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armish\Desktop\Coffee Sales for Data Analysis\"/>
    </mc:Choice>
  </mc:AlternateContent>
  <xr:revisionPtr revIDLastSave="0" documentId="13_ncr:1_{4EE1B1C7-5667-4A76-979D-6500F8FF8741}" xr6:coauthVersionLast="47" xr6:coauthVersionMax="47" xr10:uidLastSave="{00000000-0000-0000-0000-000000000000}"/>
  <bookViews>
    <workbookView xWindow="-108" yWindow="-108" windowWidth="23256" windowHeight="12456" activeTab="3" xr2:uid="{00000000-000D-0000-FFFF-FFFF00000000}"/>
  </bookViews>
  <sheets>
    <sheet name="Orders" sheetId="17" r:id="rId1"/>
    <sheet name="Customers" sheetId="13" r:id="rId2"/>
    <sheet name="Products" sheetId="2" r:id="rId3"/>
    <sheet name="Dashboard" sheetId="21" r:id="rId4"/>
    <sheet name="TotalSales" sheetId="18" r:id="rId5"/>
    <sheet name="CountryBarChart" sheetId="19" r:id="rId6"/>
    <sheet name="Top 5 Customer" sheetId="20" r:id="rId7"/>
  </sheets>
  <definedNames>
    <definedName name="_xlnm._FilterDatabase" localSheetId="0" hidden="1">Orders!$A$1:$O$1001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L2" i="17"/>
  <c r="M2" i="17" s="1"/>
  <c r="K2" i="17"/>
  <c r="J2"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<sst xmlns="http://schemas.openxmlformats.org/spreadsheetml/2006/main" count="12125" uniqueCount="6224">
  <si>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</si>
  <si>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</si>
  <si>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</si>
  <si>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</si>
  <si>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</si>
  <si>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</si>
  <si>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</si>
  <si>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</si>
  <si>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</si>
  <si>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</si>
  <si>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</si>
  <si>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</si>
  <si>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</si>
  <si>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</si>
  <si>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</si>
  <si>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</si>
  <si>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</si>
  <si>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</si>
  <si>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</si>
  <si>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</si>
  <si>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</si>
  <si>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</si>
  <si>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</si>
  <si>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</si>
  <si>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</si>
  <si>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</si>
  <si>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</si>
  <si>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</si>
  <si>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</si>
  <si>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</si>
  <si>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</si>
  <si>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</si>
  <si>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</si>
  <si>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</si>
  <si>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</si>
  <si>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</si>
  <si>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</si>
  <si>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</si>
  <si>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</si>
  <si>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</si>
  <si>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</si>
  <si>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</si>
  <si>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</si>
  <si>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</si>
  <si>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</si>
  <si>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</si>
  <si>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</si>
  <si>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</si>
  <si>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</si>
  <si>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</si>
  <si>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</si>
  <si>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</si>
  <si>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</si>
  <si>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</si>
  <si>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</si>
  <si>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</si>
  <si>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</si>
  <si>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</si>
  <si>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</si>
  <si>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</si>
  <si>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</si>
  <si>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</si>
  <si>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</si>
  <si>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</si>
  <si>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</si>
  <si>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</si>
  <si>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</si>
  <si>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</si>
  <si>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</si>
  <si>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</si>
  <si>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</si>
  <si>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</si>
  <si>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</si>
  <si>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</si>
  <si>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</si>
  <si>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</si>
  <si>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</si>
  <si>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</si>
  <si>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</si>
  <si>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</si>
  <si>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</si>
  <si>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</si>
  <si>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</si>
  <si>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</si>
  <si>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</si>
  <si>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</si>
  <si>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</si>
  <si>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</si>
  <si>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</si>
  <si>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</si>
  <si>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</si>
  <si>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</si>
  <si>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</si>
  <si>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</si>
  <si>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</si>
  <si>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</si>
  <si>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</si>
  <si>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</si>
  <si>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</si>
  <si>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</si>
  <si>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</si>
  <si>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</si>
  <si>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</si>
  <si>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</si>
  <si>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</si>
  <si>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</si>
  <si>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</si>
  <si>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</si>
  <si>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</si>
  <si>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</si>
  <si>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</si>
  <si>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</si>
  <si>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</si>
  <si>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</si>
  <si>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</si>
  <si>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</si>
  <si>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</si>
  <si>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</si>
  <si>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</si>
  <si>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</si>
  <si>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</si>
  <si>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</si>
  <si>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</si>
  <si>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</si>
  <si>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</si>
  <si>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</si>
  <si>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</si>
  <si>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</si>
  <si>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</si>
  <si>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</si>
  <si>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</si>
  <si>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</si>
  <si>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</si>
  <si>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</si>
  <si>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</si>
  <si>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</si>
  <si>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</si>
  <si>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</si>
  <si>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</si>
  <si>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</si>
  <si>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</si>
  <si>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</si>
  <si>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</si>
  <si>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</si>
  <si>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</si>
  <si>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</si>
  <si>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</si>
  <si>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</si>
  <si>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</si>
  <si>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</si>
  <si>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</si>
  <si>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</si>
  <si>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</si>
  <si>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</si>
  <si>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</si>
  <si>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</si>
  <si>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</si>
  <si>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</si>
  <si>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</si>
  <si>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</si>
  <si>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</si>
  <si>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</si>
  <si>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</si>
  <si>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</si>
  <si>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</si>
  <si>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</si>
  <si>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</si>
  <si>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</si>
  <si>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</si>
  <si>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</si>
  <si>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</si>
  <si>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</si>
  <si>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</si>
  <si>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</si>
  <si>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</si>
  <si>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</si>
  <si>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</si>
  <si>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</si>
  <si>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</si>
  <si>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</si>
  <si>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</si>
  <si>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</si>
  <si>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</si>
  <si>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</si>
  <si>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</si>
  <si>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</si>
  <si>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</si>
  <si>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</si>
  <si>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</si>
  <si>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</si>
  <si>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</si>
  <si>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</si>
  <si>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</si>
  <si>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</si>
  <si>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</si>
  <si>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</si>
  <si>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</si>
  <si>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</si>
  <si>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</si>
  <si>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</si>
  <si>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</si>
  <si>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</si>
  <si>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</si>
  <si>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</si>
  <si>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</si>
  <si>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</si>
  <si>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</si>
  <si>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</si>
  <si>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</si>
  <si>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</si>
  <si>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</si>
  <si>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</si>
  <si>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</si>
  <si>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</si>
  <si>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</si>
  <si>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</si>
  <si>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</si>
  <si>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</si>
  <si>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</si>
  <si>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</si>
  <si>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</si>
  <si>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</si>
  <si>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</si>
  <si>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</si>
  <si>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</si>
  <si>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</si>
  <si>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</si>
  <si>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</si>
  <si>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</si>
  <si>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</si>
  <si>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</si>
  <si>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</si>
  <si>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</si>
  <si>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</si>
  <si>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</si>
  <si>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</si>
  <si>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</si>
  <si>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</si>
  <si>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</si>
  <si>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</si>
  <si>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</si>
  <si>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</si>
  <si>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</si>
  <si>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</si>
  <si>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</si>
  <si>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</si>
  <si>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</si>
  <si>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</si>
  <si>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</si>
  <si>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</si>
  <si>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</si>
  <si>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</si>
  <si>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</si>
  <si>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</si>
  <si>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</si>
  <si>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</si>
  <si>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</si>
  <si>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</si>
  <si>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</si>
  <si>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</si>
  <si>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</si>
  <si>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</si>
  <si>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</si>
  <si>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</si>
  <si>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</si>
  <si>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</si>
  <si>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</si>
  <si>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</si>
  <si>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</si>
  <si>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</si>
  <si>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</si>
  <si>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</si>
  <si>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</si>
  <si>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</si>
  <si>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</si>
  <si>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</si>
  <si>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</si>
  <si>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</si>
  <si>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</si>
  <si>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</si>
  <si>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</si>
  <si>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</si>
  <si>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</si>
  <si>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</si>
  <si>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</si>
  <si>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</si>
  <si>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</si>
  <si>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</si>
  <si>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</si>
  <si>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</si>
  <si>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</si>
  <si>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</si>
  <si>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</si>
  <si>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</si>
  <si>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</si>
  <si>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</si>
  <si>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</si>
  <si>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</si>
  <si>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</si>
  <si>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</si>
  <si>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</si>
  <si>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</si>
  <si>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</si>
  <si>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</si>
  <si>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</si>
  <si>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</si>
  <si>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</si>
  <si>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</si>
  <si>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</si>
  <si>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</si>
  <si>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</si>
  <si>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</si>
  <si>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</si>
  <si>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</si>
  <si>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</si>
  <si>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</si>
  <si>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</si>
  <si>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</si>
  <si>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</si>
  <si>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</si>
  <si>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</si>
  <si>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</si>
  <si>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</si>
  <si>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</si>
  <si>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</si>
  <si>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</si>
  <si>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</si>
  <si>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</si>
  <si>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</si>
  <si>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</si>
  <si>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</si>
  <si>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</si>
  <si>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</si>
  <si>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</si>
  <si>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</si>
  <si>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</si>
  <si>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</si>
  <si>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</si>
  <si>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</si>
  <si>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</si>
  <si>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</si>
  <si>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</si>
  <si>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</si>
  <si>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</si>
  <si>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</si>
  <si>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</si>
  <si>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</si>
  <si>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</si>
  <si>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</si>
  <si>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</si>
  <si>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</si>
  <si>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</si>
  <si>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</si>
  <si>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</si>
  <si>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</si>
  <si>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</si>
  <si>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</si>
  <si>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</si>
  <si>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</si>
  <si>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</si>
  <si>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</si>
  <si>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</si>
  <si>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</si>
  <si>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</si>
  <si>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</si>
  <si>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</si>
  <si>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</si>
  <si>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</si>
  <si>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</si>
  <si>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</si>
  <si>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</si>
  <si>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</si>
  <si>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</si>
  <si>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</si>
  <si>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</si>
  <si>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</si>
  <si>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</si>
  <si>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</si>
  <si>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</si>
  <si>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</si>
  <si>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</si>
  <si>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</si>
  <si>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</si>
  <si>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</si>
  <si>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</si>
  <si>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</si>
  <si>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</si>
  <si>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</si>
  <si>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</si>
  <si>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</si>
  <si>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</si>
  <si>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</si>
  <si>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</si>
  <si>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</si>
  <si>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</si>
  <si>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</si>
  <si>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</si>
  <si>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</si>
  <si>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</si>
  <si>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</si>
  <si>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</si>
  <si>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</si>
  <si>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</si>
  <si>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</si>
  <si>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</si>
  <si>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</si>
  <si>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</si>
  <si>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</si>
  <si>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</si>
  <si>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</si>
  <si>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</si>
  <si>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</si>
  <si>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</si>
  <si>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</si>
  <si>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</si>
  <si>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</si>
  <si>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</si>
  <si>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</si>
  <si>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</si>
  <si>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</si>
  <si>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</si>
  <si>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</si>
  <si>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</si>
  <si>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</si>
  <si>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</si>
  <si>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</si>
  <si>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</si>
  <si>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</si>
  <si>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</si>
  <si>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</si>
  <si>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</si>
  <si>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</si>
  <si>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</si>
  <si>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</si>
  <si>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</si>
  <si>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</si>
  <si>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</si>
  <si>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</si>
  <si>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</si>
  <si>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</si>
  <si>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</si>
  <si>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</si>
  <si>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</si>
  <si>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</si>
  <si>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</si>
  <si>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</si>
  <si>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</si>
  <si>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</si>
  <si>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</si>
  <si>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</si>
  <si>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</si>
  <si>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</si>
  <si>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</si>
  <si>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</si>
  <si>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</si>
  <si>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</si>
  <si>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</si>
  <si>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</si>
  <si>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</si>
  <si>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</si>
  <si>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</si>
  <si>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</si>
  <si>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</si>
  <si>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</si>
  <si>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</si>
  <si>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</si>
  <si>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</si>
  <si>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</si>
  <si>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</si>
  <si>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</si>
  <si>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</si>
  <si>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</si>
  <si>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</si>
  <si>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</si>
  <si>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</si>
  <si>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</si>
  <si>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</si>
  <si>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</si>
  <si>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</si>
  <si>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</si>
  <si>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</si>
  <si>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</si>
  <si>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</si>
  <si>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</si>
  <si>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</si>
  <si>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</si>
  <si>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</si>
  <si>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</si>
  <si>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</si>
  <si>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</si>
  <si>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</si>
  <si>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</si>
  <si>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</si>
  <si>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</si>
  <si>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</si>
  <si>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</si>
  <si>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</si>
  <si>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</si>
  <si>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</si>
  <si>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</si>
  <si>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</si>
  <si>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</si>
  <si>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</si>
  <si>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</si>
  <si>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</si>
  <si>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</si>
  <si>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</si>
  <si>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</si>
  <si>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</si>
  <si>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</si>
  <si>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</si>
  <si>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</si>
  <si>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</si>
  <si>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</si>
  <si>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</si>
  <si>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</si>
  <si>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</si>
  <si>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</si>
  <si>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</si>
  <si>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</si>
  <si>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</si>
  <si>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</si>
  <si>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</si>
  <si>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</si>
  <si>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</si>
  <si>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</si>
  <si>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</si>
  <si>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</si>
  <si>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</si>
  <si>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</si>
  <si>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</si>
  <si>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</si>
  <si>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</si>
  <si>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</si>
  <si>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</si>
  <si>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</si>
  <si>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</si>
  <si>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</si>
  <si>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</si>
  <si>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</si>
  <si>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</si>
  <si>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</si>
  <si>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</si>
  <si>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</si>
  <si>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</si>
  <si>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</si>
  <si>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</si>
  <si>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</si>
  <si>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</si>
  <si>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</si>
  <si>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</si>
  <si>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</si>
  <si>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</si>
  <si>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</si>
  <si>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</si>
  <si>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</si>
  <si>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</si>
  <si>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</si>
  <si>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</si>
  <si>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</si>
  <si>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</si>
  <si>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</si>
  <si>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</si>
  <si>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</si>
  <si>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</si>
  <si>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</si>
  <si>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</si>
  <si>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</si>
  <si>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</si>
  <si>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</si>
  <si>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</si>
  <si>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</si>
  <si>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</si>
  <si>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</si>
  <si>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</si>
  <si>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</si>
  <si>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</si>
  <si>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</si>
  <si>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</si>
  <si>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</si>
  <si>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</si>
  <si>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</si>
  <si>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</si>
  <si>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</si>
  <si>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</si>
  <si>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</si>
  <si>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</si>
  <si>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</si>
  <si>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</si>
  <si>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</si>
  <si>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</si>
  <si>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</si>
  <si>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</si>
  <si>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</si>
  <si>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</si>
  <si>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</si>
  <si>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</si>
  <si>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</si>
  <si>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</si>
  <si>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</si>
  <si>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</si>
  <si>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</si>
  <si>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</si>
  <si>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</si>
  <si>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</si>
  <si>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</si>
  <si>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</si>
  <si>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</si>
  <si>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</si>
  <si>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</si>
  <si>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</si>
  <si>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</si>
  <si>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</si>
  <si>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</si>
  <si>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</si>
  <si>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</si>
  <si>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</si>
  <si>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</si>
  <si>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</si>
  <si>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</si>
  <si>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</si>
  <si>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</si>
  <si>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</si>
  <si>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</si>
  <si>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</si>
  <si>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</si>
  <si>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</si>
  <si>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</si>
  <si>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</si>
  <si>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</si>
  <si>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</si>
  <si>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</si>
  <si>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</si>
  <si>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</si>
  <si>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</si>
  <si>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</si>
  <si>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</si>
  <si>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</si>
  <si>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</si>
  <si>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</si>
  <si>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</si>
  <si>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</si>
  <si>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</si>
  <si>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</si>
  <si>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</si>
  <si>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</si>
  <si>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</si>
  <si>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</si>
  <si>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</si>
  <si>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</si>
  <si>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</si>
  <si>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</si>
  <si>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</si>
  <si>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</si>
  <si>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</si>
  <si>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</si>
  <si>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</si>
  <si>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</si>
  <si>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</si>
  <si>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</si>
  <si>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</si>
  <si>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</si>
  <si>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</si>
  <si>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</si>
  <si>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</si>
  <si>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</si>
  <si>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</si>
  <si>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</si>
  <si>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</si>
  <si>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</si>
  <si>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</si>
  <si>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</si>
  <si>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</si>
  <si>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</si>
  <si>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</si>
  <si>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</si>
  <si>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</si>
  <si>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</si>
  <si>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</si>
  <si>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</si>
  <si>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</si>
  <si>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</si>
  <si>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</si>
  <si>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</si>
  <si>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</si>
  <si>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</si>
  <si>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</si>
  <si>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</si>
  <si>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</si>
  <si>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</si>
  <si>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</si>
  <si>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</si>
  <si>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</si>
  <si>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</si>
  <si>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</si>
  <si>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</si>
  <si>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</si>
  <si>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</si>
  <si>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</si>
  <si>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</si>
  <si>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</si>
  <si>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</si>
  <si>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</si>
  <si>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</si>
  <si>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</si>
  <si>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</si>
  <si>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</si>
  <si>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</si>
  <si>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</si>
  <si>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</si>
  <si>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</si>
  <si>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</si>
  <si>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</si>
  <si>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</si>
  <si>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</si>
  <si>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</si>
  <si>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</si>
  <si>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</si>
  <si>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</si>
  <si>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</si>
  <si>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</si>
  <si>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</si>
  <si>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</si>
  <si>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</si>
  <si>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</si>
  <si>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</si>
  <si>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</si>
  <si>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</si>
  <si>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</si>
  <si>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</si>
  <si>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</si>
  <si>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</si>
  <si>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</si>
  <si>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</si>
  <si>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</si>
  <si>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</si>
  <si>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</si>
  <si>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</si>
  <si>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</si>
  <si>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</si>
  <si>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</si>
  <si>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</si>
  <si>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</si>
  <si>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</si>
  <si>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</si>
  <si>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</si>
  <si>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</si>
  <si>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</si>
  <si>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</si>
  <si>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</si>
  <si>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</si>
  <si>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</si>
  <si>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</si>
  <si>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</si>
  <si>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</si>
  <si>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</si>
  <si>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</si>
  <si>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</si>
  <si>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</si>
  <si>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</si>
  <si>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</si>
  <si>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</si>
  <si>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</si>
  <si>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</si>
  <si>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</si>
  <si>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</si>
  <si>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</si>
  <si>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</si>
  <si>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</si>
  <si>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</si>
  <si>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</si>
  <si>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</si>
  <si>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</si>
  <si>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</si>
  <si>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</si>
  <si>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</si>
  <si>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</si>
  <si>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</si>
  <si>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</si>
  <si>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</si>
  <si>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</si>
  <si>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</si>
  <si>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</si>
  <si>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</si>
  <si>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</si>
  <si>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</si>
  <si>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</si>
  <si>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</si>
  <si>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</si>
  <si>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</si>
  <si>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</si>
  <si>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</si>
  <si>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</si>
  <si>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</si>
  <si>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</si>
  <si>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</si>
  <si>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</si>
  <si>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</si>
  <si>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</si>
  <si>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</si>
  <si>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</si>
  <si>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</si>
  <si>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</si>
  <si>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</si>
  <si>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</si>
  <si>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</si>
  <si>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</si>
  <si>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</si>
  <si>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</si>
  <si>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</si>
  <si>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</si>
  <si>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</si>
  <si>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</si>
  <si>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</si>
  <si>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</si>
  <si>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</si>
  <si>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</si>
  <si>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</si>
  <si>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</si>
  <si>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</si>
  <si>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</si>
  <si>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</si>
  <si>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</si>
  <si>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</si>
  <si>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</si>
  <si>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</si>
  <si>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</si>
  <si>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</si>
  <si>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</si>
  <si>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</si>
  <si>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</si>
  <si>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</si>
  <si>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</si>
  <si>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</si>
  <si>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</si>
  <si>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</si>
  <si>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</si>
  <si>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</si>
  <si>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</si>
  <si>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</si>
  <si>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</si>
  <si>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</si>
  <si>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</si>
  <si>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</si>
  <si>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</si>
  <si>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</si>
  <si>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</si>
  <si>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</si>
  <si>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</si>
  <si>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</si>
  <si>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</si>
  <si>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</si>
  <si>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</si>
  <si>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</si>
  <si>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</si>
  <si>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</si>
  <si>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</si>
  <si>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</si>
  <si>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</si>
  <si>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</si>
  <si>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</si>
  <si>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</si>
  <si>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</si>
  <si>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</si>
  <si>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</si>
  <si>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</si>
  <si>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</si>
  <si>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</si>
  <si>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</si>
  <si>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</si>
  <si>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</si>
  <si>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</si>
  <si>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</si>
  <si>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</si>
  <si>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</si>
  <si>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</si>
  <si>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</si>
  <si>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</si>
  <si>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</si>
  <si>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</si>
  <si>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</si>
  <si>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</si>
  <si>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</si>
  <si>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</si>
  <si>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</si>
  <si>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</si>
  <si>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</si>
  <si>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</si>
  <si>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</si>
  <si>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</si>
  <si>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</si>
  <si>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</si>
  <si>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</si>
  <si>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</si>
  <si>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</si>
  <si>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</si>
  <si>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</si>
  <si>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</si>
  <si>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</si>
  <si>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</si>
  <si>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</si>
  <si>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</si>
  <si>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</si>
  <si>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</si>
  <si>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</si>
  <si>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</si>
  <si>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</si>
  <si>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</si>
  <si>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</si>
  <si>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</si>
  <si>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</si>
  <si>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</si>
  <si>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</si>
  <si>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</si>
  <si>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</si>
  <si>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</si>
  <si>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</si>
  <si>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</si>
  <si>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</si>
  <si>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</si>
  <si>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</si>
  <si>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</si>
  <si>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</si>
  <si>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</si>
  <si>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</si>
  <si>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</si>
  <si>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</si>
  <si>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</si>
  <si>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</si>
  <si>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</si>
  <si>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</si>
  <si>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</si>
  <si>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</si>
  <si>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</si>
  <si>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</si>
  <si>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</si>
  <si>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</si>
  <si>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</si>
  <si>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</si>
  <si>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</si>
  <si>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</si>
  <si>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</si>
  <si>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</si>
  <si>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</si>
  <si>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</si>
  <si>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</si>
  <si>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</si>
  <si>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</si>
  <si>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</si>
  <si>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</si>
  <si>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</si>
  <si>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</si>
  <si>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</si>
  <si>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</si>
  <si>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</si>
  <si>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</si>
  <si>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</si>
  <si>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</si>
  <si>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</si>
  <si>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</si>
  <si>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</si>
  <si>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</si>
  <si>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</si>
  <si>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</si>
  <si>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</si>
  <si>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</si>
  <si>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</si>
  <si>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</si>
  <si>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</si>
  <si>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</si>
  <si>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</si>
  <si>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</si>
  <si>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</si>
  <si>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</si>
  <si>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</si>
  <si>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</si>
  <si>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</si>
  <si>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</si>
  <si>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</si>
  <si>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</si>
  <si>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</si>
  <si>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</si>
  <si>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</si>
  <si>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</si>
  <si>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</si>
  <si>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</si>
  <si>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</si>
  <si>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</si>
  <si>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</si>
  <si>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</si>
  <si>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</si>
  <si>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</si>
  <si>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</si>
  <si>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</si>
  <si>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</si>
  <si>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</si>
  <si>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</si>
  <si>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</si>
  <si>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</si>
  <si>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</si>
  <si>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</si>
  <si>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</si>
  <si>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</si>
  <si>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</si>
  <si>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</si>
  <si>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</si>
  <si>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</si>
  <si>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</si>
  <si>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</si>
  <si>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</si>
  <si>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</si>
  <si>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</si>
  <si>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</si>
  <si>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</si>
  <si>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</si>
  <si>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</si>
  <si>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</si>
  <si>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</si>
  <si>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</si>
  <si>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</si>
  <si>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</si>
  <si>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</si>
  <si>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</si>
  <si>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</si>
  <si>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</si>
  <si>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</si>
  <si>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</si>
  <si>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</si>
  <si>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</si>
  <si>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</si>
  <si>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</si>
  <si>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</si>
  <si>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</si>
  <si>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</si>
  <si>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</si>
  <si>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</si>
  <si>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</si>
  <si>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</si>
  <si>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</si>
  <si>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</si>
  <si>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</si>
  <si>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</si>
  <si>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</si>
  <si>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</si>
  <si>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</si>
  <si>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</si>
  <si>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</si>
  <si>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</si>
  <si>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</si>
  <si>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</si>
  <si>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</si>
  <si>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</si>
  <si>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</si>
  <si>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</si>
  <si>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</si>
  <si>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</si>
  <si>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</si>
  <si>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</si>
  <si>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</si>
  <si>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</si>
  <si>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</si>
  <si>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</si>
  <si>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</si>
  <si>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</si>
  <si>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</si>
  <si>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</si>
  <si>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</si>
  <si>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</si>
  <si>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</si>
  <si>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</si>
  <si>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</si>
  <si>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</si>
  <si>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</si>
  <si>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</si>
  <si>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</si>
  <si>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</si>
  <si>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</si>
  <si>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</si>
  <si>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</si>
  <si>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</si>
  <si>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</si>
  <si>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</si>
  <si>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</si>
  <si>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</si>
  <si>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</si>
  <si>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</si>
  <si>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</si>
  <si>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</si>
  <si>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</si>
  <si>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</si>
  <si>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</si>
  <si>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</si>
  <si>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</si>
  <si>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</si>
  <si>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</si>
  <si>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</si>
  <si>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</si>
  <si>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</si>
  <si>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</si>
  <si>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</si>
  <si>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</si>
  <si>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</si>
  <si>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</si>
  <si>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</si>
  <si>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</si>
  <si>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</si>
  <si>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</si>
  <si>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</si>
  <si>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</si>
  <si>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</si>
  <si>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</si>
  <si>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</si>
  <si>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</si>
  <si>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</si>
  <si>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</si>
  <si>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</si>
  <si>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</si>
  <si>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</si>
  <si>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</si>
  <si>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</si>
  <si>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</si>
  <si>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</si>
  <si>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</si>
  <si>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</si>
  <si>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</si>
  <si>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</si>
  <si>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</si>
  <si>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</si>
  <si>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</si>
  <si>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</si>
  <si>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</si>
  <si>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</si>
  <si>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</si>
  <si>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</si>
  <si>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</si>
  <si>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</si>
  <si>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</si>
  <si>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</si>
  <si>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</si>
  <si>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</si>
  <si>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</si>
  <si>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</si>
  <si>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</si>
  <si>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</si>
  <si>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</si>
  <si>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</si>
  <si>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</si>
  <si>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</si>
  <si>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</si>
  <si>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</si>
  <si>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</si>
  <si>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</si>
  <si>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</si>
  <si>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</si>
  <si>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</si>
  <si>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</si>
  <si>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</si>
  <si>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</si>
  <si>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</si>
  <si>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</si>
  <si>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</si>
  <si>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</si>
  <si>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</si>
  <si>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</si>
  <si>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</si>
  <si>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</si>
  <si>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</si>
  <si>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</si>
  <si>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</si>
  <si>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</si>
  <si>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</si>
  <si>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</si>
  <si>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</si>
  <si>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</si>
  <si>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</si>
  <si>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</si>
  <si>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</si>
  <si>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</si>
  <si>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</si>
  <si>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</si>
  <si>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</si>
  <si>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</si>
  <si>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</si>
  <si>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</si>
  <si>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</si>
  <si>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</si>
  <si>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</si>
  <si>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</si>
  <si>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</si>
  <si>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</si>
  <si>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</si>
  <si>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</si>
  <si>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</si>
  <si>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</si>
  <si>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</si>
  <si>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</si>
  <si>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</si>
  <si>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</si>
  <si>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</si>
  <si>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</si>
  <si>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</si>
  <si>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</si>
  <si>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</si>
  <si>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</si>
  <si>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</si>
  <si>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</si>
  <si>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</si>
  <si>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</si>
  <si>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</si>
  <si>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</si>
  <si>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</si>
  <si>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</si>
  <si>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</si>
  <si>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</si>
  <si>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</si>
  <si>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</si>
  <si>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</si>
  <si>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</si>
  <si>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</si>
  <si>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</si>
  <si>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</si>
  <si>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</si>
  <si>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</si>
  <si>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</si>
  <si>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</si>
  <si>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</si>
  <si>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</si>
  <si>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</si>
  <si>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</si>
  <si>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</si>
  <si>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</si>
  <si>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</si>
  <si>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</si>
  <si>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</si>
  <si>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</si>
  <si>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</si>
  <si>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</si>
  <si>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</si>
  <si>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</si>
  <si>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</si>
  <si>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</si>
  <si>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</si>
  <si>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</si>
  <si>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</si>
  <si>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</si>
  <si>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</si>
  <si>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</si>
  <si>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</si>
  <si>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</si>
  <si>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</si>
  <si>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</si>
  <si>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</si>
  <si>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</si>
  <si>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</si>
  <si>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</si>
  <si>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</si>
  <si>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</si>
  <si>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</si>
  <si>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</si>
  <si>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</si>
  <si>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</si>
  <si>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</si>
  <si>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</si>
  <si>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</si>
  <si>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</si>
  <si>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</si>
  <si>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</si>
  <si>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</si>
  <si>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</si>
  <si>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</si>
  <si>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</si>
  <si>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</si>
  <si>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</si>
  <si>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</si>
  <si>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</si>
  <si>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</si>
  <si>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</si>
  <si>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</si>
  <si>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</si>
  <si>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</si>
  <si>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</si>
  <si>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</si>
  <si>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</si>
  <si>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</si>
  <si>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</si>
  <si>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</si>
  <si>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</si>
  <si>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</si>
  <si>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</si>
  <si>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</si>
  <si>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</si>
  <si>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</si>
  <si>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</si>
  <si>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</si>
  <si>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</si>
  <si>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</si>
  <si>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</si>
  <si>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</si>
  <si>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</si>
  <si>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</si>
  <si>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</si>
  <si>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</si>
  <si>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</si>
  <si>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</si>
  <si>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</si>
  <si>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</si>
  <si>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</si>
  <si>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</si>
  <si>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</si>
  <si>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</si>
  <si>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</si>
  <si>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</si>
  <si>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</si>
  <si>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</si>
  <si>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</si>
  <si>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</si>
  <si>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</si>
  <si>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</si>
  <si>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</si>
  <si>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</si>
  <si>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</si>
  <si>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</si>
  <si>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</si>
  <si>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</si>
  <si>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</si>
  <si>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</si>
  <si>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</si>
  <si>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</si>
  <si>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</si>
  <si>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</si>
  <si>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</si>
  <si>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</si>
  <si>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</si>
  <si>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</si>
  <si>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</si>
  <si>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</si>
  <si>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</si>
  <si>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</si>
  <si>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</si>
  <si>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</si>
  <si>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</si>
  <si>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</si>
  <si>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</si>
  <si>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</si>
  <si>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</si>
  <si>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</si>
  <si>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</si>
  <si>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</si>
  <si>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</si>
  <si>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</si>
  <si>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</si>
  <si>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</si>
  <si>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</si>
  <si>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</si>
  <si>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</si>
  <si>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</si>
  <si>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</si>
  <si>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</si>
  <si>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</si>
  <si>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</si>
  <si>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</si>
  <si>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</si>
  <si>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</si>
  <si>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</si>
  <si>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</si>
  <si>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</si>
  <si>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</si>
  <si>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</si>
  <si>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</si>
  <si>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</si>
  <si>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</si>
  <si>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</si>
  <si>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</si>
  <si>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</si>
  <si>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</si>
  <si>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</si>
  <si>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</si>
  <si>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</si>
  <si>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</si>
  <si>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</si>
  <si>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</si>
  <si>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</si>
  <si>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</si>
  <si>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</si>
  <si>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</si>
  <si>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</si>
  <si>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</si>
  <si>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</si>
  <si>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</si>
  <si>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</si>
  <si>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</si>
  <si>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</si>
  <si>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</si>
  <si>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</si>
  <si>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</si>
  <si>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</si>
  <si>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</si>
  <si>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</si>
  <si>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</si>
  <si>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</si>
  <si>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</si>
  <si>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</si>
  <si>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</si>
  <si>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</si>
  <si>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</si>
  <si>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</si>
  <si>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</si>
  <si>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</si>
  <si>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</si>
  <si>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</si>
  <si>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</si>
  <si>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</si>
  <si>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</si>
  <si>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</si>
  <si>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</si>
  <si>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</si>
  <si>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</si>
  <si>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</si>
  <si>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</si>
  <si>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</si>
  <si>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</si>
  <si>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</si>
  <si>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</si>
  <si>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</si>
  <si>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</si>
  <si>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</si>
  <si>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</si>
  <si>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</si>
  <si>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</si>
  <si>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</si>
  <si>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</si>
  <si>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</si>
  <si>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</si>
  <si>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</si>
  <si>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</si>
  <si>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</si>
  <si>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</si>
  <si>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</si>
  <si>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</si>
  <si>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</si>
  <si>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</si>
  <si>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</si>
  <si>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</si>
  <si>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</si>
  <si>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</si>
  <si>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</si>
  <si>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</si>
  <si>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</si>
  <si>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</si>
  <si>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</si>
  <si>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</si>
  <si>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</si>
  <si>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</si>
  <si>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</si>
  <si>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</si>
  <si>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</si>
  <si>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</si>
  <si>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</si>
  <si>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</si>
  <si>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</si>
  <si>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</si>
  <si>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</si>
  <si>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</si>
  <si>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</si>
  <si>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</si>
  <si>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</si>
  <si>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</si>
  <si>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</si>
  <si>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</si>
  <si>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</si>
  <si>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</si>
  <si>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</si>
  <si>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</si>
  <si>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</si>
  <si>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</si>
  <si>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</si>
  <si>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</si>
  <si>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</si>
  <si>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</si>
  <si>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</si>
  <si>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</si>
  <si>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</si>
  <si>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</si>
  <si>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</si>
  <si>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</si>
  <si>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</si>
  <si>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</si>
  <si>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</si>
  <si>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</si>
  <si>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</si>
  <si>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</si>
  <si>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</si>
  <si>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</si>
  <si>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</si>
  <si>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</si>
  <si>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</si>
  <si>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</si>
  <si>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</si>
  <si>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</si>
  <si>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</si>
  <si>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</si>
  <si>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</si>
  <si>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</si>
  <si>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</si>
  <si>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</si>
  <si>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</si>
  <si>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</si>
  <si>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</si>
  <si>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</si>
  <si>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</si>
  <si>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</si>
  <si>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</si>
  <si>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</si>
  <si>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</si>
  <si>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</si>
  <si>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</si>
  <si>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</si>
  <si>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</si>
  <si>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</si>
  <si>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</si>
  <si>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</si>
  <si>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</si>
  <si>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</si>
  <si>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</si>
  <si>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</si>
  <si>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</si>
  <si>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</si>
  <si>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</si>
  <si>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</si>
  <si>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</si>
  <si>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</si>
  <si>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</si>
  <si>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</si>
  <si>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</si>
  <si>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</si>
  <si>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</si>
  <si>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</si>
  <si>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</si>
  <si>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</si>
  <si>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</si>
  <si>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</si>
  <si>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</si>
  <si>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</si>
  <si>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</si>
  <si>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</si>
  <si>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</si>
  <si>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</si>
  <si>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</si>
  <si>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</si>
  <si>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</si>
  <si>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</si>
  <si>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</si>
  <si>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</si>
  <si>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</si>
  <si>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</si>
  <si>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</si>
  <si>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</si>
  <si>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</si>
  <si>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</si>
  <si>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</si>
  <si>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</si>
  <si>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</si>
  <si>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</si>
  <si>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</si>
  <si>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</si>
  <si>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</si>
  <si>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</si>
  <si>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</si>
  <si>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</si>
  <si>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</si>
  <si>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</si>
  <si>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</si>
  <si>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</si>
  <si>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</si>
  <si>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</si>
  <si>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</si>
  <si>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</si>
  <si>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</si>
  <si>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</si>
  <si>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</si>
  <si>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</si>
  <si>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</si>
  <si>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</si>
  <si>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</si>
  <si>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</si>
  <si>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</si>
  <si>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</si>
  <si>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</si>
  <si>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</si>
  <si>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</si>
  <si>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</si>
  <si>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</si>
  <si>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</si>
  <si>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</si>
  <si>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</si>
  <si>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</si>
  <si>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</si>
  <si>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</si>
  <si>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</si>
  <si>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</si>
  <si>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</si>
  <si>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</si>
  <si>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</si>
  <si>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</si>
  <si>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</si>
  <si>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</si>
  <si>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</si>
  <si>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</si>
  <si>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</si>
  <si>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</si>
  <si>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</si>
  <si>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</si>
  <si>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</si>
  <si>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</si>
  <si>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</si>
  <si>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</si>
  <si>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</si>
  <si>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</si>
  <si>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</si>
  <si>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</si>
  <si>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</si>
  <si>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</si>
  <si>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</si>
  <si>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</si>
  <si>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</si>
  <si>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</si>
  <si>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</si>
  <si>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</si>
  <si>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</si>
  <si>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</si>
  <si>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</si>
  <si>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</si>
  <si>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</si>
  <si>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</si>
  <si>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</si>
  <si>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</si>
  <si>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</si>
  <si>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</si>
  <si>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</si>
  <si>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</si>
  <si>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</si>
  <si>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</si>
  <si>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</si>
  <si>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</si>
  <si>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</si>
  <si>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</si>
  <si>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</si>
  <si>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</si>
  <si>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</si>
  <si>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</si>
  <si>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</si>
  <si>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</si>
  <si>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</si>
  <si>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</si>
  <si>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</si>
  <si>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</si>
  <si>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</si>
  <si>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</si>
  <si>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</si>
  <si>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</si>
  <si>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</si>
  <si>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</si>
  <si>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</si>
  <si>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</si>
  <si>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</si>
  <si>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</si>
  <si>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</si>
  <si>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</si>
  <si>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</si>
  <si>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</si>
  <si>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</si>
  <si>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</si>
  <si>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</si>
  <si>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</si>
  <si>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</si>
  <si>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</si>
  <si>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</si>
  <si>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</si>
  <si>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</si>
  <si>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</si>
  <si>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</si>
  <si>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</si>
  <si>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</si>
  <si>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</si>
  <si>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</si>
  <si>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</si>
  <si>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</si>
  <si>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</si>
  <si>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</si>
  <si>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</si>
  <si>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</si>
  <si>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</si>
  <si>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</si>
  <si>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</si>
  <si>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</si>
  <si>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</si>
  <si>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</si>
  <si>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</si>
  <si>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</si>
  <si>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</si>
  <si>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</si>
  <si>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</si>
  <si>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</si>
  <si>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</si>
  <si>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</si>
  <si>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</si>
  <si>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</si>
  <si>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</si>
  <si>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</si>
  <si>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</si>
  <si>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</si>
  <si>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</si>
  <si>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</si>
  <si>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</si>
  <si>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</si>
  <si>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</si>
  <si>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</si>
  <si>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</si>
  <si>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</si>
  <si>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</si>
  <si>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</si>
  <si>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</si>
  <si>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</si>
  <si>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</si>
  <si>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</si>
  <si>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</si>
  <si>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</si>
  <si>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</si>
  <si>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</si>
  <si>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</si>
  <si>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</si>
  <si>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</si>
  <si>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</si>
  <si>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</si>
  <si>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</si>
  <si>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</si>
  <si>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</si>
  <si>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</si>
  <si>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</si>
  <si>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</si>
  <si>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</si>
  <si>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</si>
  <si>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</si>
  <si>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</si>
  <si>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</si>
  <si>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</si>
  <si>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</si>
  <si>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</si>
  <si>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</si>
  <si>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</si>
  <si>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</si>
  <si>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</si>
  <si>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</si>
  <si>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</si>
  <si>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</si>
  <si>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</si>
  <si>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</si>
  <si>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</si>
  <si>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</si>
  <si>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</si>
  <si>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</si>
  <si>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</si>
  <si>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</si>
  <si>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</si>
  <si>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</si>
  <si>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</si>
  <si>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</si>
  <si>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</si>
  <si>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</si>
  <si>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</si>
  <si>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</si>
  <si>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</si>
  <si>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</si>
  <si>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</si>
  <si>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</si>
  <si>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</si>
  <si>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</si>
  <si>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</si>
  <si>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</si>
  <si>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</si>
  <si>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</si>
  <si>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</si>
  <si>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</si>
  <si>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</si>
  <si>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</si>
  <si>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</si>
  <si>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</si>
  <si>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</si>
  <si>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</si>
  <si>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</si>
  <si>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</si>
  <si>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</si>
  <si>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</si>
  <si>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</si>
  <si>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</si>
  <si>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</si>
  <si>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</si>
  <si>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</si>
  <si>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</si>
  <si>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</si>
  <si>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</si>
  <si>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</si>
  <si>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</si>
  <si>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</si>
  <si>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</si>
  <si>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</si>
  <si>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</si>
  <si>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</si>
  <si>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</si>
  <si>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</si>
  <si>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</si>
  <si>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</si>
  <si>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</si>
  <si>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</si>
  <si>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</si>
  <si>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</si>
  <si>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</si>
  <si>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</si>
  <si>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</si>
  <si>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</si>
  <si>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</si>
  <si>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</si>
  <si>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</si>
  <si>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</si>
  <si>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</si>
  <si>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</si>
  <si>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</si>
  <si>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</si>
  <si>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</si>
  <si>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</si>
  <si>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</si>
  <si>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</si>
  <si>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</si>
  <si>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</si>
  <si>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</si>
  <si>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</si>
  <si>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</si>
  <si>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</si>
  <si>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</si>
  <si>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</si>
  <si>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</si>
  <si>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</si>
  <si>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</si>
  <si>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</si>
  <si>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</si>
  <si>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</si>
  <si>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</si>
  <si>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</si>
  <si>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</si>
  <si>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</si>
  <si>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</si>
  <si>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</si>
  <si>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</si>
  <si>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</si>
  <si>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</si>
  <si>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</si>
  <si>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</si>
  <si>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</si>
  <si>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</si>
  <si>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</si>
  <si>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</si>
  <si>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</si>
  <si>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</si>
  <si>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</si>
  <si>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</si>
  <si>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</si>
  <si>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</si>
  <si>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</si>
  <si>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</si>
  <si>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</si>
  <si>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</si>
  <si>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</si>
  <si>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</si>
  <si>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</si>
  <si>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</si>
  <si>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</si>
  <si>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</si>
  <si>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</si>
  <si>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</si>
  <si>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</si>
  <si>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</si>
  <si>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</si>
  <si>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</si>
  <si>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</si>
  <si>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</si>
  <si>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</si>
  <si>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</si>
  <si>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</si>
  <si>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</si>
  <si>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</si>
  <si>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</si>
  <si>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</si>
  <si>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</si>
  <si>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</si>
  <si>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</si>
  <si>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</si>
  <si>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</si>
  <si>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</si>
  <si>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</si>
  <si>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</si>
  <si>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</si>
  <si>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</si>
  <si>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</si>
  <si>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</si>
  <si>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</si>
  <si>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</si>
  <si>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</si>
  <si>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</si>
  <si>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</si>
  <si>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</si>
  <si>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</si>
  <si>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</si>
  <si>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</si>
  <si>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</si>
  <si>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</si>
  <si>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</si>
  <si>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</si>
  <si>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</si>
  <si>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</si>
  <si>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</si>
  <si>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</si>
  <si>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</si>
  <si>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</si>
  <si>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</si>
  <si>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</si>
  <si>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</si>
  <si>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</si>
  <si>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</si>
  <si>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</si>
  <si>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</si>
  <si>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</si>
  <si>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</si>
  <si>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</si>
  <si>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</si>
  <si>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</si>
  <si>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</si>
  <si>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</si>
  <si>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</si>
  <si>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</si>
  <si>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</si>
  <si>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</si>
  <si>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</si>
  <si>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</si>
  <si>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</si>
  <si>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</si>
  <si>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</si>
  <si>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</si>
  <si>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</si>
  <si>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</si>
  <si>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</si>
  <si>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</si>
  <si>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</si>
  <si>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</si>
  <si>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</si>
  <si>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</si>
  <si>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</si>
  <si>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</si>
  <si>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</si>
  <si>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</si>
  <si>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</si>
  <si>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</si>
  <si>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</si>
  <si>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</si>
  <si>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</si>
  <si>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</si>
  <si>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</si>
  <si>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</si>
  <si>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</si>
  <si>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</si>
  <si>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</si>
  <si>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</si>
  <si>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</si>
  <si>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</si>
  <si>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</si>
  <si>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</si>
  <si>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</si>
  <si>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</si>
  <si>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</si>
  <si>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</si>
  <si>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</si>
  <si>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</si>
  <si>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</si>
  <si>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</si>
  <si>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</si>
  <si>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</si>
  <si>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</si>
  <si>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</si>
  <si>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</si>
  <si>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</si>
  <si>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</si>
  <si>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</si>
  <si>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</si>
  <si>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</si>
  <si>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</si>
  <si>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</si>
  <si>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</si>
  <si>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</si>
  <si>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</si>
  <si>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</si>
  <si>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</si>
  <si>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</si>
  <si>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</si>
  <si>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</si>
  <si>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</si>
  <si>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</si>
  <si>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</si>
  <si>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</si>
  <si>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</si>
  <si>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</si>
  <si>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</si>
  <si>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</si>
  <si>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</si>
  <si>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</si>
  <si>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</si>
  <si>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</si>
  <si>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</si>
  <si>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</si>
  <si>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</si>
  <si>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</si>
  <si>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</si>
  <si>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</si>
  <si>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</si>
  <si>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</si>
  <si>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</si>
  <si>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</si>
  <si>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</si>
  <si>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</si>
  <si>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</si>
  <si>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</si>
  <si>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</si>
  <si>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</si>
  <si>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</si>
  <si>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</si>
  <si>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</si>
  <si>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</si>
  <si>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</si>
  <si>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</si>
  <si>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</si>
  <si>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</si>
  <si>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</si>
  <si>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</si>
  <si>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</si>
  <si>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</si>
  <si>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</si>
  <si>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</si>
  <si>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</si>
  <si>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</si>
  <si>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</si>
  <si>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</si>
  <si>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</si>
  <si>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</si>
  <si>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</si>
  <si>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</si>
  <si>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</si>
  <si>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</si>
  <si>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</si>
  <si>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</si>
  <si>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</si>
  <si>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</si>
  <si>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</si>
  <si>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</si>
  <si>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</si>
  <si>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</si>
  <si>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</si>
  <si>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</si>
  <si>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</si>
  <si>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</si>
  <si>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</si>
  <si>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</si>
  <si>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</si>
  <si>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</si>
  <si>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</si>
  <si>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</si>
  <si>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</si>
  <si>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</si>
  <si>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</si>
  <si>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</si>
  <si>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</si>
  <si>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</si>
  <si>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</si>
  <si>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</si>
  <si>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</si>
  <si>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</si>
  <si>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</si>
  <si>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</si>
  <si>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</si>
  <si>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</si>
  <si>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</si>
  <si>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</si>
  <si>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</si>
  <si>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</si>
  <si>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</si>
  <si>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</si>
  <si>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</si>
  <si>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</si>
  <si>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</si>
  <si>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</si>
  <si>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</si>
  <si>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</si>
  <si>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</si>
  <si>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</si>
  <si>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</si>
  <si>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</si>
  <si>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</si>
  <si>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</si>
  <si>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</si>
  <si>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</si>
  <si>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</si>
  <si>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</si>
  <si>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</si>
  <si>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</si>
  <si>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</si>
  <si>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</si>
  <si>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</si>
  <si>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</si>
  <si>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</si>
  <si>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</si>
  <si>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</si>
  <si>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</si>
  <si>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</si>
  <si>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</si>
  <si>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</si>
  <si>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</si>
  <si>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</si>
  <si>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</si>
  <si>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</si>
  <si>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</si>
  <si>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</si>
  <si>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</si>
  <si>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</si>
  <si>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</si>
  <si>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</si>
  <si>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</si>
  <si>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</si>
  <si>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</si>
  <si>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</si>
  <si>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</si>
  <si>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</si>
  <si>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</si>
  <si>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</si>
  <si>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</si>
  <si>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</si>
  <si>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</si>
  <si>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</si>
  <si>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</si>
  <si>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</si>
  <si>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</si>
  <si>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</si>
  <si>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</si>
  <si>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</si>
  <si>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</si>
  <si>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</si>
  <si>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</si>
  <si>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</si>
  <si>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</si>
  <si>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</si>
  <si>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</si>
  <si>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</si>
  <si>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</si>
  <si>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</si>
  <si>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</si>
  <si>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</si>
  <si>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</si>
  <si>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</si>
  <si>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</si>
  <si>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</si>
  <si>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</si>
  <si>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</si>
  <si>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</si>
  <si>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</si>
  <si>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</si>
  <si>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</si>
  <si>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</si>
  <si>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</si>
  <si>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</si>
  <si>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</si>
  <si>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</si>
  <si>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</si>
  <si>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</si>
  <si>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</si>
  <si>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</si>
  <si>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</si>
  <si>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</si>
  <si>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</si>
  <si>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</si>
  <si>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</si>
  <si>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</si>
  <si>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</si>
  <si>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</si>
  <si>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</si>
  <si>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</si>
  <si>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</si>
  <si>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</si>
  <si>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</si>
  <si>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</si>
  <si>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</si>
  <si>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</si>
  <si>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</si>
  <si>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</si>
  <si>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</si>
  <si>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</si>
  <si>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</si>
  <si>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</si>
  <si>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</si>
  <si>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</si>
  <si>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</si>
  <si>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</si>
  <si>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</si>
  <si>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</si>
  <si>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</si>
  <si>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</si>
  <si>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</si>
  <si>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</si>
  <si>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</si>
  <si>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</si>
  <si>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</si>
  <si>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</si>
  <si>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</si>
  <si>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</si>
  <si>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</si>
  <si>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</si>
  <si>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</si>
  <si>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</si>
  <si>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</si>
  <si>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</si>
  <si>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</si>
  <si>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</si>
  <si>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</si>
  <si>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</si>
  <si>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</si>
  <si>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</si>
  <si>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</si>
  <si>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</si>
  <si>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</si>
  <si>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</si>
  <si>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</si>
  <si>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</si>
  <si>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</si>
  <si>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</si>
  <si>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</si>
  <si>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</si>
  <si>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</si>
  <si>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</si>
  <si>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</si>
  <si>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</si>
  <si>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</si>
  <si>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</si>
  <si>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</si>
  <si>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</si>
  <si>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</si>
  <si>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</si>
  <si>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</si>
  <si>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</si>
  <si>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</si>
  <si>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</si>
  <si>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</si>
  <si>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</si>
  <si>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</si>
  <si>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</si>
  <si>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</si>
  <si>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</si>
  <si>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</si>
  <si>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</si>
  <si>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</si>
  <si>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</si>
  <si>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</si>
  <si>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</si>
  <si>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</si>
  <si>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</si>
  <si>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</si>
  <si>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</si>
  <si>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</si>
  <si>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</si>
  <si>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</si>
  <si>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</si>
  <si>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</si>
  <si>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</si>
  <si>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</si>
  <si>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</si>
  <si>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</si>
  <si>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</si>
  <si>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</si>
  <si>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</si>
  <si>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</si>
  <si>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</si>
  <si>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</si>
  <si>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</si>
  <si>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</si>
  <si>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</si>
  <si>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</si>
  <si>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</si>
  <si>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</si>
  <si>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</si>
  <si>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</si>
  <si>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</si>
  <si>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</si>
  <si>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</si>
  <si>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</si>
  <si>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</si>
  <si>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</si>
  <si>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</si>
  <si>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</si>
  <si>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</si>
  <si>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</si>
  <si>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</si>
  <si>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</si>
  <si>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</si>
  <si>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</si>
  <si>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</si>
  <si>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</si>
  <si>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</si>
  <si>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</si>
  <si>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</si>
  <si>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</si>
  <si>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</si>
  <si>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</si>
  <si>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</si>
  <si>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</si>
  <si>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</si>
  <si>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</si>
  <si>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</si>
  <si>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</si>
  <si>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</si>
  <si>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</si>
  <si>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</si>
  <si>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</si>
  <si>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</si>
  <si>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</si>
  <si>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</si>
  <si>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</si>
  <si>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</si>
  <si>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</si>
  <si>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</si>
  <si>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</si>
  <si>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</si>
  <si>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</si>
  <si>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</si>
  <si>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</si>
  <si>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</si>
  <si>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</si>
  <si>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</si>
  <si>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</si>
  <si>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</si>
  <si>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</si>
  <si>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</si>
  <si>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</si>
  <si>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</si>
  <si>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</si>
  <si>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</si>
  <si>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</si>
  <si>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</si>
  <si>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</si>
  <si>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</si>
  <si>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</si>
  <si>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</si>
  <si>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</si>
  <si>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</si>
  <si>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</si>
  <si>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</si>
  <si>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</si>
  <si>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</si>
  <si>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</si>
  <si>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</si>
  <si>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</si>
  <si>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</si>
  <si>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</si>
  <si>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</si>
  <si>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</si>
  <si>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</si>
  <si>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</si>
  <si>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</si>
  <si>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</si>
  <si>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</si>
  <si>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</si>
  <si>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</si>
  <si>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</si>
  <si>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</si>
  <si>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</si>
  <si>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</si>
  <si>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</si>
  <si>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</si>
  <si>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</si>
  <si>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</si>
  <si>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</si>
  <si>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</si>
  <si>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</si>
  <si>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</si>
  <si>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</si>
  <si>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</si>
  <si>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</si>
  <si>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</si>
  <si>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</si>
  <si>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</si>
  <si>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</si>
  <si>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</si>
  <si>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</si>
  <si>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</si>
  <si>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</si>
  <si>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</si>
  <si>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</si>
  <si>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</si>
  <si>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</si>
  <si>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</si>
  <si>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</si>
  <si>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</si>
  <si>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</si>
  <si>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</si>
  <si>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</si>
  <si>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</si>
  <si>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</si>
  <si>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</si>
  <si>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</si>
  <si>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</si>
  <si>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</si>
  <si>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</si>
  <si>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</si>
  <si>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</si>
  <si>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</si>
  <si>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</si>
  <si>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</si>
  <si>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</si>
  <si>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</si>
  <si>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</si>
  <si>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</si>
  <si>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</si>
  <si>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</si>
  <si>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</si>
  <si>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</si>
  <si>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</si>
  <si>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</si>
  <si>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</si>
  <si>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</si>
  <si>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</si>
  <si>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</si>
  <si>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</si>
  <si>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</si>
  <si>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</si>
  <si>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</si>
  <si>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</si>
  <si>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</si>
  <si>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</si>
  <si>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</si>
  <si>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</si>
  <si>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</si>
  <si>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</si>
  <si>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</si>
  <si>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</si>
  <si>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</si>
  <si>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</si>
  <si>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</si>
  <si>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</si>
  <si>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</si>
  <si>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</si>
  <si>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</si>
  <si>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</si>
  <si>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</si>
  <si>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</si>
  <si>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</si>
  <si>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</si>
  <si>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</si>
  <si>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</si>
  <si>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</si>
  <si>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</si>
  <si>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</si>
  <si>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</si>
  <si>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</si>
  <si>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</si>
  <si>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</si>
  <si>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</si>
  <si>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</si>
  <si>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</si>
  <si>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</si>
  <si>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</si>
  <si>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</si>
  <si>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</si>
  <si>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</si>
  <si>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</si>
  <si>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</si>
  <si>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</si>
  <si>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</si>
  <si>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</si>
  <si>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</si>
  <si>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</si>
  <si>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</si>
  <si>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</si>
  <si>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</si>
  <si>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</si>
  <si>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</si>
  <si>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</si>
  <si>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</si>
  <si>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</si>
  <si>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</si>
  <si>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</si>
  <si>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</si>
  <si>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</si>
  <si>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</si>
  <si>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</si>
  <si>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</si>
  <si>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</si>
  <si>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</si>
  <si>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</si>
  <si>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</si>
  <si>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</si>
  <si>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</si>
  <si>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</si>
  <si>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</si>
  <si>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</si>
  <si>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</si>
  <si>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</si>
  <si>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</si>
  <si>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</si>
  <si>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</si>
  <si>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</si>
  <si>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</si>
  <si>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</si>
  <si>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</si>
  <si>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</si>
  <si>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</si>
  <si>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</si>
  <si>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</si>
  <si>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</si>
  <si>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</si>
  <si>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</si>
  <si>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</si>
  <si>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</si>
  <si>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</si>
  <si>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</si>
  <si>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</si>
  <si>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</si>
  <si>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</si>
  <si>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</si>
  <si>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</si>
  <si>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</si>
  <si>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</si>
  <si>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</si>
  <si>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</si>
  <si>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</si>
  <si>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</si>
  <si>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</si>
  <si>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</si>
  <si>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</si>
  <si>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</si>
  <si>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</si>
  <si>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</si>
  <si>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</si>
  <si>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</si>
  <si>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</si>
  <si>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</si>
  <si>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</si>
  <si>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</si>
  <si>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</si>
  <si>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</si>
  <si>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</si>
  <si>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</si>
  <si>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</si>
  <si>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</si>
  <si>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</si>
  <si>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</si>
  <si>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</si>
  <si>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</si>
  <si>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</si>
  <si>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</si>
  <si>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</si>
  <si>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</si>
  <si>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</si>
  <si>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</si>
  <si>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</si>
  <si>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</si>
  <si>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</si>
  <si>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</si>
  <si>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</si>
  <si>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</si>
  <si>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</si>
  <si>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</si>
  <si>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</si>
  <si>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</si>
  <si>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</si>
  <si>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</si>
  <si>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</si>
  <si>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</si>
  <si>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</si>
  <si>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</si>
  <si>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</si>
  <si>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</si>
  <si>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</si>
  <si>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</si>
  <si>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</si>
  <si>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</si>
  <si>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</si>
  <si>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</si>
  <si>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</si>
  <si>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</si>
  <si>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</si>
  <si>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</si>
  <si>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</si>
  <si>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</si>
  <si>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</si>
  <si>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</si>
  <si>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</si>
  <si>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</si>
  <si>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</si>
  <si>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</si>
  <si>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</si>
  <si>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</si>
  <si>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</si>
  <si>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</si>
  <si>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</si>
  <si>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</si>
  <si>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</si>
  <si>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</si>
  <si>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</si>
  <si>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</si>
  <si>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</si>
  <si>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</si>
  <si>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</si>
  <si>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</si>
  <si>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</si>
  <si>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</si>
  <si>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</si>
  <si>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</si>
  <si>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</si>
  <si>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</si>
  <si>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</si>
  <si>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</si>
  <si>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</si>
  <si>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</si>
  <si>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</si>
  <si>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</si>
  <si>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</si>
  <si>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</si>
  <si>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</si>
  <si>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</si>
  <si>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</si>
  <si>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</si>
  <si>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</si>
  <si>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</si>
  <si>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</si>
  <si>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</si>
  <si>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</si>
  <si>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</si>
  <si>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</si>
  <si>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</si>
  <si>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</si>
  <si>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</si>
  <si>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</si>
  <si>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</si>
  <si>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</si>
  <si>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</si>
  <si>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</si>
  <si>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</si>
  <si>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</si>
  <si>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</si>
  <si>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</si>
  <si>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</si>
  <si>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</si>
  <si>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</si>
  <si>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</si>
  <si>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</si>
  <si>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</si>
  <si>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</si>
  <si>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</si>
  <si>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</si>
  <si>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</si>
  <si>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</si>
  <si>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</si>
  <si>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</si>
  <si>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</si>
  <si>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</si>
  <si>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</si>
  <si>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</si>
  <si>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</si>
  <si>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</si>
  <si>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</si>
  <si>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</si>
  <si>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</si>
  <si>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</si>
  <si>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</si>
  <si>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</si>
  <si>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</si>
  <si>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</si>
  <si>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</si>
  <si>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</si>
  <si>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</si>
  <si>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</si>
  <si>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</si>
  <si>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</si>
  <si>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</si>
  <si>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</si>
  <si>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</si>
  <si>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</si>
  <si>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</si>
  <si>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</si>
  <si>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</si>
  <si>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</si>
  <si>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</si>
  <si>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</si>
  <si>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</si>
  <si>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</si>
  <si>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</si>
  <si>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</si>
  <si>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</si>
  <si>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</si>
  <si>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</si>
  <si>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</si>
  <si>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</si>
  <si>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</si>
  <si>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</si>
  <si>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</si>
  <si>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</si>
  <si>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</si>
  <si>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</si>
  <si>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</si>
  <si>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</si>
  <si>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</si>
  <si>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</si>
  <si>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</si>
  <si>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</si>
  <si>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</si>
  <si>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</si>
  <si>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</si>
  <si>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</si>
  <si>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</si>
  <si>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</si>
  <si>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</si>
  <si>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</si>
  <si>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</si>
  <si>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</si>
  <si>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</si>
  <si>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</si>
  <si>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</si>
  <si>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</si>
  <si>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</si>
  <si>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</si>
  <si>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</si>
  <si>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</si>
  <si>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</si>
  <si>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</si>
  <si>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</si>
  <si>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</si>
  <si>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</si>
  <si>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</si>
  <si>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</si>
  <si>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</si>
  <si>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</si>
  <si>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</si>
  <si>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</si>
  <si>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</si>
  <si>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</si>
  <si>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</si>
  <si>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</si>
  <si>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</si>
  <si>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</si>
  <si>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</si>
  <si>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</si>
  <si>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</si>
  <si>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</si>
  <si>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</si>
  <si>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</si>
  <si>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</si>
  <si>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</si>
  <si>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</si>
  <si>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</si>
  <si>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</si>
  <si>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</si>
  <si>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</si>
  <si>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</si>
  <si>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</si>
  <si>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</si>
  <si>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</si>
  <si>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</si>
  <si>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</si>
  <si>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</si>
  <si>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</si>
  <si>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</si>
  <si>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</si>
  <si>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</si>
  <si>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</si>
  <si>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</si>
  <si>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</si>
  <si>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</si>
  <si>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</si>
  <si>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</si>
  <si>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</si>
  <si>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</si>
  <si>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</si>
  <si>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</si>
  <si>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</si>
  <si>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</si>
  <si>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</si>
  <si>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</si>
  <si>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</si>
  <si>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</si>
  <si>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</si>
  <si>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</si>
  <si>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</si>
  <si>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</si>
  <si>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</si>
  <si>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</si>
  <si>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</si>
  <si>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</si>
  <si>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</si>
  <si>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</si>
  <si>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</si>
  <si>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</si>
  <si>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</si>
  <si>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</si>
  <si>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</si>
  <si>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</si>
  <si>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</si>
  <si>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</si>
  <si>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</si>
  <si>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</si>
  <si>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</si>
  <si>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</si>
  <si>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</si>
  <si>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</si>
  <si>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</si>
  <si>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</si>
  <si>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</si>
  <si>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</si>
  <si>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</si>
  <si>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</si>
  <si>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</si>
  <si>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</si>
  <si>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</si>
  <si>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</si>
  <si>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</si>
  <si>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</si>
  <si>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</si>
  <si>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</si>
  <si>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</si>
  <si>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</si>
  <si>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</si>
  <si>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</si>
  <si>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</si>
  <si>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</si>
  <si>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</si>
  <si>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</si>
  <si>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</si>
  <si>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</si>
  <si>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</si>
  <si>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</si>
  <si>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</si>
  <si>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</si>
  <si>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</si>
  <si>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</si>
  <si>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</si>
  <si>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</si>
  <si>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</si>
  <si>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</si>
  <si>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</si>
  <si>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</si>
  <si>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</si>
  <si>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</si>
  <si>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</si>
  <si>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</si>
  <si>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</si>
  <si>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</si>
  <si>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</si>
  <si>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</si>
  <si>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</si>
  <si>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</si>
  <si>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</si>
  <si>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</si>
  <si>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</si>
  <si>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</si>
  <si>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</si>
  <si>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</si>
  <si>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</si>
  <si>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</si>
  <si>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</si>
  <si>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</si>
  <si>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</si>
  <si>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</si>
  <si>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</si>
  <si>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</si>
  <si>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</si>
  <si>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</si>
  <si>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</si>
  <si>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</si>
  <si>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</si>
  <si>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</si>
  <si>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</si>
  <si>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</si>
  <si>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</si>
  <si>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</si>
  <si>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</si>
  <si>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</si>
  <si>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</si>
  <si>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</si>
  <si>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</si>
  <si>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</si>
  <si>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</si>
  <si>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</si>
  <si>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</si>
  <si>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</si>
  <si>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</si>
  <si>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</si>
  <si>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</si>
  <si>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</si>
  <si>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</si>
  <si>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</si>
  <si>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</si>
  <si>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</si>
  <si>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</si>
  <si>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</si>
  <si>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</si>
  <si>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</si>
  <si>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</si>
  <si>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</si>
  <si>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</si>
  <si>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</si>
  <si>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</si>
  <si>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</si>
  <si>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</si>
  <si>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</si>
  <si>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</si>
  <si>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</si>
  <si>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</si>
  <si>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</si>
  <si>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</si>
  <si>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</si>
  <si>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</si>
  <si>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</si>
  <si>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</si>
  <si>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</si>
  <si>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</si>
  <si>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</si>
  <si>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</si>
  <si>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</si>
  <si>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</si>
  <si>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</si>
  <si>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</si>
  <si>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</si>
  <si>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</si>
  <si>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</si>
  <si>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</si>
  <si>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</si>
  <si>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</si>
  <si>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</si>
  <si>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</si>
  <si>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</si>
  <si>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</si>
  <si>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</si>
  <si>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</si>
  <si>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</si>
  <si>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</si>
  <si>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</si>
  <si>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</si>
  <si>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</si>
  <si>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</si>
  <si>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</si>
  <si>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</si>
  <si>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</si>
  <si>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</si>
  <si>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</si>
  <si>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</si>
  <si>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</si>
  <si>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</si>
  <si>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</si>
  <si>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</si>
  <si>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</si>
  <si>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</si>
  <si>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</si>
  <si>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</si>
  <si>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</si>
  <si>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</si>
  <si>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</si>
  <si>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</si>
  <si>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</si>
  <si>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</si>
  <si>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</si>
  <si>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</si>
  <si>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</si>
  <si>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</si>
  <si>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</si>
  <si>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</si>
  <si>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</si>
  <si>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</si>
  <si>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</si>
  <si>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</si>
  <si>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</si>
  <si>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</si>
  <si>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</si>
  <si>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</si>
  <si>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</si>
  <si>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</si>
  <si>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</si>
  <si>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</si>
  <si>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</si>
  <si>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</si>
  <si>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</si>
  <si>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</si>
  <si>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</si>
  <si>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</si>
  <si>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</si>
  <si>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</si>
  <si>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</si>
  <si>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</si>
  <si>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</si>
  <si>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</si>
  <si>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</si>
  <si>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</si>
  <si>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</si>
  <si>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</si>
  <si>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</si>
  <si>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</si>
  <si>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</si>
  <si>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</si>
  <si>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</si>
  <si>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</si>
  <si>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</si>
  <si>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</si>
  <si>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</si>
  <si>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</si>
  <si>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</si>
  <si>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</si>
  <si>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</si>
  <si>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</si>
  <si>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</si>
  <si>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</si>
  <si>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</si>
  <si>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</si>
  <si>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</si>
  <si>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</si>
  <si>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</si>
  <si>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</si>
  <si>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</si>
  <si>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</si>
  <si>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</si>
  <si>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</si>
  <si>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</si>
  <si>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</si>
  <si>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</si>
  <si>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</si>
  <si>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</si>
  <si>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</si>
  <si>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</si>
  <si>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</si>
  <si>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</si>
  <si>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</si>
  <si>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</si>
  <si>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</si>
  <si>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</si>
  <si>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</si>
  <si>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</si>
  <si>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</si>
  <si>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</si>
  <si>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</si>
  <si>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</si>
  <si>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</si>
  <si>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</si>
  <si>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</si>
  <si>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</si>
  <si>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</si>
  <si>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</si>
  <si>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</si>
  <si>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</si>
  <si>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</si>
  <si>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</si>
  <si>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</si>
  <si>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</si>
  <si>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</si>
  <si>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</si>
  <si>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</si>
  <si>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</si>
  <si>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</si>
  <si>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</si>
  <si>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</si>
  <si>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</si>
  <si>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</si>
  <si>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</si>
  <si>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</si>
  <si>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</si>
  <si>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</si>
  <si>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</si>
  <si>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</si>
  <si>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</si>
  <si>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</si>
  <si>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</si>
  <si>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</si>
  <si>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</si>
  <si>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</si>
  <si>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</si>
  <si>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</si>
  <si>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</si>
  <si>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</si>
  <si>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</si>
  <si>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</si>
  <si>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</si>
  <si>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</si>
  <si>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</si>
  <si>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</si>
  <si>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</si>
  <si>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</si>
  <si>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</si>
  <si>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</si>
  <si>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</si>
  <si>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</si>
  <si>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</si>
  <si>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</si>
  <si>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</si>
  <si>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</si>
  <si>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</si>
  <si>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</si>
  <si>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</si>
  <si>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</si>
  <si>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</si>
  <si>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</si>
  <si>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</si>
  <si>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</si>
  <si>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</si>
  <si>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</si>
  <si>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</si>
  <si>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</si>
  <si>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</si>
  <si>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</si>
  <si>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</si>
  <si>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</si>
  <si>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</si>
  <si>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</si>
  <si>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</si>
  <si>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</si>
  <si>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</si>
  <si>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</si>
  <si>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</si>
  <si>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</si>
  <si>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</si>
  <si>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</si>
  <si>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</si>
  <si>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</si>
  <si>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</si>
  <si>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</si>
  <si>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</si>
  <si>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</si>
  <si>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</si>
  <si>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</si>
  <si>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</si>
  <si>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</si>
  <si>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</si>
  <si>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</si>
  <si>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</si>
  <si>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</si>
  <si>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</si>
  <si>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</si>
  <si>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</si>
  <si>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</si>
  <si>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</si>
  <si>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</si>
  <si>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</si>
  <si>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</si>
  <si>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</si>
  <si>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</si>
  <si>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</si>
  <si>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</si>
  <si>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</si>
  <si>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</si>
  <si>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</si>
  <si>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</si>
  <si>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</si>
  <si>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</si>
  <si>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</si>
  <si>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</si>
  <si>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</si>
  <si>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</si>
  <si>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</si>
  <si>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</si>
  <si>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</si>
  <si>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</si>
  <si>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</si>
  <si>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</si>
  <si>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</si>
  <si>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</si>
  <si>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</si>
  <si>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</si>
  <si>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</si>
  <si>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</si>
  <si>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</si>
  <si>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</si>
  <si>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</si>
  <si>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</si>
  <si>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</si>
  <si>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</si>
  <si>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</si>
  <si>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</si>
  <si>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</si>
  <si>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</si>
  <si>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</si>
  <si>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</si>
  <si>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</si>
  <si>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</si>
  <si>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</si>
  <si>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</si>
  <si>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</si>
  <si>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</si>
  <si>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</si>
  <si>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</si>
  <si>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</si>
  <si>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</si>
  <si>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</si>
  <si>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</si>
  <si>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</si>
  <si>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</si>
  <si>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</si>
  <si>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</si>
  <si>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</si>
  <si>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</si>
  <si>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</si>
  <si>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</si>
  <si>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</si>
  <si>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</si>
  <si>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</si>
  <si>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</si>
  <si>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</si>
  <si>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</si>
  <si>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</si>
  <si>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</si>
  <si>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</si>
  <si>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</si>
  <si>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</si>
  <si>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</si>
  <si>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</si>
  <si>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</si>
  <si>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</si>
  <si>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</si>
  <si>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</si>
  <si>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</si>
  <si>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</si>
  <si>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</si>
  <si>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</si>
  <si>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</si>
  <si>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</si>
  <si>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</si>
  <si>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</si>
  <si>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</si>
  <si>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</si>
  <si>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</si>
  <si>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</si>
  <si>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</si>
  <si>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</si>
  <si>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</si>
  <si>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</si>
  <si>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</si>
  <si>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</si>
  <si>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</si>
  <si>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</si>
  <si>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</si>
  <si>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</si>
  <si>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</si>
  <si>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</si>
  <si>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</si>
  <si>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</si>
  <si>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</si>
  <si>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</si>
  <si>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</si>
  <si>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</si>
  <si>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</si>
  <si>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</si>
  <si>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</si>
  <si>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</si>
  <si>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</si>
  <si>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</si>
  <si>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</si>
  <si>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</si>
  <si>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</si>
  <si>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</si>
  <si>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</si>
  <si>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</si>
  <si>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</si>
  <si>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</si>
  <si>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</si>
  <si>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</si>
  <si>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</si>
  <si>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</si>
  <si>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</si>
  <si>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</si>
  <si>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</si>
  <si>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</si>
  <si>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</si>
  <si>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</si>
  <si>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</si>
  <si>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</si>
  <si>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</si>
  <si>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</si>
  <si>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</si>
  <si>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</si>
  <si>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</si>
  <si>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</si>
  <si>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</si>
  <si>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</si>
  <si>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</si>
  <si>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</si>
  <si>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</si>
  <si>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</si>
  <si>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</si>
  <si>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</si>
  <si>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</si>
  <si>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</si>
  <si>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</si>
  <si>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</si>
  <si>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</si>
  <si>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</si>
  <si>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</si>
  <si>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</si>
  <si>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</si>
  <si>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</si>
  <si>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</si>
  <si>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</si>
  <si>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</si>
  <si>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</si>
  <si>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</si>
  <si>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</si>
  <si>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</si>
  <si>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</si>
  <si>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</si>
  <si>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</si>
  <si>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</si>
  <si>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</si>
  <si>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</si>
  <si>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</si>
  <si>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</si>
  <si>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</si>
  <si>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</si>
  <si>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</si>
  <si>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</si>
  <si>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</si>
  <si>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</si>
  <si>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</si>
  <si>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</si>
  <si>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</si>
  <si>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</si>
  <si>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</si>
  <si>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</si>
  <si>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</si>
  <si>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</si>
  <si>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</si>
  <si>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</si>
  <si>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</si>
  <si>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</si>
  <si>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</si>
  <si>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</si>
  <si>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</si>
  <si>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</si>
  <si>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</si>
  <si>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</si>
  <si>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</si>
  <si>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</si>
  <si>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</si>
  <si>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</si>
  <si>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</si>
  <si>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</si>
  <si>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</si>
  <si>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</si>
  <si>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</si>
  <si>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</si>
  <si>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</si>
  <si>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</si>
  <si>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</si>
  <si>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</si>
  <si>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</si>
  <si>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</si>
  <si>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</si>
  <si>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</si>
  <si>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</si>
  <si>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</si>
  <si>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</si>
  <si>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</si>
  <si>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</si>
  <si>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</si>
  <si>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</si>
  <si>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</si>
  <si>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</si>
  <si>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</si>
  <si>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</si>
  <si>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</si>
  <si>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</si>
  <si>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</si>
  <si>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</si>
  <si>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</si>
  <si>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</si>
  <si>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</si>
  <si>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</si>
  <si>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</si>
  <si>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</si>
  <si>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</si>
  <si>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</si>
  <si>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</si>
  <si>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</si>
  <si>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</si>
  <si>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</si>
  <si>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</si>
  <si>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</si>
  <si>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</si>
  <si>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</si>
  <si>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</si>
  <si>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</si>
  <si>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</si>
  <si>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</si>
  <si>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</si>
  <si>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</si>
  <si>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</si>
  <si>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</si>
  <si>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</si>
  <si>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</si>
  <si>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</si>
  <si>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</si>
  <si>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</si>
  <si>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</si>
  <si>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</si>
  <si>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</si>
  <si>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</si>
  <si>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</si>
  <si>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</si>
  <si>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</si>
  <si>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</si>
  <si>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</si>
  <si>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</si>
  <si>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</si>
  <si>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</si>
  <si>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</si>
  <si>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</si>
  <si>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</si>
  <si>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</si>
  <si>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</si>
  <si>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</si>
  <si>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</si>
  <si>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</si>
  <si>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</si>
  <si>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</si>
  <si>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</si>
  <si>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</si>
  <si>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</si>
  <si>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</si>
  <si>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</si>
  <si>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</si>
  <si>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</si>
  <si>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</si>
  <si>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</si>
  <si>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</si>
  <si>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</si>
  <si>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</si>
  <si>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</si>
  <si>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</si>
  <si>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</si>
  <si>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</si>
  <si>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</si>
  <si>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</si>
  <si>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</si>
  <si>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</si>
  <si>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</si>
  <si>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</si>
  <si>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</si>
  <si>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</si>
  <si>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</si>
  <si>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</si>
  <si>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</si>
  <si>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</si>
  <si>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</si>
  <si>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</si>
  <si>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</si>
  <si>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</si>
  <si>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</si>
  <si>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</si>
  <si>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</si>
  <si>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</si>
  <si>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</si>
  <si>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</si>
  <si>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</si>
  <si>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</si>
  <si>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</si>
  <si>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</si>
  <si>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</si>
  <si>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</si>
  <si>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</si>
  <si>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</si>
  <si>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</si>
  <si>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</si>
  <si>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</si>
  <si>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</si>
  <si>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</si>
  <si>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</si>
  <si>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</si>
  <si>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</si>
  <si>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</si>
  <si>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</si>
  <si>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</si>
  <si>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</si>
  <si>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</si>
  <si>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</si>
  <si>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</si>
  <si>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</si>
  <si>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</si>
  <si>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</si>
  <si>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</si>
  <si>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</si>
  <si>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</si>
  <si>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</si>
  <si>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</si>
  <si>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</si>
  <si>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</si>
  <si>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</si>
  <si>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</si>
  <si>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</si>
  <si>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</si>
  <si>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</si>
  <si>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</si>
  <si>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</si>
  <si>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</si>
  <si>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</si>
  <si>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</si>
  <si>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</si>
  <si>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</si>
  <si>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</si>
  <si>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</si>
  <si>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</si>
  <si>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</si>
  <si>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</si>
  <si>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</si>
  <si>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</si>
  <si>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</si>
  <si>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</si>
  <si>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</si>
  <si>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</si>
  <si>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</si>
  <si>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</si>
  <si>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</si>
  <si>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</si>
  <si>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</si>
  <si>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</si>
  <si>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</si>
  <si>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</si>
  <si>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</si>
  <si>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</si>
  <si>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</si>
  <si>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</si>
  <si>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</si>
  <si>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</si>
  <si>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</si>
  <si>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</si>
  <si>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</si>
  <si>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</si>
  <si>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</si>
  <si>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</si>
  <si>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</si>
  <si>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</si>
  <si>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</si>
  <si>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</si>
  <si>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</si>
  <si>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</si>
  <si>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</si>
  <si>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</si>
  <si>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</si>
  <si>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</si>
  <si>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</si>
  <si>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</si>
  <si>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</si>
  <si>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</si>
  <si>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</si>
  <si>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</si>
  <si>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</si>
  <si>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</si>
  <si>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</si>
  <si>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</si>
  <si>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</si>
  <si>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</si>
  <si>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</si>
  <si>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</si>
  <si>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</si>
  <si>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</si>
  <si>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</si>
  <si>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</si>
  <si>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</si>
  <si>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</si>
  <si>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</si>
  <si>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</si>
  <si>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</si>
  <si>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</si>
  <si>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</si>
  <si>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</si>
  <si>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</si>
  <si>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</si>
  <si>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</si>
  <si>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</si>
  <si>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</si>
  <si>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</si>
  <si>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</si>
  <si>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</si>
  <si>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</si>
  <si>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</si>
  <si>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</si>
  <si>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</si>
  <si>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</si>
  <si>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</si>
  <si>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</si>
  <si>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</si>
  <si>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</si>
  <si>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</si>
  <si>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</si>
  <si>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</si>
  <si>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</si>
  <si>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</si>
  <si>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</si>
  <si>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</si>
  <si>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</si>
  <si>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</si>
  <si>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</si>
  <si>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</si>
  <si>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</si>
  <si>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</si>
  <si>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</si>
  <si>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</si>
  <si>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</si>
  <si>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</si>
  <si>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</si>
  <si>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</si>
  <si>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</si>
  <si>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</si>
  <si>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</si>
  <si>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</si>
  <si>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</si>
  <si>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</si>
  <si>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</si>
  <si>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</si>
  <si>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</si>
  <si>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</si>
  <si>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</si>
  <si>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</si>
  <si>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</si>
  <si>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</si>
  <si>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</si>
  <si>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</si>
  <si>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</si>
  <si>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</si>
  <si>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</si>
  <si>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</si>
  <si>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</si>
  <si>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</si>
  <si>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</si>
  <si>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</si>
  <si>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</si>
  <si>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</si>
  <si>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</si>
  <si>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</si>
  <si>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</si>
  <si>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</si>
  <si>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</si>
  <si>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</si>
  <si>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</si>
  <si>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</si>
  <si>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</si>
  <si>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</si>
  <si>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</si>
  <si>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</si>
  <si>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</si>
  <si>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</si>
  <si>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</si>
  <si>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</si>
  <si>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</si>
  <si>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</si>
  <si>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</si>
  <si>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</si>
  <si>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</si>
  <si>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</si>
  <si>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</si>
  <si>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</si>
  <si>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</si>
  <si>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</si>
  <si>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</si>
  <si>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</si>
  <si>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</si>
  <si>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</si>
  <si>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</si>
  <si>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</si>
  <si>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</si>
  <si>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</si>
  <si>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</si>
  <si>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</si>
  <si>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</si>
  <si>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</si>
  <si>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</si>
  <si>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</si>
  <si>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</si>
  <si>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</si>
  <si>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</si>
  <si>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</si>
  <si>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</si>
  <si>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</si>
  <si>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</si>
  <si>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</si>
  <si>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</si>
  <si>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</si>
  <si>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</si>
  <si>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</si>
  <si>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</si>
  <si>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</si>
  <si>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</si>
  <si>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</si>
  <si>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</si>
  <si>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</si>
  <si>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</si>
  <si>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</si>
  <si>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</si>
  <si>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</si>
  <si>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</si>
  <si>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</si>
  <si>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</si>
  <si>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</si>
  <si>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</si>
  <si>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</si>
  <si>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</si>
  <si>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</si>
  <si>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</si>
  <si>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</si>
  <si>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</si>
  <si>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</si>
  <si>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</si>
  <si>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</si>
  <si>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</si>
  <si>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</si>
  <si>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</si>
  <si>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</si>
  <si>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</si>
  <si>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</si>
  <si>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</si>
  <si>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</si>
  <si>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</si>
  <si>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</si>
  <si>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</si>
  <si>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</si>
  <si>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</si>
  <si>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</si>
  <si>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</si>
  <si>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</si>
  <si>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</si>
  <si>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</si>
  <si>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</si>
  <si>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</si>
  <si>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</si>
  <si>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</si>
  <si>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</si>
  <si>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</si>
  <si>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</si>
  <si>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</si>
  <si>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</si>
  <si>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</si>
  <si>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</si>
  <si>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</si>
  <si>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</si>
  <si>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</si>
  <si>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</si>
  <si>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</si>
  <si>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</si>
  <si>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</si>
  <si>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</si>
  <si>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</si>
  <si>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</si>
  <si>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</si>
  <si>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</si>
  <si>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</si>
  <si>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</si>
  <si>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</si>
  <si>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</si>
  <si>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</si>
  <si>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</si>
  <si>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</si>
  <si>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</si>
  <si>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</si>
  <si>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</si>
  <si>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</si>
  <si>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</si>
  <si>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</si>
  <si>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</si>
  <si>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</si>
  <si>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</si>
  <si>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</si>
  <si>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</si>
  <si>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</si>
  <si>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</si>
  <si>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</si>
  <si>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</si>
  <si>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</si>
  <si>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</si>
  <si>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</si>
  <si>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</si>
  <si>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</si>
  <si>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</si>
  <si>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</si>
  <si>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</si>
  <si>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</si>
  <si>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</si>
  <si>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</si>
  <si>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</si>
  <si>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</si>
  <si>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</si>
  <si>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</si>
  <si>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</si>
  <si>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</si>
  <si>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</si>
  <si>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</si>
  <si>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</si>
  <si>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</si>
  <si>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</si>
  <si>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</si>
  <si>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</si>
  <si>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</si>
  <si>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</si>
  <si>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</si>
  <si>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</si>
  <si>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</si>
  <si>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</si>
  <si>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</si>
  <si>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</si>
  <si>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</si>
  <si>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</si>
  <si>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</si>
  <si>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</si>
  <si>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</si>
  <si>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</si>
  <si>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</si>
  <si>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</si>
  <si>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</si>
  <si>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</si>
  <si>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</si>
  <si>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</si>
  <si>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</si>
  <si>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</si>
  <si>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</si>
  <si>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</si>
  <si>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</si>
  <si>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</si>
  <si>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</si>
  <si>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</si>
  <si>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</si>
  <si>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</si>
  <si>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</si>
  <si>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</si>
  <si>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</si>
  <si>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</si>
  <si>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</si>
  <si>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</si>
  <si>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</si>
  <si>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</si>
  <si>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</si>
  <si>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</si>
  <si>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</si>
  <si>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</si>
  <si>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</si>
  <si>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</si>
  <si>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</si>
  <si>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</si>
  <si>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</si>
  <si>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</si>
  <si>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</si>
  <si>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</si>
  <si>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</si>
  <si>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</si>
  <si>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</si>
  <si>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</si>
  <si>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</si>
  <si>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</si>
  <si>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</si>
  <si>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</si>
  <si>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</si>
  <si>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</si>
  <si>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</si>
  <si>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</si>
  <si>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</si>
  <si>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</si>
  <si>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</si>
  <si>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</si>
  <si>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</si>
  <si>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</si>
  <si>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</si>
  <si>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</si>
  <si>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</si>
  <si>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</si>
  <si>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</si>
  <si>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</si>
  <si>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</si>
  <si>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</si>
  <si>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</si>
  <si>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</si>
  <si>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</si>
  <si>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</si>
  <si>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</si>
  <si>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</si>
  <si>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</si>
  <si>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</si>
  <si>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</si>
  <si>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</si>
  <si>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</si>
  <si>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</si>
  <si>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</si>
  <si>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</si>
  <si>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</si>
  <si>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</si>
  <si>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</si>
  <si>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</si>
  <si>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</si>
  <si>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</si>
  <si>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</si>
  <si>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</si>
  <si>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</si>
  <si>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</si>
  <si>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</si>
  <si>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</si>
  <si>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</si>
  <si>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</si>
  <si>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</si>
  <si>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</si>
  <si>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</si>
  <si>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</si>
  <si>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</si>
  <si>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</si>
  <si>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</si>
  <si>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</si>
  <si>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</si>
  <si>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</si>
  <si>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</si>
  <si>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</si>
  <si>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</si>
  <si>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</si>
  <si>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</si>
  <si>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</si>
  <si>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</si>
  <si>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</si>
  <si>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</si>
  <si>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</si>
  <si>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</si>
  <si>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</si>
  <si>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</si>
  <si>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</si>
  <si>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</si>
  <si>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</si>
  <si>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</si>
  <si>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</si>
  <si>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</si>
  <si>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</si>
  <si>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</si>
  <si>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</si>
  <si>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</si>
  <si>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</si>
  <si>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</si>
  <si>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</si>
  <si>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</si>
  <si>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</si>
  <si>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</si>
  <si>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</si>
  <si>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</si>
  <si>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</si>
  <si>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</si>
  <si>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</si>
  <si>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</si>
  <si>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</si>
  <si>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</si>
  <si>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</si>
  <si>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</si>
  <si>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</si>
  <si>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</si>
  <si>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</si>
  <si>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</si>
  <si>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</si>
  <si>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</si>
  <si>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</si>
  <si>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</si>
  <si>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</si>
  <si>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</si>
  <si>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</si>
  <si>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</si>
  <si>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</si>
  <si>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</si>
  <si>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</si>
  <si>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</si>
  <si>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</si>
  <si>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</si>
  <si>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</si>
  <si>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</si>
  <si>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</si>
  <si>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</si>
  <si>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</si>
  <si>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</si>
  <si>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</si>
  <si>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</si>
  <si>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</si>
  <si>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</si>
  <si>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</si>
  <si>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</si>
  <si>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</si>
  <si>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</si>
  <si>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</si>
  <si>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</si>
  <si>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</si>
  <si>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</si>
  <si>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</si>
  <si>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</si>
  <si>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</si>
  <si>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</si>
  <si>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</si>
  <si>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</si>
  <si>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</si>
  <si>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</si>
  <si>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</si>
  <si>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</si>
  <si>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</si>
  <si>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</si>
  <si>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</si>
  <si>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</si>
  <si>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</si>
  <si>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</si>
  <si>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</si>
  <si>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</si>
  <si>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</si>
  <si>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</si>
  <si>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</si>
  <si>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</si>
  <si>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</si>
  <si>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</si>
  <si>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</si>
  <si>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</si>
  <si>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</si>
  <si>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</si>
  <si>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</si>
  <si>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</si>
  <si>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</si>
  <si>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</si>
  <si>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</si>
  <si>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</si>
  <si>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</si>
  <si>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</si>
  <si>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</si>
  <si>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</si>
  <si>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</si>
  <si>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</si>
  <si>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</si>
  <si>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</si>
  <si>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</si>
  <si>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</si>
  <si>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</si>
  <si>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</si>
  <si>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</si>
  <si>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</si>
  <si>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</si>
  <si>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</si>
  <si>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</si>
  <si>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</si>
  <si>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</si>
  <si>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</si>
  <si>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</si>
  <si>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</si>
  <si>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</si>
  <si>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</si>
  <si>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</si>
  <si>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</si>
  <si>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</si>
  <si>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</si>
  <si>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</si>
  <si>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</si>
  <si>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</si>
  <si>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</si>
  <si>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</si>
  <si>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</si>
  <si>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</si>
  <si>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</si>
  <si>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</si>
  <si>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</si>
  <si>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</si>
  <si>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</si>
  <si>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</si>
  <si>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</si>
  <si>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</si>
  <si>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</si>
  <si>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</si>
  <si>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</si>
  <si>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</si>
  <si>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</si>
  <si>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</si>
  <si>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</si>
  <si>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</si>
  <si>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</si>
  <si>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</si>
  <si>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</si>
  <si>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</si>
  <si>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</si>
  <si>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</si>
  <si>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</si>
  <si>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</si>
  <si>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</si>
  <si>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</si>
  <si>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</si>
  <si>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</si>
  <si>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</si>
  <si>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</si>
  <si>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</si>
  <si>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</si>
  <si>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</si>
  <si>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</si>
  <si>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</si>
  <si>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</si>
  <si>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</si>
  <si>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</si>
  <si>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</si>
  <si>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</si>
  <si>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</si>
  <si>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</si>
  <si>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</si>
  <si>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</si>
  <si>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</si>
  <si>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</si>
  <si>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</si>
  <si>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</si>
  <si>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</si>
  <si>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</si>
  <si>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</si>
  <si>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</si>
  <si>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</si>
  <si>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</si>
  <si>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</si>
  <si>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</si>
  <si>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</si>
  <si>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</si>
  <si>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</si>
  <si>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</si>
  <si>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</si>
  <si>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</si>
  <si>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</si>
  <si>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</si>
  <si>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</si>
  <si>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</si>
  <si>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</si>
  <si>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</si>
  <si>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</si>
  <si>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</si>
  <si>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</si>
  <si>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</si>
  <si>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</si>
  <si>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</si>
  <si>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</si>
  <si>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</si>
  <si>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</si>
  <si>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</si>
  <si>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</si>
  <si>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</si>
  <si>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</si>
  <si>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</si>
  <si>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</si>
  <si>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</si>
  <si>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</si>
  <si>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</si>
  <si>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</si>
  <si>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</si>
  <si>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</si>
  <si>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</si>
  <si>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</si>
  <si>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</si>
  <si>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</si>
  <si>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</si>
  <si>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</si>
  <si>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</si>
  <si>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</si>
  <si>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</si>
  <si>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</si>
  <si>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</si>
  <si>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</si>
  <si>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</si>
  <si>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</si>
  <si>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</si>
  <si>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</si>
  <si>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</si>
  <si>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</si>
  <si>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</si>
  <si>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</si>
  <si>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</si>
  <si>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</si>
  <si>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</si>
  <si>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</si>
  <si>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</si>
  <si>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</si>
  <si>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</si>
  <si>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</si>
  <si>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</si>
  <si>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</si>
  <si>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</si>
  <si>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</si>
  <si>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</si>
  <si>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</si>
  <si>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</si>
  <si>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</si>
  <si>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</si>
  <si>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</si>
  <si>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</si>
  <si>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</si>
  <si>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</si>
  <si>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</si>
  <si>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</si>
  <si>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</si>
  <si>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</si>
  <si>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</si>
  <si>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</si>
  <si>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</si>
  <si>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</si>
  <si>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</si>
  <si>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</si>
  <si>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</si>
  <si>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</si>
  <si>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</si>
  <si>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</si>
  <si>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</si>
  <si>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</si>
  <si>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</si>
  <si>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</si>
  <si>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</si>
  <si>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</si>
  <si>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</si>
  <si>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</si>
  <si>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</si>
  <si>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</si>
  <si>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</si>
  <si>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</si>
  <si>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</si>
  <si>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</si>
  <si>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</si>
  <si>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</si>
  <si>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</si>
  <si>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</si>
  <si>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</si>
  <si>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</si>
  <si>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</si>
  <si>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</si>
  <si>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</si>
  <si>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</si>
  <si>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</si>
  <si>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</si>
  <si>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</si>
  <si>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</si>
  <si>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</si>
  <si>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</si>
  <si>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</si>
  <si>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</si>
  <si>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</si>
  <si>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</si>
  <si>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</si>
  <si>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</si>
  <si>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</si>
  <si>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</si>
  <si>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</si>
  <si>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</si>
  <si>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</si>
  <si>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</si>
  <si>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</si>
  <si>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</si>
  <si>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</si>
  <si>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</si>
  <si>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</si>
  <si>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</si>
  <si>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</si>
  <si>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</si>
  <si>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</si>
  <si>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</si>
  <si>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</si>
  <si>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</si>
  <si>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</si>
  <si>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</si>
  <si>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</si>
  <si>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</si>
  <si>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</si>
  <si>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</si>
  <si>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</si>
  <si>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</si>
  <si>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</si>
  <si>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</si>
  <si>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</si>
  <si>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</si>
  <si>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</si>
  <si>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</si>
  <si>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</si>
  <si>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</si>
  <si>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</si>
  <si>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</si>
  <si>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</si>
  <si>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</si>
  <si>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</si>
  <si>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</si>
  <si>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</si>
  <si>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</si>
  <si>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</si>
  <si>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</si>
  <si>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</si>
  <si>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</si>
  <si>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</si>
  <si>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</si>
  <si>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</si>
  <si>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</si>
  <si>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</si>
  <si>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</si>
  <si>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</si>
  <si>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</si>
  <si>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</si>
  <si>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</si>
  <si>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</si>
  <si>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</si>
  <si>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</si>
  <si>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</si>
  <si>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</si>
  <si>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</si>
  <si>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</si>
  <si>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</si>
  <si>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</si>
  <si>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</si>
  <si>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</si>
  <si>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</si>
  <si>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</si>
  <si>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</si>
  <si>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</si>
  <si>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</si>
  <si>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</si>
  <si>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</si>
  <si>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</si>
  <si>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</si>
  <si>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</si>
  <si>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</si>
  <si>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</si>
  <si>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</si>
  <si>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</si>
  <si>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</si>
  <si>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</si>
  <si>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</si>
  <si>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</si>
  <si>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</si>
  <si>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</si>
  <si>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</si>
  <si>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</si>
  <si>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</si>
  <si>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</si>
  <si>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</si>
  <si>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</si>
  <si>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</si>
  <si>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</si>
  <si>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</si>
  <si>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</si>
  <si>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</si>
  <si>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</si>
  <si>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</si>
  <si>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</si>
  <si>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</si>
  <si>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</si>
  <si>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</si>
  <si>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</si>
  <si>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</si>
  <si>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</si>
  <si>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</si>
  <si>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</si>
  <si>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</si>
  <si>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</si>
  <si>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</si>
  <si>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</si>
  <si>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</si>
  <si>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</si>
  <si>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</si>
  <si>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</si>
  <si>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</si>
  <si>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</si>
  <si>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</si>
  <si>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</si>
  <si>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</si>
  <si>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</si>
  <si>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</si>
  <si>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</si>
  <si>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</si>
  <si>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</si>
  <si>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</si>
  <si>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</si>
  <si>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</si>
  <si>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</si>
  <si>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</si>
  <si>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</si>
  <si>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</si>
  <si>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</si>
  <si>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</si>
  <si>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</si>
  <si>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</si>
  <si>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</si>
  <si>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</si>
  <si>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</si>
  <si>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</si>
  <si>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</si>
  <si>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</si>
  <si>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</si>
  <si>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</si>
  <si>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</si>
  <si>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</si>
  <si>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</si>
  <si>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</si>
  <si>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</si>
  <si>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</si>
  <si>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</si>
  <si>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</si>
  <si>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</si>
  <si>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</si>
  <si>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</si>
  <si>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</si>
  <si>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</si>
  <si>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</si>
  <si>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</si>
  <si>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</si>
  <si>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</si>
  <si>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</si>
  <si>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</si>
  <si>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</si>
  <si>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</si>
  <si>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</si>
  <si>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</si>
  <si>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</si>
  <si>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</si>
  <si>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</si>
  <si>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</si>
  <si>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</si>
  <si>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</si>
  <si>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</si>
  <si>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</si>
  <si>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</si>
  <si>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</si>
  <si>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</si>
  <si>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</si>
  <si>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</si>
  <si>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</si>
  <si>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</si>
  <si>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</si>
  <si>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</si>
  <si>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</si>
  <si>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</si>
  <si>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</si>
  <si>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</si>
  <si>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</si>
  <si>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</si>
  <si>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</si>
  <si>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</si>
  <si>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</si>
  <si>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</si>
  <si>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</si>
  <si>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</si>
  <si>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</si>
  <si>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</si>
  <si>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</si>
  <si>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</si>
  <si>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</si>
  <si>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</si>
  <si>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</si>
  <si>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</si>
  <si>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</si>
  <si>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</si>
  <si>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</si>
  <si>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</si>
  <si>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</si>
  <si>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</si>
  <si>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</si>
  <si>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</si>
  <si>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</si>
  <si>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</si>
  <si>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</si>
  <si>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</si>
  <si>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</si>
  <si>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</si>
  <si>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</si>
  <si>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</si>
  <si>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</si>
  <si>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</si>
  <si>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</si>
  <si>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</si>
  <si>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</si>
  <si>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</si>
  <si>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</si>
  <si>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</si>
  <si>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</si>
  <si>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</si>
  <si>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</si>
  <si>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</si>
  <si>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</si>
  <si>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</si>
  <si>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</si>
  <si>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</si>
  <si>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</si>
  <si>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</si>
  <si>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</si>
  <si>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</si>
  <si>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</si>
  <si>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</si>
  <si>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</si>
  <si>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</si>
  <si>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</si>
  <si>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</si>
  <si>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</si>
  <si>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</si>
  <si>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</si>
  <si>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</si>
  <si>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</si>
  <si>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</si>
  <si>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</si>
  <si>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</si>
  <si>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</si>
  <si>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</si>
  <si>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</si>
  <si>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</si>
  <si>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</si>
  <si>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</si>
  <si>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</si>
  <si>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</si>
  <si>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</si>
  <si>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</si>
  <si>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</si>
  <si>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</si>
  <si>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</si>
  <si>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</si>
  <si>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</si>
  <si>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</si>
  <si>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</si>
  <si>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</si>
  <si>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</si>
  <si>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</si>
  <si>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</si>
  <si>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</si>
  <si>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</si>
  <si>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</si>
  <si>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</si>
  <si>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</si>
  <si>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</si>
  <si>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</si>
  <si>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</si>
  <si>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</si>
  <si>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</si>
  <si>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</si>
  <si>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</si>
  <si>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</si>
  <si>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</si>
  <si>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</si>
  <si>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</si>
  <si>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</si>
  <si>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</si>
  <si>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</si>
  <si>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</si>
  <si>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</si>
  <si>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</si>
  <si>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</si>
  <si>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</si>
  <si>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</si>
  <si>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</si>
  <si>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</si>
  <si>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</si>
  <si>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</si>
  <si>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</si>
  <si>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</si>
  <si>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</si>
  <si>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</si>
  <si>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</si>
  <si>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</si>
  <si>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</si>
  <si>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</si>
  <si>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</si>
  <si>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</si>
  <si>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</si>
  <si>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</si>
  <si>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</si>
  <si>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</si>
  <si>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</si>
  <si>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</si>
  <si>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</si>
  <si>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</si>
  <si>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</si>
  <si>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</si>
  <si>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</si>
  <si>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</si>
  <si>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</si>
  <si>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</si>
  <si>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</si>
  <si>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</si>
  <si>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</si>
  <si>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</si>
  <si>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</si>
  <si>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</si>
  <si>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</si>
  <si>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</si>
  <si>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</si>
  <si>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</si>
  <si>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</si>
  <si>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</si>
  <si>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</si>
  <si>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</si>
  <si>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</si>
  <si>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</si>
  <si>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</si>
  <si>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</si>
  <si>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</si>
  <si>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</si>
  <si>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</si>
  <si>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</si>
  <si>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</si>
  <si>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</si>
  <si>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</si>
  <si>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</si>
  <si>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</si>
  <si>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</si>
  <si>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</si>
  <si>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</si>
  <si>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</si>
  <si>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</si>
  <si>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</si>
  <si>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</si>
  <si>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</si>
  <si>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</si>
  <si>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</si>
  <si>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</si>
  <si>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</si>
  <si>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</si>
  <si>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</si>
  <si>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</si>
  <si>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</si>
  <si>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</si>
  <si>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</si>
  <si>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</si>
  <si>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</si>
  <si>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</si>
  <si>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</si>
  <si>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</si>
  <si>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</si>
  <si>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</si>
  <si>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</si>
  <si>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</si>
  <si>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</si>
  <si>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</si>
  <si>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</si>
  <si>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</si>
  <si>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</si>
  <si>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</si>
  <si>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</si>
  <si>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</si>
  <si>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</si>
  <si>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</si>
  <si>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</si>
  <si>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</si>
  <si>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</si>
  <si>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</si>
  <si>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</si>
  <si>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</si>
  <si>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</si>
  <si>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</si>
  <si>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</si>
  <si>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</si>
  <si>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</si>
  <si>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</si>
  <si>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</si>
  <si>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</si>
  <si>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</si>
  <si>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</si>
  <si>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</si>
  <si>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</si>
  <si>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</si>
  <si>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</si>
  <si>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</si>
  <si>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</si>
  <si>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</si>
  <si>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</si>
  <si>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</si>
  <si>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</si>
  <si>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</si>
  <si>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</si>
  <si>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</si>
  <si>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</si>
  <si>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</si>
  <si>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</si>
  <si>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</si>
  <si>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</si>
  <si>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</si>
  <si>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</si>
  <si>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</si>
  <si>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</si>
  <si>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</si>
  <si>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</si>
  <si>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</si>
  <si>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</si>
  <si>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</si>
  <si>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</si>
  <si>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</si>
  <si>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</si>
  <si>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</si>
  <si>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</si>
  <si>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</si>
  <si>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</si>
  <si>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</si>
  <si>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</si>
  <si>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</si>
  <si>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</si>
  <si>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</si>
  <si>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</si>
  <si>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</si>
  <si>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</si>
  <si>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</si>
  <si>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</si>
  <si>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</si>
  <si>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</si>
  <si>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</si>
  <si>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</si>
  <si>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</si>
  <si>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</si>
  <si>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</si>
  <si>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</si>
  <si>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</si>
  <si>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</si>
  <si>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</si>
  <si>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</si>
  <si>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</si>
  <si>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</si>
  <si>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</si>
  <si>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</si>
  <si>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</si>
  <si>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</si>
  <si>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</si>
  <si>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</si>
  <si>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</si>
  <si>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</si>
  <si>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</si>
  <si>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</si>
  <si>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</si>
  <si>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</si>
  <si>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</si>
  <si>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</si>
  <si>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</si>
  <si>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</si>
  <si>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</si>
  <si>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</si>
  <si>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</si>
  <si>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</si>
  <si>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</si>
  <si>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</si>
  <si>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</si>
  <si>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</si>
  <si>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</si>
  <si>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</si>
  <si>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</si>
  <si>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</si>
  <si>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</si>
  <si>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</si>
  <si>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</si>
  <si>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</si>
  <si>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</si>
  <si>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</si>
  <si>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</si>
  <si>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</si>
  <si>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</si>
  <si>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</si>
  <si>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</si>
  <si>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</si>
  <si>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</si>
  <si>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</si>
  <si>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</si>
  <si>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</si>
  <si>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</si>
  <si>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</si>
  <si>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</si>
  <si>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</si>
  <si>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</si>
  <si>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</si>
  <si>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</si>
  <si>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</si>
  <si>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</si>
  <si>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</si>
  <si>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</si>
  <si>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</si>
  <si>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</si>
  <si>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</si>
  <si>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</si>
  <si>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</si>
  <si>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</si>
  <si>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</si>
  <si>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</si>
  <si>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</si>
  <si>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</si>
  <si>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</si>
  <si>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</si>
  <si>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</si>
  <si>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</si>
  <si>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</si>
  <si>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</si>
  <si>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</si>
  <si>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</si>
  <si>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</si>
  <si>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</si>
  <si>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</si>
  <si>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</si>
  <si>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</si>
  <si>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</si>
  <si>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</si>
  <si>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</si>
  <si>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</si>
  <si>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</si>
  <si>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</si>
  <si>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</si>
  <si>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</si>
  <si>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</si>
  <si>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</si>
  <si>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</si>
  <si>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</si>
  <si>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</si>
  <si>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</si>
  <si>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</si>
  <si>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</si>
  <si>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</si>
  <si>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</si>
  <si>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</si>
  <si>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</si>
  <si>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</si>
  <si>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</si>
  <si>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</si>
  <si>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</si>
  <si>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</si>
  <si>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</si>
  <si>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</si>
  <si>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</si>
  <si>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</si>
  <si>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</si>
  <si>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</si>
  <si>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</si>
  <si>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</si>
  <si>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</si>
  <si>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</si>
  <si>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</si>
  <si>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</si>
  <si>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</si>
  <si>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</si>
  <si>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</si>
  <si>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</si>
  <si>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</si>
  <si>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</si>
  <si>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</si>
  <si>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</si>
  <si>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</si>
  <si>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</si>
  <si>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</si>
  <si>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</si>
  <si>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</si>
  <si>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</si>
  <si>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</si>
  <si>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</si>
  <si>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</si>
  <si>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</si>
  <si>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</si>
  <si>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</si>
  <si>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</si>
  <si>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</si>
  <si>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</si>
  <si>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</si>
  <si>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</si>
  <si>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</si>
  <si>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</si>
  <si>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</si>
  <si>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</si>
  <si>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</si>
  <si>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</si>
  <si>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</si>
  <si>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</si>
  <si>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</si>
  <si>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</si>
  <si>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</si>
  <si>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</si>
  <si>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</si>
  <si>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</si>
  <si>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</si>
  <si>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</si>
  <si>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</si>
  <si>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</si>
  <si>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</si>
  <si>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</si>
  <si>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</si>
  <si>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</si>
  <si>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</si>
  <si>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</si>
  <si>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</si>
  <si>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</si>
  <si>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</si>
  <si>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</si>
  <si>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</si>
  <si>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</si>
  <si>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</si>
  <si>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</si>
  <si>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</si>
  <si>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</si>
  <si>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</si>
  <si>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</si>
  <si>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</si>
  <si>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</si>
  <si>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</si>
  <si>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</si>
  <si>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</si>
  <si>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</si>
  <si>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</si>
  <si>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</si>
  <si>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</si>
  <si>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</si>
  <si>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</si>
  <si>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</si>
  <si>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</si>
  <si>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</si>
  <si>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</si>
  <si>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</si>
  <si>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</si>
  <si>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</si>
  <si>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</si>
  <si>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</si>
  <si>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</si>
  <si>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</si>
  <si>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</si>
  <si>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</si>
  <si>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</si>
  <si>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</si>
  <si>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</si>
  <si>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</si>
  <si>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</si>
  <si>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</si>
  <si>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</si>
  <si>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</si>
  <si>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</si>
  <si>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</si>
  <si>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</si>
  <si>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</si>
  <si>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</si>
  <si>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</si>
  <si>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</si>
  <si>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</si>
  <si>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</si>
  <si>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</si>
  <si>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</si>
  <si>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</si>
  <si>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</si>
  <si>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</si>
  <si>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</si>
  <si>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</si>
  <si>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</si>
  <si>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</si>
  <si>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</si>
  <si>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</si>
  <si>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</si>
  <si>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</si>
  <si>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</si>
  <si>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</si>
  <si>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</si>
  <si>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</si>
  <si>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</si>
  <si>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</si>
  <si>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</si>
  <si>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</si>
  <si>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</si>
  <si>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</si>
  <si>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</si>
  <si>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</si>
  <si>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</si>
  <si>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</si>
  <si>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</si>
  <si>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</si>
  <si>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</si>
  <si>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</si>
  <si>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</si>
  <si>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</si>
  <si>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</si>
  <si>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</si>
  <si>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</si>
  <si>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</si>
  <si>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</si>
  <si>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</si>
  <si>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</si>
  <si>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</si>
  <si>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</si>
  <si>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</si>
  <si>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</si>
  <si>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</si>
  <si>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</si>
  <si>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</si>
  <si>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</si>
  <si>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</si>
  <si>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</si>
  <si>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</si>
  <si>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</si>
  <si>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</si>
  <si>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</si>
  <si>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</si>
  <si>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</si>
  <si>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</si>
  <si>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</si>
  <si>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</si>
  <si>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</si>
  <si>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</si>
  <si>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</si>
  <si>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</si>
  <si>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</si>
  <si>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</si>
  <si>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</si>
  <si>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</si>
  <si>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</si>
  <si>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</si>
  <si>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</si>
  <si>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</si>
  <si>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</si>
  <si>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</si>
  <si>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</si>
  <si>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</si>
  <si>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</si>
  <si>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</si>
  <si>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</si>
  <si>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</si>
  <si>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</si>
  <si>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</si>
  <si>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</si>
  <si>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</si>
  <si>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</si>
  <si>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</si>
  <si>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</si>
  <si>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</si>
  <si>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</si>
  <si>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</si>
  <si>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</si>
  <si>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</si>
  <si>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</si>
  <si>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</si>
  <si>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</si>
  <si>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</si>
  <si>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</si>
  <si>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</si>
  <si>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</si>
  <si>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</si>
  <si>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</si>
  <si>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</si>
  <si>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</si>
  <si>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</si>
  <si>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</si>
  <si>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</si>
  <si>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</si>
  <si>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</si>
  <si>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</si>
  <si>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</si>
  <si>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</si>
  <si>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</si>
  <si>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</si>
  <si>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</si>
  <si>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</si>
  <si>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</si>
  <si>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</si>
  <si>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</si>
  <si>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</si>
  <si>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</si>
  <si>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</si>
  <si>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</si>
  <si>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</si>
  <si>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</si>
  <si>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</si>
  <si>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</si>
  <si>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</si>
  <si>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</si>
  <si>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</si>
  <si>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</si>
  <si>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</si>
  <si>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</si>
  <si>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</si>
  <si>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</si>
  <si>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</si>
  <si>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</si>
  <si>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</si>
  <si>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</si>
  <si>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</si>
  <si>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</si>
  <si>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</si>
  <si>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</si>
  <si>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</si>
  <si>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</si>
  <si>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</si>
  <si>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</si>
  <si>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</si>
  <si>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</si>
  <si>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</si>
  <si>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</si>
  <si>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</si>
  <si>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</si>
  <si>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</si>
  <si>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</si>
  <si>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</si>
  <si>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</si>
  <si>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</si>
  <si>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</si>
  <si>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</si>
  <si>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</si>
  <si>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</si>
  <si>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</si>
  <si>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</si>
  <si>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</si>
  <si>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</si>
  <si>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</si>
  <si>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</si>
  <si>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</si>
  <si>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</si>
  <si>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</si>
  <si>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</si>
  <si>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</si>
  <si>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</si>
  <si>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</si>
  <si>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</si>
  <si>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</si>
  <si>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</si>
  <si>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</si>
  <si>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</si>
  <si>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</si>
  <si>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</si>
  <si>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</si>
  <si>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</si>
  <si>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</si>
  <si>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</si>
  <si>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</si>
  <si>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</si>
  <si>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</si>
  <si>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</si>
  <si>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</si>
  <si>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</si>
  <si>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</si>
  <si>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</si>
  <si>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</si>
  <si>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</si>
  <si>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</si>
  <si>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</si>
  <si>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</si>
  <si>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</si>
  <si>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</si>
  <si>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</si>
  <si>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</si>
  <si>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</si>
  <si>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</si>
  <si>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</si>
  <si>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</si>
  <si>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</si>
  <si>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</si>
  <si>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</si>
  <si>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</si>
  <si>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</si>
  <si>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</si>
  <si>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</si>
  <si>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</si>
  <si>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</si>
  <si>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</si>
  <si>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</si>
  <si>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</si>
  <si>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</si>
  <si>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</si>
  <si>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</si>
  <si>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</si>
  <si>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</si>
  <si>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</si>
  <si>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</si>
  <si>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</si>
  <si>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</si>
  <si>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</si>
  <si>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</si>
  <si>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</si>
  <si>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</si>
  <si>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</si>
  <si>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</si>
  <si>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</si>
  <si>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</si>
  <si>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</si>
  <si>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</si>
  <si>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</si>
  <si>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</si>
  <si>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</si>
  <si>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</si>
  <si>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</si>
  <si>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</si>
  <si>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</si>
  <si>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</si>
  <si>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</si>
  <si>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</si>
  <si>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</si>
  <si>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</si>
  <si>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</si>
  <si>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</si>
  <si>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</si>
  <si>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</si>
  <si>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</si>
  <si>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</si>
  <si>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</si>
  <si>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</si>
  <si>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</si>
  <si>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</si>
  <si>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</si>
  <si>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</si>
  <si>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</si>
  <si>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</si>
  <si>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</si>
  <si>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</si>
  <si>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</si>
  <si>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</si>
  <si>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</si>
  <si>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</si>
  <si>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</si>
  <si>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</si>
  <si>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</si>
  <si>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</si>
  <si>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</si>
  <si>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</si>
  <si>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</si>
  <si>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</si>
  <si>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</si>
  <si>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</si>
  <si>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</si>
  <si>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</si>
  <si>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</si>
  <si>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</si>
  <si>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</si>
  <si>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</si>
  <si>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</si>
  <si>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</si>
  <si>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</si>
  <si>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</si>
  <si>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</si>
  <si>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</si>
  <si>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</si>
  <si>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</si>
  <si>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</si>
  <si>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</si>
  <si>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</si>
  <si>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</si>
  <si>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</si>
  <si>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</si>
  <si>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</si>
  <si>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</si>
  <si>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</si>
  <si>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</si>
  <si>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</si>
  <si>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</si>
  <si>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</si>
  <si>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</si>
  <si>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</si>
  <si>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</si>
  <si>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</si>
  <si>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</si>
  <si>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</si>
  <si>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</si>
  <si>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</si>
  <si>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</si>
  <si>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</si>
  <si>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</si>
  <si>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</si>
  <si>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</si>
  <si>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</si>
  <si>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</si>
  <si>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</si>
  <si>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</si>
  <si>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</si>
  <si>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</si>
  <si>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</si>
  <si>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</si>
  <si>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</si>
  <si>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</si>
  <si>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</si>
  <si>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</si>
  <si>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</si>
  <si>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</si>
  <si>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</si>
  <si>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</si>
  <si>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</si>
  <si>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</si>
  <si>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</si>
  <si>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</si>
  <si>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</si>
  <si>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</si>
  <si>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</si>
  <si>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</si>
  <si>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</si>
  <si>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</si>
  <si>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</si>
  <si>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</si>
  <si>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</si>
  <si>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</si>
  <si>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</si>
  <si>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</si>
  <si>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</si>
  <si>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</si>
  <si>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</si>
  <si>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</si>
  <si>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</si>
  <si>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</si>
  <si>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</si>
  <si>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</si>
  <si>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</si>
  <si>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</si>
  <si>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</si>
  <si>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</si>
  <si>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</si>
  <si>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</si>
  <si>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</si>
  <si>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</si>
  <si>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</si>
  <si>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</si>
  <si>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</si>
  <si>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</si>
  <si>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</si>
  <si>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</si>
  <si>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</si>
  <si>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</si>
  <si>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</si>
  <si>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</si>
  <si>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</si>
  <si>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</si>
  <si>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</si>
  <si>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</si>
  <si>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</si>
  <si>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</si>
  <si>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</si>
  <si>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</si>
  <si>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</si>
  <si>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</si>
  <si>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</si>
  <si>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</si>
  <si>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</si>
  <si>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</si>
  <si>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</si>
  <si>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</si>
  <si>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</si>
  <si>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</si>
  <si>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</si>
  <si>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</si>
  <si>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</si>
  <si>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</si>
  <si>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</si>
  <si>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</si>
  <si>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</si>
  <si>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</si>
  <si>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</si>
  <si>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</si>
  <si>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</si>
  <si>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</si>
  <si>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</si>
  <si>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</si>
  <si>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</si>
  <si>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</si>
  <si>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</si>
  <si>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</si>
  <si>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</si>
  <si>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</si>
  <si>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</si>
  <si>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</si>
  <si>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</si>
  <si>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</si>
  <si>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</si>
  <si>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</si>
  <si>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</si>
  <si>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</si>
  <si>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</si>
  <si>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</si>
  <si>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</si>
  <si>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</si>
  <si>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</si>
  <si>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</si>
  <si>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</si>
  <si>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</si>
  <si>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</si>
  <si>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</si>
  <si>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</si>
  <si>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</si>
  <si>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</si>
  <si>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</si>
  <si>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</si>
  <si>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</si>
  <si>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</si>
  <si>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</si>
  <si>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</si>
  <si>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</si>
  <si>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</si>
  <si>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</si>
  <si>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</si>
  <si>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</si>
  <si>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</si>
  <si>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</si>
  <si>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</si>
  <si>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</si>
  <si>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</si>
  <si>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</si>
  <si>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</si>
  <si>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</si>
  <si>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</si>
  <si>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</si>
  <si>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</si>
  <si>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</si>
  <si>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</si>
  <si>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</si>
  <si>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</si>
  <si>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</si>
  <si>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</si>
  <si>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</si>
  <si>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</si>
  <si>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</si>
  <si>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</si>
  <si>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</si>
  <si>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</si>
  <si>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</si>
  <si>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</si>
  <si>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</si>
  <si>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</si>
  <si>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</si>
  <si>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</si>
  <si>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</si>
  <si>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</si>
  <si>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</si>
  <si>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</si>
  <si>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</si>
  <si>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</si>
  <si>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</si>
  <si>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</si>
  <si>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</si>
  <si>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</si>
  <si>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</si>
  <si>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</si>
  <si>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</si>
  <si>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</si>
  <si>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</si>
  <si>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</si>
  <si>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</si>
  <si>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</si>
  <si>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</si>
  <si>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</si>
  <si>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</si>
  <si>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</si>
  <si>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</si>
  <si>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</si>
  <si>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</si>
  <si>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</si>
  <si>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</si>
  <si>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</si>
  <si>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</si>
  <si>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</si>
  <si>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</si>
  <si>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</si>
  <si>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</si>
  <si>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</si>
  <si>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</si>
  <si>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</si>
  <si>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</si>
  <si>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</si>
  <si>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</si>
  <si>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</si>
  <si>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</si>
  <si>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</si>
  <si>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</si>
  <si>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</si>
  <si>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</si>
  <si>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</si>
  <si>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</si>
  <si>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</si>
  <si>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</si>
  <si>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</si>
  <si>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</si>
  <si>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</si>
  <si>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</si>
  <si>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</si>
  <si>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</si>
  <si>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</si>
  <si>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</si>
  <si>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</si>
  <si>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</si>
  <si>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</si>
  <si>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</si>
  <si>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</si>
  <si>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</si>
  <si>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</si>
  <si>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</si>
  <si>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</si>
  <si>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</si>
  <si>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</si>
  <si>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</si>
  <si>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</si>
  <si>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</si>
  <si>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</si>
  <si>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</si>
  <si>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</si>
  <si>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</si>
  <si>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</si>
  <si>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</si>
  <si>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</si>
  <si>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</si>
  <si>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</si>
  <si>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</si>
  <si>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</si>
  <si>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</si>
  <si>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</si>
  <si>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</si>
  <si>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</si>
  <si>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</si>
  <si>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</si>
  <si>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</si>
  <si>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</si>
  <si>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</si>
  <si>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</si>
  <si>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</si>
  <si>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</si>
  <si>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</si>
  <si>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</si>
  <si>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</si>
  <si>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</si>
  <si>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</si>
  <si>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</si>
  <si>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</si>
  <si>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</si>
  <si>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</si>
  <si>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</si>
  <si>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</si>
  <si>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</si>
  <si>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</si>
  <si>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</si>
  <si>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</si>
  <si>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</si>
  <si>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</si>
  <si>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</si>
  <si>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</si>
  <si>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</si>
  <si>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</si>
  <si>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</si>
  <si>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</si>
  <si>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</si>
  <si>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</si>
  <si>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</si>
  <si>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</si>
  <si>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</si>
  <si>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</si>
  <si>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</si>
  <si>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</si>
  <si>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</si>
  <si>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</si>
  <si>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</si>
  <si>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</si>
  <si>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</si>
  <si>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</si>
  <si>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</si>
  <si>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</si>
  <si>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</si>
  <si>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</si>
  <si>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</si>
  <si>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</si>
  <si>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</si>
  <si>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</si>
  <si>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</si>
  <si>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</si>
  <si>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</si>
  <si>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</si>
  <si>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</si>
  <si>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</si>
  <si>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</si>
  <si>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</si>
  <si>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</si>
  <si>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</si>
  <si>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</si>
  <si>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</si>
  <si>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</si>
  <si>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</si>
  <si>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</si>
  <si>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</si>
  <si>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</si>
  <si>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</si>
  <si>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</si>
  <si>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</si>
  <si>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</si>
  <si>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</si>
  <si>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</si>
  <si>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</si>
  <si>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</si>
  <si>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</si>
  <si>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</si>
  <si>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</si>
  <si>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</si>
  <si>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</si>
  <si>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</si>
  <si>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</si>
  <si>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</si>
  <si>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</si>
  <si>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</si>
  <si>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</si>
  <si>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</si>
  <si>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</si>
  <si>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</si>
  <si>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</si>
  <si>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</si>
  <si>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</si>
  <si>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</si>
  <si>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</si>
  <si>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</si>
  <si>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</si>
  <si>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</si>
  <si>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</si>
  <si>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</si>
  <si>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</si>
  <si>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</si>
  <si>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</si>
  <si>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</si>
  <si>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</si>
  <si>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</si>
  <si>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</si>
  <si>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</si>
  <si>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</si>
  <si>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</si>
  <si>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</si>
  <si>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</si>
  <si>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</si>
  <si>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</si>
  <si>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</si>
  <si>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</si>
  <si>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</si>
  <si>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</si>
  <si>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</si>
  <si>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</si>
  <si>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</si>
  <si>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</si>
  <si>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</si>
  <si>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</si>
  <si>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</si>
  <si>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</si>
  <si>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</si>
  <si>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</si>
  <si>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</si>
  <si>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</si>
  <si>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</si>
  <si>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</si>
  <si>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</si>
  <si>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</si>
  <si>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</si>
  <si>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</si>
  <si>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</si>
  <si>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</si>
  <si>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</si>
  <si>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</si>
  <si>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</si>
  <si>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</si>
  <si>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</si>
  <si>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</si>
  <si>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</si>
  <si>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</si>
  <si>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</si>
  <si>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</si>
  <si>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</si>
  <si>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</si>
  <si>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</si>
  <si>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</si>
  <si>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</si>
  <si>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</si>
  <si>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</si>
  <si>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</si>
  <si>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</si>
  <si>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</si>
  <si>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</si>
  <si>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</si>
  <si>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</si>
  <si>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</si>
  <si>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</si>
  <si>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</si>
  <si>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</si>
  <si>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</si>
  <si>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</si>
  <si>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</si>
  <si>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</si>
  <si>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</si>
  <si>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</si>
  <si>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</si>
  <si>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</si>
  <si>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</si>
  <si>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</si>
  <si>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</si>
  <si>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</si>
  <si>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</si>
  <si>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</si>
  <si>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</si>
  <si>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</si>
  <si>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</si>
  <si>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</si>
  <si>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</si>
  <si>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</si>
  <si>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</si>
  <si>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</si>
  <si>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</si>
  <si>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</si>
  <si>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</si>
  <si>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</si>
  <si>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</si>
  <si>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</si>
  <si>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</si>
  <si>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</si>
  <si>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</si>
  <si>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</si>
  <si>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</si>
  <si>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</si>
  <si>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</si>
  <si>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</si>
  <si>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</si>
  <si>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</si>
  <si>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</si>
  <si>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</si>
  <si>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</si>
  <si>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</si>
  <si>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</si>
  <si>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</si>
  <si>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</si>
  <si>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</si>
  <si>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</si>
  <si>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</si>
  <si>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</si>
  <si>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</si>
  <si>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</si>
  <si>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</si>
  <si>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</si>
  <si>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</si>
  <si>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</si>
  <si>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</si>
  <si>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</si>
  <si>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</si>
  <si>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</si>
  <si>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</si>
  <si>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</si>
  <si>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</si>
  <si>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</si>
  <si>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</si>
  <si>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</si>
  <si>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</si>
  <si>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</si>
  <si>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</si>
  <si>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</si>
  <si>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</si>
  <si>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</si>
  <si>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</si>
  <si>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</si>
  <si>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</si>
  <si>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</si>
  <si>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</si>
  <si>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</si>
  <si>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</si>
  <si>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</si>
  <si>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</si>
  <si>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</si>
  <si>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</si>
  <si>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</si>
  <si>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</si>
  <si>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</si>
  <si>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</si>
  <si>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</si>
  <si>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</si>
  <si>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</si>
  <si>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</si>
  <si>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</si>
  <si>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</si>
  <si>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</si>
  <si>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</si>
  <si>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</si>
  <si>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</si>
  <si>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</si>
  <si>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</si>
  <si>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</si>
  <si>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</si>
  <si>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</si>
  <si>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</si>
  <si>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</si>
  <si>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</si>
  <si>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</si>
  <si>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</si>
  <si>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</si>
  <si>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</si>
  <si>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</si>
  <si>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</si>
  <si>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</si>
  <si>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</si>
  <si>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</si>
  <si>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</si>
  <si>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</si>
  <si>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</si>
  <si>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</si>
  <si>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</si>
  <si>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</si>
  <si>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</si>
  <si>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</si>
  <si>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</si>
  <si>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</si>
  <si>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</si>
  <si>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</si>
  <si>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</si>
  <si>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</si>
  <si>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</si>
  <si>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</si>
  <si>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</si>
  <si>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</si>
  <si>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</si>
  <si>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</si>
  <si>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</si>
  <si>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</si>
  <si>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</si>
  <si>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</si>
  <si>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</si>
  <si>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</si>
  <si>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</si>
  <si>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</si>
  <si>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</si>
  <si>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</si>
  <si>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</si>
  <si>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</si>
  <si>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</si>
  <si>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</si>
  <si>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</si>
  <si>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</si>
  <si>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</si>
  <si>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</si>
  <si>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</si>
  <si>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</si>
  <si>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</si>
  <si>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</si>
  <si>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</si>
  <si>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</si>
  <si>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</si>
  <si>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</si>
  <si>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</si>
  <si>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</si>
  <si>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</si>
  <si>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</si>
  <si>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</si>
  <si>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</si>
  <si>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</si>
  <si>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</si>
  <si>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</si>
  <si>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</si>
  <si>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</si>
  <si>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</si>
  <si>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</si>
  <si>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</si>
  <si>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</si>
  <si>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</si>
  <si>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</si>
  <si>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</si>
  <si>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</si>
  <si>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</si>
  <si>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</si>
  <si>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</si>
  <si>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</si>
  <si>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</si>
  <si>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</si>
  <si>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</si>
  <si>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</si>
  <si>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</si>
  <si>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</si>
  <si>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</si>
  <si>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</si>
  <si>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</si>
  <si>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</si>
  <si>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</si>
  <si>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</si>
  <si>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</si>
  <si>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</si>
  <si>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</si>
  <si>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</si>
  <si>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</si>
  <si>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</si>
  <si>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</si>
  <si>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</si>
  <si>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</si>
  <si>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</si>
  <si>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</si>
  <si>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</si>
  <si>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</si>
  <si>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</si>
  <si>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</si>
  <si>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</si>
  <si>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</si>
  <si>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</si>
  <si>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</si>
  <si>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</si>
  <si>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</si>
  <si>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</si>
  <si>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</si>
  <si>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</si>
  <si>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</si>
  <si>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</si>
  <si>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</si>
  <si>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</si>
  <si>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</si>
  <si>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</si>
  <si>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</si>
  <si>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</si>
  <si>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</si>
  <si>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</si>
  <si>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</si>
  <si>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</si>
  <si>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</si>
  <si>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</si>
  <si>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</si>
  <si>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</si>
  <si>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</si>
  <si>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</si>
  <si>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</si>
  <si>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</si>
  <si>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</si>
  <si>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</si>
  <si>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</si>
  <si>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</si>
  <si>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</si>
  <si>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</si>
  <si>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</si>
  <si>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</si>
  <si>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</si>
  <si>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</si>
  <si>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</si>
  <si>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</si>
  <si>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</si>
  <si>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</si>
  <si>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</si>
  <si>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</si>
  <si>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</si>
  <si>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</si>
  <si>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</si>
  <si>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</si>
  <si>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</si>
  <si>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</si>
  <si>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</si>
  <si>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</si>
  <si>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</si>
  <si>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</si>
  <si>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</si>
  <si>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</si>
  <si>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</si>
  <si>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</si>
  <si>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</si>
  <si>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</si>
  <si>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</si>
  <si>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</si>
  <si>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</si>
  <si>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</si>
  <si>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</si>
  <si>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</si>
  <si>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</si>
  <si>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</si>
  <si>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</si>
  <si>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</si>
  <si>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</si>
  <si>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</si>
  <si>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</si>
  <si>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</si>
  <si>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</si>
  <si>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</si>
  <si>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</si>
  <si>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</si>
  <si>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</si>
  <si>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</si>
  <si>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</si>
  <si>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</si>
  <si>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</si>
  <si>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</si>
  <si>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</si>
  <si>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</si>
  <si>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</si>
  <si>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</si>
  <si>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</si>
  <si>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</si>
  <si>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</si>
  <si>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</si>
  <si>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</si>
  <si>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</si>
  <si>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</si>
  <si>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</si>
  <si>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</si>
  <si>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</si>
  <si>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</si>
  <si>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</si>
  <si>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</si>
  <si>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</si>
  <si>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</si>
  <si>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</si>
  <si>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</si>
  <si>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</si>
  <si>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</si>
  <si>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</si>
  <si>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</si>
  <si>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</si>
  <si>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</si>
  <si>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</si>
  <si>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</si>
  <si>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</si>
  <si>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</si>
  <si>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</si>
  <si>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</si>
  <si>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</si>
  <si>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</si>
  <si>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</si>
  <si>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</si>
  <si>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</si>
  <si>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</si>
  <si>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</si>
  <si>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</si>
  <si>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</si>
  <si>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</si>
  <si>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</si>
  <si>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</si>
  <si>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</si>
  <si>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</si>
  <si>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</si>
  <si>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</si>
  <si>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</si>
  <si>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</si>
  <si>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</si>
  <si>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</si>
  <si>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</si>
  <si>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</si>
  <si>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</si>
  <si>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</si>
  <si>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</si>
  <si>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</si>
  <si>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</si>
  <si>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</si>
  <si>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</si>
  <si>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</si>
  <si>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</si>
  <si>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</si>
  <si>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</si>
  <si>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</si>
  <si>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</si>
  <si>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</si>
  <si>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</si>
  <si>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</si>
  <si>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</si>
  <si>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</si>
  <si>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</si>
  <si>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</si>
  <si>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</si>
  <si>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</si>
  <si>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</si>
  <si>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</si>
  <si>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</si>
  <si>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</si>
  <si>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</si>
  <si>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</si>
  <si>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</si>
  <si>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</si>
  <si>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</si>
  <si>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</si>
  <si>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</si>
  <si>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</si>
  <si>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</si>
  <si>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</si>
  <si>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</si>
  <si>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</si>
  <si>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</si>
  <si>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</si>
  <si>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</si>
  <si>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</si>
  <si>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</si>
  <si>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</si>
  <si>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</si>
  <si>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</si>
  <si>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</si>
  <si>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</si>
  <si>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</si>
  <si>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</si>
  <si>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</si>
  <si>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</si>
  <si>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</si>
  <si>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</si>
  <si>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</si>
  <si>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</si>
  <si>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</si>
  <si>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</si>
  <si>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</si>
  <si>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</si>
  <si>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</si>
  <si>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</si>
  <si>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</si>
  <si>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</si>
  <si>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</si>
  <si>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</si>
  <si>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</si>
  <si>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</si>
  <si>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</si>
  <si>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</si>
  <si>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</si>
  <si>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</si>
  <si>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</si>
  <si>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</si>
  <si>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</si>
  <si>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</si>
  <si>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</si>
  <si>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</si>
  <si>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</si>
  <si>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</si>
  <si>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</si>
  <si>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</si>
  <si>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</si>
  <si>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</si>
  <si>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</si>
  <si>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</si>
  <si>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</si>
  <si>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</si>
  <si>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</si>
  <si>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</si>
  <si>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</si>
  <si>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</si>
  <si>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</si>
  <si>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</si>
  <si>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</si>
  <si>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</si>
  <si>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</si>
  <si>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</si>
  <si>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</si>
  <si>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</si>
  <si>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</si>
  <si>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</si>
  <si>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</si>
  <si>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</si>
  <si>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</si>
  <si>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</si>
  <si>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</si>
  <si>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</si>
  <si>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</si>
  <si>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</si>
  <si>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</si>
  <si>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</si>
  <si>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</si>
  <si>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</si>
  <si>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</si>
  <si>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</si>
  <si>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</si>
  <si>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</si>
  <si>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</si>
  <si>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</si>
  <si>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</si>
  <si>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</si>
  <si>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</si>
  <si>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</si>
  <si>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</si>
  <si>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</si>
  <si>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</si>
  <si>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</si>
  <si>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</si>
  <si>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</si>
  <si>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</si>
  <si>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</si>
  <si>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</si>
  <si>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</si>
  <si>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</si>
  <si>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</si>
  <si>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</si>
  <si>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</si>
  <si>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</si>
  <si>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</si>
  <si>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</si>
  <si>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</si>
  <si>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</si>
  <si>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</si>
  <si>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</si>
  <si>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</si>
  <si>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</si>
  <si>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</si>
  <si>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</si>
  <si>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</si>
  <si>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</si>
  <si>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</si>
  <si>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</si>
  <si>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</si>
  <si>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</si>
  <si>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</si>
  <si>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</si>
  <si>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</si>
  <si>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</si>
  <si>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</si>
  <si>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</si>
  <si>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</si>
  <si>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</si>
  <si>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</si>
  <si>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</si>
  <si>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</si>
  <si>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</si>
  <si>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</si>
  <si>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</si>
  <si>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</si>
  <si>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</si>
  <si>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</si>
  <si>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</si>
  <si>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</si>
  <si>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</si>
  <si>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</si>
  <si>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</si>
  <si>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</si>
  <si>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</si>
  <si>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</si>
  <si>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</si>
  <si>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</si>
  <si>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</si>
  <si>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</si>
  <si>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</si>
  <si>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</si>
  <si>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</si>
  <si>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</si>
  <si>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</si>
  <si>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</si>
  <si>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</si>
  <si>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</si>
  <si>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</si>
  <si>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Medium</t>
  </si>
  <si>
    <t>Light</t>
  </si>
  <si>
    <t>Dark</t>
  </si>
  <si>
    <t>Roast Type Name</t>
  </si>
  <si>
    <t>2019</t>
  </si>
  <si>
    <t>gen</t>
  </si>
  <si>
    <t>feb</t>
  </si>
  <si>
    <t>mar</t>
  </si>
  <si>
    <t>apr</t>
  </si>
  <si>
    <t>mag</t>
  </si>
  <si>
    <t>giu</t>
  </si>
  <si>
    <t>lug</t>
  </si>
  <si>
    <t>ago</t>
  </si>
  <si>
    <t>set</t>
  </si>
  <si>
    <t>ott</t>
  </si>
  <si>
    <t>nov</t>
  </si>
  <si>
    <t>dic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</si>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</sst>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yyyy\-mm\-dd;@"/>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color theme="0"/>
      </font>
      <fill>
        <patternFill patternType="solid">
          <fgColor theme="0"/>
          <bgColor rgb="FF0A3278"/>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0A3278"/>
        </patternFill>
      </fill>
    </dxf>
  </dxfs>
  <tableStyles count="2" defaultTableStyle="TableStyleMedium2" defaultPivotStyle="PivotStyleMedium9">
    <tableStyle name="Blue Slicer Style " pivot="0" table="0" count="6" xr9:uid="{092311E9-0571-4C22-A63C-5A4ADA01742E}">
      <tableStyleElement type="wholeTable" dxfId="15"/>
      <tableStyleElement type="headerRow" dxfId="14"/>
    </tableStyle>
    <tableStyle name="Blue Timeline Style" pivot="0" table="0" count="8" xr9:uid="{F0220E69-96F7-4B5A-A187-CD922EF767B8}">
      <tableStyleElement type="wholeTable" dxfId="13"/>
      <tableStyleElement type="headerRow" dxfId="12"/>
    </tableStyle>
  </tableStyles>
  <colors>
    <mruColors>
      <color rgb="FFCC9B00"/>
      <color rgb="FFFFD653"/>
      <color rgb="FFFFEAA7"/>
      <color rgb="FF0A3278"/>
      <color rgb="FFB08600"/>
      <color rgb="FFB5CDF9"/>
      <color rgb="FFCDDDFB"/>
      <color rgb="FF94B7F6"/>
      <color rgb="FF3D7DE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patternType="solid">
              <bgColor theme="4"/>
            </patternFill>
          </fill>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4" tint="0.7999816888943144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3D7DE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with Dashboard.xlsx]TotalSales!TotalSales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0A327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A3278"/>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278"/>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TotalSales!$A$5:$B$47</c:f>
              <c:multiLvlStrCache>
                <c:ptCount val="43"/>
                <c:lvl>
                  <c:pt idx="0">
                    <c:v>gen</c:v>
                  </c:pt>
                  <c:pt idx="1">
                    <c:v>feb</c:v>
                  </c:pt>
                  <c:pt idx="2">
                    <c:v>mar</c:v>
                  </c:pt>
                  <c:pt idx="3">
                    <c:v>apr</c:v>
                  </c:pt>
                  <c:pt idx="4">
                    <c:v>giu</c:v>
                  </c:pt>
                  <c:pt idx="5">
                    <c:v>lug</c:v>
                  </c:pt>
                  <c:pt idx="6">
                    <c:v>ago</c:v>
                  </c:pt>
                  <c:pt idx="7">
                    <c:v>set</c:v>
                  </c:pt>
                  <c:pt idx="8">
                    <c:v>ott</c:v>
                  </c:pt>
                  <c:pt idx="9">
                    <c:v>nov</c:v>
                  </c:pt>
                  <c:pt idx="10">
                    <c:v>dic</c:v>
                  </c:pt>
                  <c:pt idx="11">
                    <c:v>gen</c:v>
                  </c:pt>
                  <c:pt idx="12">
                    <c:v>feb</c:v>
                  </c:pt>
                  <c:pt idx="13">
                    <c:v>mar</c:v>
                  </c:pt>
                  <c:pt idx="14">
                    <c:v>apr</c:v>
                  </c:pt>
                  <c:pt idx="15">
                    <c:v>mag</c:v>
                  </c:pt>
                  <c:pt idx="16">
                    <c:v>giu</c:v>
                  </c:pt>
                  <c:pt idx="17">
                    <c:v>lug</c:v>
                  </c:pt>
                  <c:pt idx="18">
                    <c:v>ago</c:v>
                  </c:pt>
                  <c:pt idx="19">
                    <c:v>set</c:v>
                  </c:pt>
                  <c:pt idx="20">
                    <c:v>ott</c:v>
                  </c:pt>
                  <c:pt idx="21">
                    <c:v>nov</c:v>
                  </c:pt>
                  <c:pt idx="22">
                    <c:v>dic</c:v>
                  </c:pt>
                  <c:pt idx="23">
                    <c:v>gen</c:v>
                  </c:pt>
                  <c:pt idx="24">
                    <c:v>feb</c:v>
                  </c:pt>
                  <c:pt idx="25">
                    <c:v>mar</c:v>
                  </c:pt>
                  <c:pt idx="26">
                    <c:v>apr</c:v>
                  </c:pt>
                  <c:pt idx="27">
                    <c:v>mag</c:v>
                  </c:pt>
                  <c:pt idx="28">
                    <c:v>giu</c:v>
                  </c:pt>
                  <c:pt idx="29">
                    <c:v>lug</c:v>
                  </c:pt>
                  <c:pt idx="30">
                    <c:v>ago</c:v>
                  </c:pt>
                  <c:pt idx="31">
                    <c:v>set</c:v>
                  </c:pt>
                  <c:pt idx="32">
                    <c:v>ott</c:v>
                  </c:pt>
                  <c:pt idx="33">
                    <c:v>nov</c:v>
                  </c:pt>
                  <c:pt idx="34">
                    <c:v>dic</c:v>
                  </c:pt>
                  <c:pt idx="35">
                    <c:v>gen</c:v>
                  </c:pt>
                  <c:pt idx="36">
                    <c:v>feb</c:v>
                  </c:pt>
                  <c:pt idx="37">
                    <c:v>mar</c:v>
                  </c:pt>
                  <c:pt idx="38">
                    <c:v>apr</c:v>
                  </c:pt>
                  <c:pt idx="39">
                    <c:v>mag</c:v>
                  </c:pt>
                  <c:pt idx="40">
                    <c:v>giu</c:v>
                  </c:pt>
                  <c:pt idx="41">
                    <c:v>lug</c:v>
                  </c:pt>
                  <c:pt idx="42">
                    <c:v>ago</c:v>
                  </c:pt>
                </c:lvl>
                <c:lvl>
                  <c:pt idx="0">
                    <c:v>2019</c:v>
                  </c:pt>
                  <c:pt idx="11">
                    <c:v>2020</c:v>
                  </c:pt>
                  <c:pt idx="23">
                    <c:v>2021</c:v>
                  </c:pt>
                  <c:pt idx="35">
                    <c:v>2022</c:v>
                  </c:pt>
                </c:lvl>
              </c:multiLvlStrCache>
            </c:multiLvlStrRef>
          </c:cat>
          <c:val>
            <c:numRef>
              <c:f>TotalSales!$C$5:$C$47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16BE-405D-8CB8-C2A43C877E84}"/>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TotalSales!$A$5:$B$47</c:f>
              <c:multiLvlStrCache>
                <c:ptCount val="43"/>
                <c:lvl>
                  <c:pt idx="0">
                    <c:v>gen</c:v>
                  </c:pt>
                  <c:pt idx="1">
                    <c:v>feb</c:v>
                  </c:pt>
                  <c:pt idx="2">
                    <c:v>mar</c:v>
                  </c:pt>
                  <c:pt idx="3">
                    <c:v>apr</c:v>
                  </c:pt>
                  <c:pt idx="4">
                    <c:v>giu</c:v>
                  </c:pt>
                  <c:pt idx="5">
                    <c:v>lug</c:v>
                  </c:pt>
                  <c:pt idx="6">
                    <c:v>ago</c:v>
                  </c:pt>
                  <c:pt idx="7">
                    <c:v>set</c:v>
                  </c:pt>
                  <c:pt idx="8">
                    <c:v>ott</c:v>
                  </c:pt>
                  <c:pt idx="9">
                    <c:v>nov</c:v>
                  </c:pt>
                  <c:pt idx="10">
                    <c:v>dic</c:v>
                  </c:pt>
                  <c:pt idx="11">
                    <c:v>gen</c:v>
                  </c:pt>
                  <c:pt idx="12">
                    <c:v>feb</c:v>
                  </c:pt>
                  <c:pt idx="13">
                    <c:v>mar</c:v>
                  </c:pt>
                  <c:pt idx="14">
                    <c:v>apr</c:v>
                  </c:pt>
                  <c:pt idx="15">
                    <c:v>mag</c:v>
                  </c:pt>
                  <c:pt idx="16">
                    <c:v>giu</c:v>
                  </c:pt>
                  <c:pt idx="17">
                    <c:v>lug</c:v>
                  </c:pt>
                  <c:pt idx="18">
                    <c:v>ago</c:v>
                  </c:pt>
                  <c:pt idx="19">
                    <c:v>set</c:v>
                  </c:pt>
                  <c:pt idx="20">
                    <c:v>ott</c:v>
                  </c:pt>
                  <c:pt idx="21">
                    <c:v>nov</c:v>
                  </c:pt>
                  <c:pt idx="22">
                    <c:v>dic</c:v>
                  </c:pt>
                  <c:pt idx="23">
                    <c:v>gen</c:v>
                  </c:pt>
                  <c:pt idx="24">
                    <c:v>feb</c:v>
                  </c:pt>
                  <c:pt idx="25">
                    <c:v>mar</c:v>
                  </c:pt>
                  <c:pt idx="26">
                    <c:v>apr</c:v>
                  </c:pt>
                  <c:pt idx="27">
                    <c:v>mag</c:v>
                  </c:pt>
                  <c:pt idx="28">
                    <c:v>giu</c:v>
                  </c:pt>
                  <c:pt idx="29">
                    <c:v>lug</c:v>
                  </c:pt>
                  <c:pt idx="30">
                    <c:v>ago</c:v>
                  </c:pt>
                  <c:pt idx="31">
                    <c:v>set</c:v>
                  </c:pt>
                  <c:pt idx="32">
                    <c:v>ott</c:v>
                  </c:pt>
                  <c:pt idx="33">
                    <c:v>nov</c:v>
                  </c:pt>
                  <c:pt idx="34">
                    <c:v>dic</c:v>
                  </c:pt>
                  <c:pt idx="35">
                    <c:v>gen</c:v>
                  </c:pt>
                  <c:pt idx="36">
                    <c:v>feb</c:v>
                  </c:pt>
                  <c:pt idx="37">
                    <c:v>mar</c:v>
                  </c:pt>
                  <c:pt idx="38">
                    <c:v>apr</c:v>
                  </c:pt>
                  <c:pt idx="39">
                    <c:v>mag</c:v>
                  </c:pt>
                  <c:pt idx="40">
                    <c:v>giu</c:v>
                  </c:pt>
                  <c:pt idx="41">
                    <c:v>lug</c:v>
                  </c:pt>
                  <c:pt idx="42">
                    <c:v>ago</c:v>
                  </c:pt>
                </c:lvl>
                <c:lvl>
                  <c:pt idx="0">
                    <c:v>2019</c:v>
                  </c:pt>
                  <c:pt idx="11">
                    <c:v>2020</c:v>
                  </c:pt>
                  <c:pt idx="23">
                    <c:v>2021</c:v>
                  </c:pt>
                  <c:pt idx="35">
                    <c:v>2022</c:v>
                  </c:pt>
                </c:lvl>
              </c:multiLvlStrCache>
            </c:multiLvlStrRef>
          </c:cat>
          <c:val>
            <c:numRef>
              <c:f>TotalSales!$D$5:$D$47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1-16BE-405D-8CB8-C2A43C877E84}"/>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TotalSales!$A$5:$B$47</c:f>
              <c:multiLvlStrCache>
                <c:ptCount val="43"/>
                <c:lvl>
                  <c:pt idx="0">
                    <c:v>gen</c:v>
                  </c:pt>
                  <c:pt idx="1">
                    <c:v>feb</c:v>
                  </c:pt>
                  <c:pt idx="2">
                    <c:v>mar</c:v>
                  </c:pt>
                  <c:pt idx="3">
                    <c:v>apr</c:v>
                  </c:pt>
                  <c:pt idx="4">
                    <c:v>giu</c:v>
                  </c:pt>
                  <c:pt idx="5">
                    <c:v>lug</c:v>
                  </c:pt>
                  <c:pt idx="6">
                    <c:v>ago</c:v>
                  </c:pt>
                  <c:pt idx="7">
                    <c:v>set</c:v>
                  </c:pt>
                  <c:pt idx="8">
                    <c:v>ott</c:v>
                  </c:pt>
                  <c:pt idx="9">
                    <c:v>nov</c:v>
                  </c:pt>
                  <c:pt idx="10">
                    <c:v>dic</c:v>
                  </c:pt>
                  <c:pt idx="11">
                    <c:v>gen</c:v>
                  </c:pt>
                  <c:pt idx="12">
                    <c:v>feb</c:v>
                  </c:pt>
                  <c:pt idx="13">
                    <c:v>mar</c:v>
                  </c:pt>
                  <c:pt idx="14">
                    <c:v>apr</c:v>
                  </c:pt>
                  <c:pt idx="15">
                    <c:v>mag</c:v>
                  </c:pt>
                  <c:pt idx="16">
                    <c:v>giu</c:v>
                  </c:pt>
                  <c:pt idx="17">
                    <c:v>lug</c:v>
                  </c:pt>
                  <c:pt idx="18">
                    <c:v>ago</c:v>
                  </c:pt>
                  <c:pt idx="19">
                    <c:v>set</c:v>
                  </c:pt>
                  <c:pt idx="20">
                    <c:v>ott</c:v>
                  </c:pt>
                  <c:pt idx="21">
                    <c:v>nov</c:v>
                  </c:pt>
                  <c:pt idx="22">
                    <c:v>dic</c:v>
                  </c:pt>
                  <c:pt idx="23">
                    <c:v>gen</c:v>
                  </c:pt>
                  <c:pt idx="24">
                    <c:v>feb</c:v>
                  </c:pt>
                  <c:pt idx="25">
                    <c:v>mar</c:v>
                  </c:pt>
                  <c:pt idx="26">
                    <c:v>apr</c:v>
                  </c:pt>
                  <c:pt idx="27">
                    <c:v>mag</c:v>
                  </c:pt>
                  <c:pt idx="28">
                    <c:v>giu</c:v>
                  </c:pt>
                  <c:pt idx="29">
                    <c:v>lug</c:v>
                  </c:pt>
                  <c:pt idx="30">
                    <c:v>ago</c:v>
                  </c:pt>
                  <c:pt idx="31">
                    <c:v>set</c:v>
                  </c:pt>
                  <c:pt idx="32">
                    <c:v>ott</c:v>
                  </c:pt>
                  <c:pt idx="33">
                    <c:v>nov</c:v>
                  </c:pt>
                  <c:pt idx="34">
                    <c:v>dic</c:v>
                  </c:pt>
                  <c:pt idx="35">
                    <c:v>gen</c:v>
                  </c:pt>
                  <c:pt idx="36">
                    <c:v>feb</c:v>
                  </c:pt>
                  <c:pt idx="37">
                    <c:v>mar</c:v>
                  </c:pt>
                  <c:pt idx="38">
                    <c:v>apr</c:v>
                  </c:pt>
                  <c:pt idx="39">
                    <c:v>mag</c:v>
                  </c:pt>
                  <c:pt idx="40">
                    <c:v>giu</c:v>
                  </c:pt>
                  <c:pt idx="41">
                    <c:v>lug</c:v>
                  </c:pt>
                  <c:pt idx="42">
                    <c:v>ago</c:v>
                  </c:pt>
                </c:lvl>
                <c:lvl>
                  <c:pt idx="0">
                    <c:v>2019</c:v>
                  </c:pt>
                  <c:pt idx="11">
                    <c:v>2020</c:v>
                  </c:pt>
                  <c:pt idx="23">
                    <c:v>2021</c:v>
                  </c:pt>
                  <c:pt idx="35">
                    <c:v>2022</c:v>
                  </c:pt>
                </c:lvl>
              </c:multiLvlStrCache>
            </c:multiLvlStrRef>
          </c:cat>
          <c:val>
            <c:numRef>
              <c:f>TotalSales!$E$5:$E$47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1-8179-499F-9CFD-244B4451EB58}"/>
            </c:ext>
          </c:extLst>
        </c:ser>
        <c:ser>
          <c:idx val="3"/>
          <c:order val="3"/>
          <c:tx>
            <c:strRef>
              <c:f>TotalSales!$F$3:$F$4</c:f>
              <c:strCache>
                <c:ptCount val="1"/>
                <c:pt idx="0">
                  <c:v>Robusta</c:v>
                </c:pt>
              </c:strCache>
            </c:strRef>
          </c:tx>
          <c:spPr>
            <a:ln w="28575" cap="rnd">
              <a:solidFill>
                <a:srgbClr val="FFC000"/>
              </a:solidFill>
              <a:round/>
            </a:ln>
            <a:effectLst/>
          </c:spPr>
          <c:marker>
            <c:symbol val="none"/>
          </c:marker>
          <c:cat>
            <c:multiLvlStrRef>
              <c:f>TotalSales!$A$5:$B$47</c:f>
              <c:multiLvlStrCache>
                <c:ptCount val="43"/>
                <c:lvl>
                  <c:pt idx="0">
                    <c:v>gen</c:v>
                  </c:pt>
                  <c:pt idx="1">
                    <c:v>feb</c:v>
                  </c:pt>
                  <c:pt idx="2">
                    <c:v>mar</c:v>
                  </c:pt>
                  <c:pt idx="3">
                    <c:v>apr</c:v>
                  </c:pt>
                  <c:pt idx="4">
                    <c:v>giu</c:v>
                  </c:pt>
                  <c:pt idx="5">
                    <c:v>lug</c:v>
                  </c:pt>
                  <c:pt idx="6">
                    <c:v>ago</c:v>
                  </c:pt>
                  <c:pt idx="7">
                    <c:v>set</c:v>
                  </c:pt>
                  <c:pt idx="8">
                    <c:v>ott</c:v>
                  </c:pt>
                  <c:pt idx="9">
                    <c:v>nov</c:v>
                  </c:pt>
                  <c:pt idx="10">
                    <c:v>dic</c:v>
                  </c:pt>
                  <c:pt idx="11">
                    <c:v>gen</c:v>
                  </c:pt>
                  <c:pt idx="12">
                    <c:v>feb</c:v>
                  </c:pt>
                  <c:pt idx="13">
                    <c:v>mar</c:v>
                  </c:pt>
                  <c:pt idx="14">
                    <c:v>apr</c:v>
                  </c:pt>
                  <c:pt idx="15">
                    <c:v>mag</c:v>
                  </c:pt>
                  <c:pt idx="16">
                    <c:v>giu</c:v>
                  </c:pt>
                  <c:pt idx="17">
                    <c:v>lug</c:v>
                  </c:pt>
                  <c:pt idx="18">
                    <c:v>ago</c:v>
                  </c:pt>
                  <c:pt idx="19">
                    <c:v>set</c:v>
                  </c:pt>
                  <c:pt idx="20">
                    <c:v>ott</c:v>
                  </c:pt>
                  <c:pt idx="21">
                    <c:v>nov</c:v>
                  </c:pt>
                  <c:pt idx="22">
                    <c:v>dic</c:v>
                  </c:pt>
                  <c:pt idx="23">
                    <c:v>gen</c:v>
                  </c:pt>
                  <c:pt idx="24">
                    <c:v>feb</c:v>
                  </c:pt>
                  <c:pt idx="25">
                    <c:v>mar</c:v>
                  </c:pt>
                  <c:pt idx="26">
                    <c:v>apr</c:v>
                  </c:pt>
                  <c:pt idx="27">
                    <c:v>mag</c:v>
                  </c:pt>
                  <c:pt idx="28">
                    <c:v>giu</c:v>
                  </c:pt>
                  <c:pt idx="29">
                    <c:v>lug</c:v>
                  </c:pt>
                  <c:pt idx="30">
                    <c:v>ago</c:v>
                  </c:pt>
                  <c:pt idx="31">
                    <c:v>set</c:v>
                  </c:pt>
                  <c:pt idx="32">
                    <c:v>ott</c:v>
                  </c:pt>
                  <c:pt idx="33">
                    <c:v>nov</c:v>
                  </c:pt>
                  <c:pt idx="34">
                    <c:v>dic</c:v>
                  </c:pt>
                  <c:pt idx="35">
                    <c:v>gen</c:v>
                  </c:pt>
                  <c:pt idx="36">
                    <c:v>feb</c:v>
                  </c:pt>
                  <c:pt idx="37">
                    <c:v>mar</c:v>
                  </c:pt>
                  <c:pt idx="38">
                    <c:v>apr</c:v>
                  </c:pt>
                  <c:pt idx="39">
                    <c:v>mag</c:v>
                  </c:pt>
                  <c:pt idx="40">
                    <c:v>giu</c:v>
                  </c:pt>
                  <c:pt idx="41">
                    <c:v>lug</c:v>
                  </c:pt>
                  <c:pt idx="42">
                    <c:v>ago</c:v>
                  </c:pt>
                </c:lvl>
                <c:lvl>
                  <c:pt idx="0">
                    <c:v>2019</c:v>
                  </c:pt>
                  <c:pt idx="11">
                    <c:v>2020</c:v>
                  </c:pt>
                  <c:pt idx="23">
                    <c:v>2021</c:v>
                  </c:pt>
                  <c:pt idx="35">
                    <c:v>2022</c:v>
                  </c:pt>
                </c:lvl>
              </c:multiLvlStrCache>
            </c:multiLvlStrRef>
          </c:cat>
          <c:val>
            <c:numRef>
              <c:f>TotalSales!$F$5:$F$47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2-8179-499F-9CFD-244B4451EB58}"/>
            </c:ext>
          </c:extLst>
        </c:ser>
        <c:dLbls>
          <c:showLegendKey val="0"/>
          <c:showVal val="0"/>
          <c:showCatName val="0"/>
          <c:showSerName val="0"/>
          <c:showPercent val="0"/>
          <c:showBubbleSize val="0"/>
        </c:dLbls>
        <c:smooth val="0"/>
        <c:axId val="543384304"/>
        <c:axId val="543384784"/>
      </c:lineChart>
      <c:catAx>
        <c:axId val="5433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crossAx val="543384784"/>
        <c:crosses val="autoZero"/>
        <c:auto val="1"/>
        <c:lblAlgn val="ctr"/>
        <c:lblOffset val="100"/>
        <c:noMultiLvlLbl val="0"/>
      </c:catAx>
      <c:valAx>
        <c:axId val="5433847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A3278"/>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A3278"/>
                  </a:solidFill>
                  <a:latin typeface="+mn-lt"/>
                  <a:ea typeface="+mn-ea"/>
                  <a:cs typeface="+mn-cs"/>
                </a:defRPr>
              </a:pPr>
              <a:endParaRPr lang="it-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crossAx val="5433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CDF9"/>
    </a:solidFill>
    <a:ln w="9525" cap="flat" cmpd="sng" algn="ctr">
      <a:solidFill>
        <a:schemeClr val="tx1">
          <a:lumMod val="15000"/>
          <a:lumOff val="85000"/>
        </a:schemeClr>
      </a:solidFill>
      <a:round/>
    </a:ln>
    <a:effectLst/>
  </c:spPr>
  <c:txPr>
    <a:bodyPr/>
    <a:lstStyle/>
    <a:p>
      <a:pPr>
        <a:defRPr>
          <a:solidFill>
            <a:srgbClr val="0A3278"/>
          </a:solidFill>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with Dashboard.xlsx]CountryBarChart!TotalSales</c:name>
    <c:fmtId val="15"/>
  </c:pivotSource>
  <c:chart>
    <c:title>
      <c:tx>
        <c:rich>
          <a:bodyPr rot="0" spcFirstLastPara="1" vertOverflow="ellipsis" vert="horz" wrap="square" anchor="ctr" anchorCtr="1"/>
          <a:lstStyle/>
          <a:p>
            <a:pPr>
              <a:defRPr sz="1400" b="0" i="0" u="none" strike="noStrike" kern="1200" spc="0" baseline="0">
                <a:solidFill>
                  <a:srgbClr val="0A32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A3278"/>
              </a:solidFill>
              <a:latin typeface="+mn-lt"/>
              <a:ea typeface="+mn-ea"/>
              <a:cs typeface="+mn-cs"/>
            </a:defRPr>
          </a:pPr>
          <a:endParaRPr lang="it-IT"/>
        </a:p>
      </c:txPr>
    </c:title>
    <c:autoTitleDeleted val="0"/>
    <c:pivotFmts>
      <c:pivotFmt>
        <c:idx val="0"/>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bg1"/>
            </a:solidFill>
          </a:ln>
          <a:effectLst/>
        </c:spPr>
      </c:pivotFmt>
      <c:pivotFmt>
        <c:idx val="2"/>
        <c:spPr>
          <a:solidFill>
            <a:srgbClr val="FFD653"/>
          </a:solidFill>
          <a:ln w="25400">
            <a:solidFill>
              <a:schemeClr val="bg1"/>
            </a:solidFill>
          </a:ln>
          <a:effectLst/>
        </c:spPr>
      </c:pivotFmt>
      <c:pivotFmt>
        <c:idx val="3"/>
        <c:spPr>
          <a:solidFill>
            <a:srgbClr val="FFEAA7"/>
          </a:solidFill>
          <a:ln w="25400">
            <a:solidFill>
              <a:schemeClr val="bg1"/>
            </a:solidFill>
          </a:ln>
          <a:effectLst/>
        </c:spPr>
      </c:pivotFmt>
      <c:pivotFmt>
        <c:idx val="4"/>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AA7"/>
          </a:solidFill>
          <a:ln w="25400">
            <a:solidFill>
              <a:schemeClr val="bg1"/>
            </a:solidFill>
          </a:ln>
          <a:effectLst/>
        </c:spPr>
      </c:pivotFmt>
      <c:pivotFmt>
        <c:idx val="6"/>
        <c:spPr>
          <a:solidFill>
            <a:srgbClr val="FFD653"/>
          </a:solidFill>
          <a:ln w="25400">
            <a:solidFill>
              <a:schemeClr val="bg1"/>
            </a:solidFill>
          </a:ln>
          <a:effectLst/>
        </c:spPr>
      </c:pivotFmt>
      <c:pivotFmt>
        <c:idx val="7"/>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EAA7"/>
          </a:solidFill>
          <a:ln w="25400">
            <a:solidFill>
              <a:schemeClr val="bg1"/>
            </a:solidFill>
          </a:ln>
          <a:effectLst/>
        </c:spPr>
      </c:pivotFmt>
      <c:pivotFmt>
        <c:idx val="9"/>
        <c:spPr>
          <a:solidFill>
            <a:srgbClr val="FFD653"/>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solidFill>
            <a:ln w="25400">
              <a:solidFill>
                <a:schemeClr val="bg1"/>
              </a:solidFill>
            </a:ln>
            <a:effectLst/>
          </c:spPr>
          <c:invertIfNegative val="0"/>
          <c:dPt>
            <c:idx val="0"/>
            <c:invertIfNegative val="0"/>
            <c:bubble3D val="0"/>
            <c:spPr>
              <a:solidFill>
                <a:srgbClr val="FFEAA7"/>
              </a:solidFill>
              <a:ln w="25400">
                <a:solidFill>
                  <a:schemeClr val="bg1"/>
                </a:solidFill>
              </a:ln>
              <a:effectLst/>
            </c:spPr>
            <c:extLst>
              <c:ext xmlns:c16="http://schemas.microsoft.com/office/drawing/2014/chart" uri="{C3380CC4-5D6E-409C-BE32-E72D297353CC}">
                <c16:uniqueId val="{00000001-ED02-438F-A9DE-2F7C22683FFB}"/>
              </c:ext>
            </c:extLst>
          </c:dPt>
          <c:dPt>
            <c:idx val="1"/>
            <c:invertIfNegative val="0"/>
            <c:bubble3D val="0"/>
            <c:spPr>
              <a:solidFill>
                <a:srgbClr val="FFD653"/>
              </a:solidFill>
              <a:ln w="25400">
                <a:solidFill>
                  <a:schemeClr val="bg1"/>
                </a:solidFill>
              </a:ln>
              <a:effectLst/>
            </c:spPr>
            <c:extLst>
              <c:ext xmlns:c16="http://schemas.microsoft.com/office/drawing/2014/chart" uri="{C3380CC4-5D6E-409C-BE32-E72D297353CC}">
                <c16:uniqueId val="{00000003-ED02-438F-A9DE-2F7C22683FFB}"/>
              </c:ext>
            </c:extLst>
          </c:dPt>
          <c:dLbls>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4-ED02-438F-A9DE-2F7C22683FFB}"/>
            </c:ext>
          </c:extLst>
        </c:ser>
        <c:dLbls>
          <c:dLblPos val="outEnd"/>
          <c:showLegendKey val="0"/>
          <c:showVal val="1"/>
          <c:showCatName val="0"/>
          <c:showSerName val="0"/>
          <c:showPercent val="0"/>
          <c:showBubbleSize val="0"/>
        </c:dLbls>
        <c:gapWidth val="182"/>
        <c:axId val="1119738256"/>
        <c:axId val="1119739216"/>
      </c:barChart>
      <c:catAx>
        <c:axId val="111973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crossAx val="1119739216"/>
        <c:crosses val="autoZero"/>
        <c:auto val="1"/>
        <c:lblAlgn val="ctr"/>
        <c:lblOffset val="100"/>
        <c:noMultiLvlLbl val="0"/>
      </c:catAx>
      <c:valAx>
        <c:axId val="111973921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crossAx val="111973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CDF9"/>
    </a:solidFill>
    <a:ln w="9525" cap="flat" cmpd="sng" algn="ctr">
      <a:solidFill>
        <a:schemeClr val="tx1">
          <a:lumMod val="15000"/>
          <a:lumOff val="85000"/>
        </a:schemeClr>
      </a:solidFill>
      <a:round/>
    </a:ln>
    <a:effectLst/>
  </c:spPr>
  <c:txPr>
    <a:bodyPr/>
    <a:lstStyle/>
    <a:p>
      <a:pPr>
        <a:defRPr>
          <a:solidFill>
            <a:srgbClr val="0A3278"/>
          </a:solidFill>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Final with Dashboard.xlsx]Top 5 Customer!TotalSales</c:name>
    <c:fmtId val="16"/>
  </c:pivotSource>
  <c:chart>
    <c:title>
      <c:tx>
        <c:rich>
          <a:bodyPr rot="0" spcFirstLastPara="1" vertOverflow="ellipsis" vert="horz" wrap="square" anchor="ctr" anchorCtr="1"/>
          <a:lstStyle/>
          <a:p>
            <a:pPr>
              <a:defRPr sz="1400" b="0" i="0" u="none" strike="noStrike" kern="1200" spc="0" baseline="0">
                <a:solidFill>
                  <a:srgbClr val="0A3278"/>
                </a:solidFill>
                <a:latin typeface="+mn-lt"/>
                <a:ea typeface="+mn-ea"/>
                <a:cs typeface="+mn-cs"/>
              </a:defRPr>
            </a:pPr>
            <a:r>
              <a:rPr lang="en-US"/>
              <a:t>Top</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A3278"/>
              </a:solidFill>
              <a:latin typeface="+mn-lt"/>
              <a:ea typeface="+mn-ea"/>
              <a:cs typeface="+mn-cs"/>
            </a:defRPr>
          </a:pPr>
          <a:endParaRPr lang="it-IT"/>
        </a:p>
      </c:txPr>
    </c:title>
    <c:autoTitleDeleted val="0"/>
    <c:pivotFmts>
      <c:pivotFmt>
        <c:idx val="0"/>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bg1"/>
            </a:solidFill>
          </a:ln>
          <a:effectLst/>
        </c:spPr>
      </c:pivotFmt>
      <c:pivotFmt>
        <c:idx val="2"/>
        <c:spPr>
          <a:solidFill>
            <a:srgbClr val="FFD653"/>
          </a:solidFill>
          <a:ln w="25400">
            <a:solidFill>
              <a:schemeClr val="bg1"/>
            </a:solidFill>
          </a:ln>
          <a:effectLst/>
        </c:spPr>
      </c:pivotFmt>
      <c:pivotFmt>
        <c:idx val="3"/>
        <c:spPr>
          <a:solidFill>
            <a:srgbClr val="FFEAA7"/>
          </a:solidFill>
          <a:ln w="25400">
            <a:solidFill>
              <a:schemeClr val="bg1"/>
            </a:solidFill>
          </a:ln>
          <a:effectLst/>
        </c:spPr>
      </c:pivotFmt>
      <c:pivotFmt>
        <c:idx val="4"/>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AA7"/>
          </a:solidFill>
          <a:ln w="25400">
            <a:solidFill>
              <a:schemeClr val="bg1"/>
            </a:solidFill>
          </a:ln>
          <a:effectLst/>
        </c:spPr>
      </c:pivotFmt>
      <c:pivotFmt>
        <c:idx val="6"/>
        <c:spPr>
          <a:solidFill>
            <a:srgbClr val="FFD653"/>
          </a:solidFill>
          <a:ln w="25400">
            <a:solidFill>
              <a:schemeClr val="bg1"/>
            </a:solidFill>
          </a:ln>
          <a:effectLst/>
        </c:spPr>
      </c:pivotFmt>
      <c:pivotFmt>
        <c:idx val="7"/>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9B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CC9B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214-4D1F-BC9D-890356951B7F}"/>
              </c:ext>
            </c:extLst>
          </c:dPt>
          <c:dPt>
            <c:idx val="1"/>
            <c:invertIfNegative val="0"/>
            <c:bubble3D val="0"/>
            <c:extLst>
              <c:ext xmlns:c16="http://schemas.microsoft.com/office/drawing/2014/chart" uri="{C3380CC4-5D6E-409C-BE32-E72D297353CC}">
                <c16:uniqueId val="{00000001-2214-4D1F-BC9D-890356951B7F}"/>
              </c:ext>
            </c:extLst>
          </c:dPt>
          <c:dLbls>
            <c:spPr>
              <a:noFill/>
              <a:ln>
                <a:noFill/>
              </a:ln>
              <a:effectLst/>
            </c:spPr>
            <c:txPr>
              <a:bodyPr rot="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Charmane Denys</c:v>
                </c:pt>
                <c:pt idx="1">
                  <c:v>Carolee Winchcombe</c:v>
                </c:pt>
                <c:pt idx="2">
                  <c:v>Sean Lorenzetti</c:v>
                </c:pt>
                <c:pt idx="3">
                  <c:v>Marja Urion</c:v>
                </c:pt>
                <c:pt idx="4">
                  <c:v>Don Flintiff</c:v>
                </c:pt>
              </c:strCache>
            </c:strRef>
          </c:cat>
          <c:val>
            <c:numRef>
              <c:f>'Top 5 Customer'!$B$4:$B$8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2-2214-4D1F-BC9D-890356951B7F}"/>
            </c:ext>
          </c:extLst>
        </c:ser>
        <c:dLbls>
          <c:dLblPos val="outEnd"/>
          <c:showLegendKey val="0"/>
          <c:showVal val="1"/>
          <c:showCatName val="0"/>
          <c:showSerName val="0"/>
          <c:showPercent val="0"/>
          <c:showBubbleSize val="0"/>
        </c:dLbls>
        <c:gapWidth val="182"/>
        <c:axId val="1119738256"/>
        <c:axId val="1119739216"/>
      </c:barChart>
      <c:catAx>
        <c:axId val="111973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crossAx val="1119739216"/>
        <c:crosses val="autoZero"/>
        <c:auto val="1"/>
        <c:lblAlgn val="ctr"/>
        <c:lblOffset val="100"/>
        <c:noMultiLvlLbl val="0"/>
      </c:catAx>
      <c:valAx>
        <c:axId val="111973921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3278"/>
                </a:solidFill>
                <a:latin typeface="+mn-lt"/>
                <a:ea typeface="+mn-ea"/>
                <a:cs typeface="+mn-cs"/>
              </a:defRPr>
            </a:pPr>
            <a:endParaRPr lang="it-IT"/>
          </a:p>
        </c:txPr>
        <c:crossAx val="1119738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CDF9"/>
    </a:solidFill>
    <a:ln w="9525" cap="flat" cmpd="sng" algn="ctr">
      <a:solidFill>
        <a:schemeClr val="tx1">
          <a:lumMod val="15000"/>
          <a:lumOff val="85000"/>
        </a:schemeClr>
      </a:solidFill>
      <a:round/>
    </a:ln>
    <a:effectLst/>
  </c:spPr>
  <c:txPr>
    <a:bodyPr/>
    <a:lstStyle/>
    <a:p>
      <a:pPr>
        <a:defRPr>
          <a:solidFill>
            <a:srgbClr val="0A3278"/>
          </a:solidFill>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40E5710F-D21A-01A6-2C82-077741779A5B}"/>
            </a:ext>
          </a:extLst>
        </xdr:cNvPr>
        <xdr:cNvSpPr/>
      </xdr:nvSpPr>
      <xdr:spPr>
        <a:xfrm>
          <a:off x="119743" y="65314"/>
          <a:ext cx="15240000" cy="740229"/>
        </a:xfrm>
        <a:prstGeom prst="rect">
          <a:avLst/>
        </a:prstGeom>
        <a:solidFill>
          <a:srgbClr val="0A3278"/>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4800">
              <a:solidFill>
                <a:schemeClr val="bg1"/>
              </a:solidFill>
            </a:rPr>
            <a:t>COFFEE</a:t>
          </a:r>
          <a:r>
            <a:rPr lang="it-IT" sz="4800" baseline="0">
              <a:solidFill>
                <a:schemeClr val="bg1"/>
              </a:solidFill>
            </a:rPr>
            <a:t> SALES DASHBOARD</a:t>
          </a:r>
          <a:endParaRPr lang="it-IT" sz="4800">
            <a:solidFill>
              <a:schemeClr val="bg1"/>
            </a:solidFill>
          </a:endParaRPr>
        </a:p>
      </xdr:txBody>
    </xdr:sp>
    <xdr:clientData/>
  </xdr:twoCellAnchor>
  <xdr:twoCellAnchor>
    <xdr:from>
      <xdr:col>1</xdr:col>
      <xdr:colOff>0</xdr:colOff>
      <xdr:row>17</xdr:row>
      <xdr:rowOff>0</xdr:rowOff>
    </xdr:from>
    <xdr:to>
      <xdr:col>15</xdr:col>
      <xdr:colOff>0</xdr:colOff>
      <xdr:row>41</xdr:row>
      <xdr:rowOff>0</xdr:rowOff>
    </xdr:to>
    <xdr:graphicFrame macro="">
      <xdr:nvGraphicFramePr>
        <xdr:cNvPr id="4" name="Chart 3">
          <a:extLst>
            <a:ext uri="{FF2B5EF4-FFF2-40B4-BE49-F238E27FC236}">
              <a16:creationId xmlns:a16="http://schemas.microsoft.com/office/drawing/2014/main" id="{37E4E8F2-8AB4-42CE-9C98-958BA6837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65313</xdr:rowOff>
    </xdr:from>
    <xdr:to>
      <xdr:col>18</xdr:col>
      <xdr:colOff>0</xdr:colOff>
      <xdr:row>16</xdr:row>
      <xdr:rowOff>-1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2E71DD2-5393-4C15-BD3E-4D8CFACDD1C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63236"/>
              <a:ext cx="9873343" cy="1738449"/>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2207EDB-3EB8-4FF7-923E-676C55E2EC6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829" y="1676400"/>
              <a:ext cx="1828800" cy="925286"/>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9</xdr:row>
      <xdr:rowOff>179293</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3502C52C-9F42-49E1-8AF4-B04A71950FA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829" y="870857"/>
              <a:ext cx="3777343" cy="73446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6A1D572-F783-4166-AA74-817BB310EB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1371" y="1676401"/>
              <a:ext cx="1828800" cy="92528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27</xdr:row>
      <xdr:rowOff>0</xdr:rowOff>
    </xdr:to>
    <xdr:graphicFrame macro="">
      <xdr:nvGraphicFramePr>
        <xdr:cNvPr id="16" name="Chart 15">
          <a:extLst>
            <a:ext uri="{FF2B5EF4-FFF2-40B4-BE49-F238E27FC236}">
              <a16:creationId xmlns:a16="http://schemas.microsoft.com/office/drawing/2014/main" id="{E20CFA61-7733-48E6-BFBC-16F68C46C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65315</xdr:rowOff>
    </xdr:from>
    <xdr:to>
      <xdr:col>26</xdr:col>
      <xdr:colOff>0</xdr:colOff>
      <xdr:row>41</xdr:row>
      <xdr:rowOff>0</xdr:rowOff>
    </xdr:to>
    <xdr:graphicFrame macro="">
      <xdr:nvGraphicFramePr>
        <xdr:cNvPr id="17" name="Chart 16">
          <a:extLst>
            <a:ext uri="{FF2B5EF4-FFF2-40B4-BE49-F238E27FC236}">
              <a16:creationId xmlns:a16="http://schemas.microsoft.com/office/drawing/2014/main" id="{25F7CD82-5631-4071-A341-3B08F2ABC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mish" refreshedDate="45117.601028819445" createdVersion="8" refreshedVersion="8" minRefreshableVersion="3" recordCount="1000" xr:uid="{86A2FC98-098E-4C08-B237-4949447DA19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gen"/>
          <s v="feb"/>
          <s v="mar"/>
          <s v="apr"/>
          <s v="mag"/>
          <s v="giu"/>
          <s v="lug"/>
          <s v="ago"/>
          <s v="set"/>
          <s v="ot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97293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DB62F-6456-464C-9DB7-27F29DAC1E4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8744F4-8FC8-491D-92FE-8656B52B876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6118B-B64E-4ABF-8579-56862D8FFA2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64"/>
    </i>
    <i>
      <x v="144"/>
    </i>
    <i>
      <x v="769"/>
    </i>
    <i>
      <x v="583"/>
    </i>
    <i>
      <x v="255"/>
    </i>
  </rowItems>
  <colItems count="1">
    <i/>
  </colItems>
  <dataFields count="1">
    <dataField name="Sum of Sales" fld="12" baseField="7" baseItem="0" numFmtId="168"/>
  </dataFields>
  <chartFormats count="5">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5B762F0-BB26-4977-A459-E6681001D059}" sourceName="Size">
  <pivotTables>
    <pivotTable tabId="18" name="TotalSales"/>
    <pivotTable tabId="19" name="TotalSales"/>
    <pivotTable tabId="20" name="TotalSales"/>
  </pivotTables>
  <data>
    <tabular pivotCacheId="1797293977">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C988F97-BBE5-4683-A1B2-F2AF3A7A70DE}" sourceName="Roast Type Name">
  <pivotTables>
    <pivotTable tabId="18" name="TotalSales"/>
    <pivotTable tabId="19" name="TotalSales"/>
    <pivotTable tabId="20" name="TotalSales"/>
  </pivotTables>
  <data>
    <tabular pivotCacheId="17972939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AD8587-53B6-487D-A137-5162011F56F9}" sourceName="Loyalty Card">
  <pivotTables>
    <pivotTable tabId="18" name="TotalSales"/>
    <pivotTable tabId="19" name="TotalSales"/>
    <pivotTable tabId="20" name="TotalSales"/>
  </pivotTables>
  <data>
    <tabular pivotCacheId="17972939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413663C-FF57-46B2-A678-820C2F770BC9}" cache="Slicer_Size" caption="Size" columnCount="2" style="Blue Slicer Style " rowHeight="234950"/>
  <slicer name="Roast Type Name" xr10:uid="{C2C62157-0014-4A25-89D4-796F06BB5D49}" cache="Slicer_Roast_Type_Name" caption="Roast Type Name" columnCount="3" style="Blue Slicer Style " rowHeight="234950"/>
  <slicer name="Loyalty Card" xr10:uid="{EE0672C6-3EBF-40FA-AD8D-B3CC3EB8E47F}" cache="Slicer_Loyalty_Card" caption="Loyalty Card" style="Blue Slicer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28EF8C-57C3-400F-A694-3B2965286B9E}" name="Orders" displayName="Orders" ref="A1:P1001" totalsRowShown="0" headerRowDxfId="11">
  <autoFilter ref="A1:P1001" xr:uid="{1628EF8C-57C3-400F-A694-3B2965286B9E}"/>
  <tableColumns count="16">
    <tableColumn id="1" xr3:uid="{29966A2D-F2C6-4572-9049-1D4000855DBD}" name="Order ID" dataDxfId="10"/>
    <tableColumn id="2" xr3:uid="{2D80779D-4CE3-497B-9A7F-BC35C6A1B400}" name="Order Date" dataDxfId="9"/>
    <tableColumn id="3" xr3:uid="{8D74BFBA-F198-4DEB-9A85-E2A733B249F6}" name="Customer ID" dataDxfId="8"/>
    <tableColumn id="4" xr3:uid="{40CAA035-CF47-4E9C-B0B6-9D84D3C1865B}" name="Product ID"/>
    <tableColumn id="5" xr3:uid="{2425F906-91B8-4505-8BD1-37616F208B21}" name="Quantity" dataDxfId="7"/>
    <tableColumn id="6" xr3:uid="{62E32A34-8256-4FE2-8103-97DBA69FF116}" name="Customer Name" dataDxfId="6">
      <calculatedColumnFormula>_xlfn.XLOOKUP(C2,Customers!$A$1:$A$1001,Customers!$B$1:$B$1001,,0)</calculatedColumnFormula>
    </tableColumn>
    <tableColumn id="7" xr3:uid="{AF7AFE12-3983-4E37-97ED-5B37169A3745}" name="Email" dataDxfId="5">
      <calculatedColumnFormula>IF(_xlfn.XLOOKUP(C2,Customers!$A$1:$A$1001,Customers!$C$1:$C$1001,,0)=0,"",_xlfn.XLOOKUP(C2,Customers!$A$1:$A$1001,Customers!$C$1:$C$1001,,0))</calculatedColumnFormula>
    </tableColumn>
    <tableColumn id="8" xr3:uid="{45D93602-0892-4D71-9CC7-02334900FEFC}" name="Country" dataDxfId="4">
      <calculatedColumnFormula>_xlfn.XLOOKUP(C2,Customers!$A$1:$A$1001,Customers!$G$1:$G$1001,,0)</calculatedColumnFormula>
    </tableColumn>
    <tableColumn id="9" xr3:uid="{021F85F2-56A8-49CD-88BB-79DFBA67D236}" name="Coffee Type">
      <calculatedColumnFormula>_xlfn.XLOOKUP(D2,Products!$A$1:$A$49,Products!$B$1:$B$49,,0)</calculatedColumnFormula>
    </tableColumn>
    <tableColumn id="10" xr3:uid="{CAAAF859-EDFA-4C20-9EFF-0D6FEA1047FD}" name="Roast Type">
      <calculatedColumnFormula>_xlfn.XLOOKUP(D2,Products!$A$1:$A$49,Products!$C$1:$C$49,,0)</calculatedColumnFormula>
    </tableColumn>
    <tableColumn id="11" xr3:uid="{AEDF7124-DA48-4B35-945B-2B41EC2D56D3}" name="Size" dataDxfId="3">
      <calculatedColumnFormula>_xlfn.XLOOKUP(D2,Products!$A$1:$A$49,Products!$D$1:$D$49,,0)</calculatedColumnFormula>
    </tableColumn>
    <tableColumn id="12" xr3:uid="{1741AC22-4CD7-4C1B-B2BC-E3B5C9366E87}" name="Unit Price" dataDxfId="2">
      <calculatedColumnFormula>_xlfn.XLOOKUP(D2,Products!$A$1:$A$49,Products!$E$1:$E$49,,0)</calculatedColumnFormula>
    </tableColumn>
    <tableColumn id="13" xr3:uid="{E2DC3217-4209-4D39-BDDE-4B81D2D938FC}" name="Sales" dataDxfId="1">
      <calculatedColumnFormula>L2*Orders!E2</calculatedColumnFormula>
    </tableColumn>
    <tableColumn id="14" xr3:uid="{CF0144E1-02C5-4640-9E91-4093C22659B3}" name="Coffee Type Name">
      <calculatedColumnFormula>IF(I2="Rob","Robusta",IF(I2="Exc","Excelsa",IF(I2="Ara","Arabica",IF(I2="Lib","Liberica",""))))</calculatedColumnFormula>
    </tableColumn>
    <tableColumn id="15" xr3:uid="{721DD408-9DD6-46B0-8832-509B3A7CA370}" name="Roast Type Name"/>
    <tableColumn id="16" xr3:uid="{76FFF90A-B461-4A42-9EEB-002D126DA49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7312F8-65C5-4564-B02B-11A80B8F3B04}" sourceName="Order Date">
  <pivotTables>
    <pivotTable tabId="18" name="TotalSales"/>
    <pivotTable tabId="19" name="TotalSales"/>
    <pivotTable tabId="20" name="TotalSales"/>
  </pivotTables>
  <state minimalRefreshVersion="6" lastRefreshVersion="6" pivotCacheId="17972939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CBBE67-B1D3-4BF6-BAA9-E829C925DC65}" cache="NativeTimeline_Order_Date" caption="Order Date" level="2" selectionLevel="2" scrollPosition="2019-09-03T00:00:00" style="Blu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R11" sqref="R11"/>
    </sheetView>
  </sheetViews>
  <sheetFormatPr defaultRowHeight="14.4" x14ac:dyDescent="0.3"/>
  <cols>
    <col min="1" max="1" width="15.5546875" bestFit="1" customWidth="1"/>
    <col min="2" max="2" width="12.77734375" style="4" customWidth="1"/>
    <col min="3" max="3" width="16.44140625" bestFit="1" customWidth="1"/>
    <col min="4" max="4" width="12.44140625" customWidth="1"/>
    <col min="5" max="5" width="10.88671875" customWidth="1"/>
    <col min="6" max="6" width="21.88671875" bestFit="1" customWidth="1"/>
    <col min="7" max="7" width="35.5546875" bestFit="1" customWidth="1"/>
    <col min="8" max="8" width="14.6640625" customWidth="1"/>
    <col min="9" max="9" width="13.33203125" customWidth="1"/>
    <col min="10" max="10" width="12.6640625" customWidth="1"/>
    <col min="11" max="11" width="12.5546875" style="6" customWidth="1"/>
    <col min="12" max="12" width="11.6640625" customWidth="1"/>
    <col min="13" max="13" width="8.88671875" bestFit="1" customWidth="1"/>
    <col min="14" max="14" width="19.109375" customWidth="1"/>
    <col min="15" max="15" width="18.44140625" customWidth="1"/>
    <col min="16" max="16" width="14.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6200</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6">
        <f>_xlfn.XLOOKUP(D2,Products!$A$1:$A$49,Products!$D$1:$D$49,,0)</f>
        <v>1</v>
      </c>
      <c r="L2" s="7">
        <f>_xlfn.XLOOKUP(D2,Products!$A$1:$A$49,Products!$E$1:$E$49,,0)</f>
        <v>9.9499999999999993</v>
      </c>
      <c r="M2" s="7">
        <f>L2*Orders!E2</f>
        <v>19.899999999999999</v>
      </c>
      <c r="N2" t="str">
        <f>IF(I2="Rob","Robusta",IF(I2="Exc","Excelsa",IF(I2="Ara","Arabica",IF(I2="Lib","Liberica",""))))</f>
        <v>Robusta</v>
      </c>
      <c r="O2" t="s">
        <v>6197</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6">
        <f>_xlfn.XLOOKUP(D3,Products!$A$1:$A$49,Products!$D$1:$D$49,,0)</f>
        <v>0.5</v>
      </c>
      <c r="L3" s="7">
        <f>_xlfn.XLOOKUP(D3,Products!$A$1:$A$49,Products!$E$1:$E$49,,0)</f>
        <v>8.25</v>
      </c>
      <c r="M3" s="7">
        <f>L3*Orders!E3</f>
        <v>41.25</v>
      </c>
      <c r="N3" t="str">
        <f t="shared" ref="N3:N66" si="0">IF(I3="Rob","Robusta",IF(I3="Exc","Excelsa",IF(I3="Ara","Arabica",IF(I3="Lib","Liberica",""))))</f>
        <v>Excelsa</v>
      </c>
      <c r="O3" t="s">
        <v>6197</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6">
        <f>_xlfn.XLOOKUP(D4,Products!$A$1:$A$49,Products!$D$1:$D$49,,0)</f>
        <v>1</v>
      </c>
      <c r="L4" s="7">
        <f>_xlfn.XLOOKUP(D4,Products!$A$1:$A$49,Products!$E$1:$E$49,,0)</f>
        <v>12.95</v>
      </c>
      <c r="M4" s="7">
        <f>L4*Orders!E4</f>
        <v>12.95</v>
      </c>
      <c r="N4" t="str">
        <f t="shared" si="0"/>
        <v>Arabica</v>
      </c>
      <c r="O4" t="s">
        <v>6198</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6">
        <f>_xlfn.XLOOKUP(D5,Products!$A$1:$A$49,Products!$D$1:$D$49,,0)</f>
        <v>1</v>
      </c>
      <c r="L5" s="7">
        <f>_xlfn.XLOOKUP(D5,Products!$A$1:$A$49,Products!$E$1:$E$49,,0)</f>
        <v>13.75</v>
      </c>
      <c r="M5" s="7">
        <f>L5*Orders!E5</f>
        <v>27.5</v>
      </c>
      <c r="N5" t="str">
        <f t="shared" si="0"/>
        <v>Excelsa</v>
      </c>
      <c r="O5" t="s">
        <v>6197</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6">
        <f>_xlfn.XLOOKUP(D6,Products!$A$1:$A$49,Products!$D$1:$D$49,,0)</f>
        <v>2.5</v>
      </c>
      <c r="L6" s="7">
        <f>_xlfn.XLOOKUP(D6,Products!$A$1:$A$49,Products!$E$1:$E$49,,0)</f>
        <v>27.484999999999996</v>
      </c>
      <c r="M6" s="7">
        <f>L6*Orders!E6</f>
        <v>54.969999999999992</v>
      </c>
      <c r="N6" t="str">
        <f t="shared" si="0"/>
        <v>Robusta</v>
      </c>
      <c r="O6" t="s">
        <v>6198</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6">
        <f>_xlfn.XLOOKUP(D7,Products!$A$1:$A$49,Products!$D$1:$D$49,,0)</f>
        <v>1</v>
      </c>
      <c r="L7" s="7">
        <f>_xlfn.XLOOKUP(D7,Products!$A$1:$A$49,Products!$E$1:$E$49,,0)</f>
        <v>12.95</v>
      </c>
      <c r="M7" s="7">
        <f>L7*Orders!E7</f>
        <v>38.849999999999994</v>
      </c>
      <c r="N7" t="str">
        <f t="shared" si="0"/>
        <v>Liberica</v>
      </c>
      <c r="O7" t="s">
        <v>6199</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6">
        <f>_xlfn.XLOOKUP(D8,Products!$A$1:$A$49,Products!$D$1:$D$49,,0)</f>
        <v>0.5</v>
      </c>
      <c r="L8" s="7">
        <f>_xlfn.XLOOKUP(D8,Products!$A$1:$A$49,Products!$E$1:$E$49,,0)</f>
        <v>7.29</v>
      </c>
      <c r="M8" s="7">
        <f>L8*Orders!E8</f>
        <v>21.87</v>
      </c>
      <c r="N8" t="str">
        <f t="shared" si="0"/>
        <v>Excelsa</v>
      </c>
      <c r="O8" t="s">
        <v>6199</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6">
        <f>_xlfn.XLOOKUP(D9,Products!$A$1:$A$49,Products!$D$1:$D$49,,0)</f>
        <v>0.2</v>
      </c>
      <c r="L9" s="7">
        <f>_xlfn.XLOOKUP(D9,Products!$A$1:$A$49,Products!$E$1:$E$49,,0)</f>
        <v>4.7549999999999999</v>
      </c>
      <c r="M9" s="7">
        <f>L9*Orders!E9</f>
        <v>4.7549999999999999</v>
      </c>
      <c r="N9" t="str">
        <f t="shared" si="0"/>
        <v>Liberica</v>
      </c>
      <c r="O9" t="s">
        <v>6198</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6">
        <f>_xlfn.XLOOKUP(D10,Products!$A$1:$A$49,Products!$D$1:$D$49,,0)</f>
        <v>0.5</v>
      </c>
      <c r="L10" s="7">
        <f>_xlfn.XLOOKUP(D10,Products!$A$1:$A$49,Products!$E$1:$E$49,,0)</f>
        <v>5.97</v>
      </c>
      <c r="M10" s="7">
        <f>L10*Orders!E10</f>
        <v>17.91</v>
      </c>
      <c r="N10" t="str">
        <f t="shared" si="0"/>
        <v>Robusta</v>
      </c>
      <c r="O10" t="s">
        <v>6197</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6">
        <f>_xlfn.XLOOKUP(D11,Products!$A$1:$A$49,Products!$D$1:$D$49,,0)</f>
        <v>0.5</v>
      </c>
      <c r="L11" s="7">
        <f>_xlfn.XLOOKUP(D11,Products!$A$1:$A$49,Products!$E$1:$E$49,,0)</f>
        <v>5.97</v>
      </c>
      <c r="M11" s="7">
        <f>L11*Orders!E11</f>
        <v>5.97</v>
      </c>
      <c r="N11" t="str">
        <f t="shared" si="0"/>
        <v>Robusta</v>
      </c>
      <c r="O11" t="s">
        <v>6197</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6">
        <f>_xlfn.XLOOKUP(D12,Products!$A$1:$A$49,Products!$D$1:$D$49,,0)</f>
        <v>1</v>
      </c>
      <c r="L12" s="7">
        <f>_xlfn.XLOOKUP(D12,Products!$A$1:$A$49,Products!$E$1:$E$49,,0)</f>
        <v>9.9499999999999993</v>
      </c>
      <c r="M12" s="7">
        <f>L12*Orders!E12</f>
        <v>39.799999999999997</v>
      </c>
      <c r="N12" t="str">
        <f t="shared" si="0"/>
        <v>Arabica</v>
      </c>
      <c r="O12" t="s">
        <v>6199</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6">
        <f>_xlfn.XLOOKUP(D13,Products!$A$1:$A$49,Products!$D$1:$D$49,,0)</f>
        <v>2.5</v>
      </c>
      <c r="L13" s="7">
        <f>_xlfn.XLOOKUP(D13,Products!$A$1:$A$49,Products!$E$1:$E$49,,0)</f>
        <v>34.154999999999994</v>
      </c>
      <c r="M13" s="7">
        <f>L13*Orders!E13</f>
        <v>170.77499999999998</v>
      </c>
      <c r="N13" t="str">
        <f t="shared" si="0"/>
        <v>Excelsa</v>
      </c>
      <c r="O13" t="s">
        <v>6198</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6">
        <f>_xlfn.XLOOKUP(D14,Products!$A$1:$A$49,Products!$D$1:$D$49,,0)</f>
        <v>1</v>
      </c>
      <c r="L14" s="7">
        <f>_xlfn.XLOOKUP(D14,Products!$A$1:$A$49,Products!$E$1:$E$49,,0)</f>
        <v>9.9499999999999993</v>
      </c>
      <c r="M14" s="7">
        <f>L14*Orders!E14</f>
        <v>49.75</v>
      </c>
      <c r="N14" t="str">
        <f t="shared" si="0"/>
        <v>Robusta</v>
      </c>
      <c r="O14" t="s">
        <v>6197</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6">
        <f>_xlfn.XLOOKUP(D15,Products!$A$1:$A$49,Products!$D$1:$D$49,,0)</f>
        <v>2.5</v>
      </c>
      <c r="L15" s="7">
        <f>_xlfn.XLOOKUP(D15,Products!$A$1:$A$49,Products!$E$1:$E$49,,0)</f>
        <v>20.584999999999997</v>
      </c>
      <c r="M15" s="7">
        <f>L15*Orders!E15</f>
        <v>41.169999999999995</v>
      </c>
      <c r="N15" t="str">
        <f t="shared" si="0"/>
        <v>Robusta</v>
      </c>
      <c r="O15" t="s">
        <v>6199</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6">
        <f>_xlfn.XLOOKUP(D16,Products!$A$1:$A$49,Products!$D$1:$D$49,,0)</f>
        <v>0.2</v>
      </c>
      <c r="L16" s="7">
        <f>_xlfn.XLOOKUP(D16,Products!$A$1:$A$49,Products!$E$1:$E$49,,0)</f>
        <v>3.8849999999999998</v>
      </c>
      <c r="M16" s="7">
        <f>L16*Orders!E16</f>
        <v>11.654999999999999</v>
      </c>
      <c r="N16" t="str">
        <f t="shared" si="0"/>
        <v>Liberica</v>
      </c>
      <c r="O16" t="s">
        <v>6199</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6">
        <f>_xlfn.XLOOKUP(D17,Products!$A$1:$A$49,Products!$D$1:$D$49,,0)</f>
        <v>2.5</v>
      </c>
      <c r="L17" s="7">
        <f>_xlfn.XLOOKUP(D17,Products!$A$1:$A$49,Products!$E$1:$E$49,,0)</f>
        <v>22.884999999999998</v>
      </c>
      <c r="M17" s="7">
        <f>L17*Orders!E17</f>
        <v>114.42499999999998</v>
      </c>
      <c r="N17" t="str">
        <f t="shared" si="0"/>
        <v>Robusta</v>
      </c>
      <c r="O17" t="s">
        <v>6197</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6">
        <f>_xlfn.XLOOKUP(D18,Products!$A$1:$A$49,Products!$D$1:$D$49,,0)</f>
        <v>0.2</v>
      </c>
      <c r="L18" s="7">
        <f>_xlfn.XLOOKUP(D18,Products!$A$1:$A$49,Products!$E$1:$E$49,,0)</f>
        <v>3.375</v>
      </c>
      <c r="M18" s="7">
        <f>L18*Orders!E18</f>
        <v>20.25</v>
      </c>
      <c r="N18" t="str">
        <f t="shared" si="0"/>
        <v>Arabica</v>
      </c>
      <c r="O18" t="s">
        <v>6197</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6">
        <f>_xlfn.XLOOKUP(D19,Products!$A$1:$A$49,Products!$D$1:$D$49,,0)</f>
        <v>1</v>
      </c>
      <c r="L19" s="7">
        <f>_xlfn.XLOOKUP(D19,Products!$A$1:$A$49,Products!$E$1:$E$49,,0)</f>
        <v>12.95</v>
      </c>
      <c r="M19" s="7">
        <f>L19*Orders!E19</f>
        <v>77.699999999999989</v>
      </c>
      <c r="N19" t="str">
        <f t="shared" si="0"/>
        <v>Arabica</v>
      </c>
      <c r="O19" t="s">
        <v>6198</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6">
        <f>_xlfn.XLOOKUP(D20,Products!$A$1:$A$49,Products!$D$1:$D$49,,0)</f>
        <v>2.5</v>
      </c>
      <c r="L20" s="7">
        <f>_xlfn.XLOOKUP(D20,Products!$A$1:$A$49,Products!$E$1:$E$49,,0)</f>
        <v>20.584999999999997</v>
      </c>
      <c r="M20" s="7">
        <f>L20*Orders!E20</f>
        <v>82.339999999999989</v>
      </c>
      <c r="N20" t="str">
        <f t="shared" si="0"/>
        <v>Robusta</v>
      </c>
      <c r="O20" t="s">
        <v>6199</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6">
        <f>_xlfn.XLOOKUP(D21,Products!$A$1:$A$49,Products!$D$1:$D$49,,0)</f>
        <v>0.2</v>
      </c>
      <c r="L21" s="7">
        <f>_xlfn.XLOOKUP(D21,Products!$A$1:$A$49,Products!$E$1:$E$49,,0)</f>
        <v>3.375</v>
      </c>
      <c r="M21" s="7">
        <f>L21*Orders!E21</f>
        <v>16.875</v>
      </c>
      <c r="N21" t="str">
        <f t="shared" si="0"/>
        <v>Arabica</v>
      </c>
      <c r="O21" t="s">
        <v>6197</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6">
        <f>_xlfn.XLOOKUP(D22,Products!$A$1:$A$49,Products!$D$1:$D$49,,0)</f>
        <v>0.2</v>
      </c>
      <c r="L22" s="7">
        <f>_xlfn.XLOOKUP(D22,Products!$A$1:$A$49,Products!$E$1:$E$49,,0)</f>
        <v>3.645</v>
      </c>
      <c r="M22" s="7">
        <f>L22*Orders!E22</f>
        <v>14.58</v>
      </c>
      <c r="N22" t="str">
        <f t="shared" si="0"/>
        <v>Excelsa</v>
      </c>
      <c r="O22" t="s">
        <v>6199</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6">
        <f>_xlfn.XLOOKUP(D23,Products!$A$1:$A$49,Products!$D$1:$D$49,,0)</f>
        <v>0.2</v>
      </c>
      <c r="L23" s="7">
        <f>_xlfn.XLOOKUP(D23,Products!$A$1:$A$49,Products!$E$1:$E$49,,0)</f>
        <v>2.9849999999999999</v>
      </c>
      <c r="M23" s="7">
        <f>L23*Orders!E23</f>
        <v>17.91</v>
      </c>
      <c r="N23" t="str">
        <f t="shared" si="0"/>
        <v>Arabica</v>
      </c>
      <c r="O23" t="s">
        <v>6199</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6">
        <f>_xlfn.XLOOKUP(D24,Products!$A$1:$A$49,Products!$D$1:$D$49,,0)</f>
        <v>2.5</v>
      </c>
      <c r="L24" s="7">
        <f>_xlfn.XLOOKUP(D24,Products!$A$1:$A$49,Products!$E$1:$E$49,,0)</f>
        <v>22.884999999999998</v>
      </c>
      <c r="M24" s="7">
        <f>L24*Orders!E24</f>
        <v>91.539999999999992</v>
      </c>
      <c r="N24" t="str">
        <f t="shared" si="0"/>
        <v>Robusta</v>
      </c>
      <c r="O24" t="s">
        <v>6197</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6">
        <f>_xlfn.XLOOKUP(D25,Products!$A$1:$A$49,Products!$D$1:$D$49,,0)</f>
        <v>0.2</v>
      </c>
      <c r="L25" s="7">
        <f>_xlfn.XLOOKUP(D25,Products!$A$1:$A$49,Products!$E$1:$E$49,,0)</f>
        <v>2.9849999999999999</v>
      </c>
      <c r="M25" s="7">
        <f>L25*Orders!E25</f>
        <v>11.94</v>
      </c>
      <c r="N25" t="str">
        <f t="shared" si="0"/>
        <v>Arabica</v>
      </c>
      <c r="O25" t="s">
        <v>6199</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6">
        <f>_xlfn.XLOOKUP(D26,Products!$A$1:$A$49,Products!$D$1:$D$49,,0)</f>
        <v>1</v>
      </c>
      <c r="L26" s="7">
        <f>_xlfn.XLOOKUP(D26,Products!$A$1:$A$49,Products!$E$1:$E$49,,0)</f>
        <v>11.25</v>
      </c>
      <c r="M26" s="7">
        <f>L26*Orders!E26</f>
        <v>11.25</v>
      </c>
      <c r="N26" t="str">
        <f t="shared" si="0"/>
        <v>Arabica</v>
      </c>
      <c r="O26" t="s">
        <v>6197</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6">
        <f>_xlfn.XLOOKUP(D27,Products!$A$1:$A$49,Products!$D$1:$D$49,,0)</f>
        <v>0.2</v>
      </c>
      <c r="L27" s="7">
        <f>_xlfn.XLOOKUP(D27,Products!$A$1:$A$49,Products!$E$1:$E$49,,0)</f>
        <v>4.125</v>
      </c>
      <c r="M27" s="7">
        <f>L27*Orders!E27</f>
        <v>12.375</v>
      </c>
      <c r="N27" t="str">
        <f t="shared" si="0"/>
        <v>Excelsa</v>
      </c>
      <c r="O27" t="s">
        <v>6197</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6">
        <f>_xlfn.XLOOKUP(D28,Products!$A$1:$A$49,Products!$D$1:$D$49,,0)</f>
        <v>0.5</v>
      </c>
      <c r="L28" s="7">
        <f>_xlfn.XLOOKUP(D28,Products!$A$1:$A$49,Products!$E$1:$E$49,,0)</f>
        <v>6.75</v>
      </c>
      <c r="M28" s="7">
        <f>L28*Orders!E28</f>
        <v>27</v>
      </c>
      <c r="N28" t="str">
        <f t="shared" si="0"/>
        <v>Arabica</v>
      </c>
      <c r="O28" t="s">
        <v>6197</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6">
        <f>_xlfn.XLOOKUP(D29,Products!$A$1:$A$49,Products!$D$1:$D$49,,0)</f>
        <v>0.2</v>
      </c>
      <c r="L29" s="7">
        <f>_xlfn.XLOOKUP(D29,Products!$A$1:$A$49,Products!$E$1:$E$49,,0)</f>
        <v>3.375</v>
      </c>
      <c r="M29" s="7">
        <f>L29*Orders!E29</f>
        <v>16.875</v>
      </c>
      <c r="N29" t="str">
        <f t="shared" si="0"/>
        <v>Arabica</v>
      </c>
      <c r="O29" t="s">
        <v>6197</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6">
        <f>_xlfn.XLOOKUP(D30,Products!$A$1:$A$49,Products!$D$1:$D$49,,0)</f>
        <v>0.5</v>
      </c>
      <c r="L30" s="7">
        <f>_xlfn.XLOOKUP(D30,Products!$A$1:$A$49,Products!$E$1:$E$49,,0)</f>
        <v>5.97</v>
      </c>
      <c r="M30" s="7">
        <f>L30*Orders!E30</f>
        <v>17.91</v>
      </c>
      <c r="N30" t="str">
        <f t="shared" si="0"/>
        <v>Arabica</v>
      </c>
      <c r="O30" t="s">
        <v>6199</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6">
        <f>_xlfn.XLOOKUP(D31,Products!$A$1:$A$49,Products!$D$1:$D$49,,0)</f>
        <v>1</v>
      </c>
      <c r="L31" s="7">
        <f>_xlfn.XLOOKUP(D31,Products!$A$1:$A$49,Products!$E$1:$E$49,,0)</f>
        <v>9.9499999999999993</v>
      </c>
      <c r="M31" s="7">
        <f>L31*Orders!E31</f>
        <v>39.799999999999997</v>
      </c>
      <c r="N31" t="str">
        <f t="shared" si="0"/>
        <v>Arabica</v>
      </c>
      <c r="O31" t="s">
        <v>6199</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6">
        <f>_xlfn.XLOOKUP(D32,Products!$A$1:$A$49,Products!$D$1:$D$49,,0)</f>
        <v>0.2</v>
      </c>
      <c r="L32" s="7">
        <f>_xlfn.XLOOKUP(D32,Products!$A$1:$A$49,Products!$E$1:$E$49,,0)</f>
        <v>4.3650000000000002</v>
      </c>
      <c r="M32" s="7">
        <f>L32*Orders!E32</f>
        <v>21.825000000000003</v>
      </c>
      <c r="N32" t="str">
        <f t="shared" si="0"/>
        <v>Liberica</v>
      </c>
      <c r="O32" t="s">
        <v>6197</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6">
        <f>_xlfn.XLOOKUP(D33,Products!$A$1:$A$49,Products!$D$1:$D$49,,0)</f>
        <v>0.5</v>
      </c>
      <c r="L33" s="7">
        <f>_xlfn.XLOOKUP(D33,Products!$A$1:$A$49,Products!$E$1:$E$49,,0)</f>
        <v>5.97</v>
      </c>
      <c r="M33" s="7">
        <f>L33*Orders!E33</f>
        <v>35.82</v>
      </c>
      <c r="N33" t="str">
        <f t="shared" si="0"/>
        <v>Arabica</v>
      </c>
      <c r="O33" t="s">
        <v>6199</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6">
        <f>_xlfn.XLOOKUP(D34,Products!$A$1:$A$49,Products!$D$1:$D$49,,0)</f>
        <v>0.5</v>
      </c>
      <c r="L34" s="7">
        <f>_xlfn.XLOOKUP(D34,Products!$A$1:$A$49,Products!$E$1:$E$49,,0)</f>
        <v>8.73</v>
      </c>
      <c r="M34" s="7">
        <f>L34*Orders!E34</f>
        <v>52.38</v>
      </c>
      <c r="N34" t="str">
        <f t="shared" si="0"/>
        <v>Liberica</v>
      </c>
      <c r="O34" t="s">
        <v>6197</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6">
        <f>_xlfn.XLOOKUP(D35,Products!$A$1:$A$49,Products!$D$1:$D$49,,0)</f>
        <v>0.2</v>
      </c>
      <c r="L35" s="7">
        <f>_xlfn.XLOOKUP(D35,Products!$A$1:$A$49,Products!$E$1:$E$49,,0)</f>
        <v>4.7549999999999999</v>
      </c>
      <c r="M35" s="7">
        <f>L35*Orders!E35</f>
        <v>23.774999999999999</v>
      </c>
      <c r="N35" t="str">
        <f t="shared" si="0"/>
        <v>Liberica</v>
      </c>
      <c r="O35" t="s">
        <v>6198</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6">
        <f>_xlfn.XLOOKUP(D36,Products!$A$1:$A$49,Products!$D$1:$D$49,,0)</f>
        <v>0.5</v>
      </c>
      <c r="L36" s="7">
        <f>_xlfn.XLOOKUP(D36,Products!$A$1:$A$49,Products!$E$1:$E$49,,0)</f>
        <v>9.51</v>
      </c>
      <c r="M36" s="7">
        <f>L36*Orders!E36</f>
        <v>57.06</v>
      </c>
      <c r="N36" t="str">
        <f t="shared" si="0"/>
        <v>Liberica</v>
      </c>
      <c r="O36" t="s">
        <v>6198</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6">
        <f>_xlfn.XLOOKUP(D37,Products!$A$1:$A$49,Products!$D$1:$D$49,,0)</f>
        <v>0.5</v>
      </c>
      <c r="L37" s="7">
        <f>_xlfn.XLOOKUP(D37,Products!$A$1:$A$49,Products!$E$1:$E$49,,0)</f>
        <v>5.97</v>
      </c>
      <c r="M37" s="7">
        <f>L37*Orders!E37</f>
        <v>35.82</v>
      </c>
      <c r="N37" t="str">
        <f t="shared" si="0"/>
        <v>Arabica</v>
      </c>
      <c r="O37" t="s">
        <v>6199</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6">
        <f>_xlfn.XLOOKUP(D38,Products!$A$1:$A$49,Products!$D$1:$D$49,,0)</f>
        <v>0.2</v>
      </c>
      <c r="L38" s="7">
        <f>_xlfn.XLOOKUP(D38,Products!$A$1:$A$49,Products!$E$1:$E$49,,0)</f>
        <v>4.3650000000000002</v>
      </c>
      <c r="M38" s="7">
        <f>L38*Orders!E38</f>
        <v>8.73</v>
      </c>
      <c r="N38" t="str">
        <f t="shared" si="0"/>
        <v>Liberica</v>
      </c>
      <c r="O38" t="s">
        <v>6197</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6">
        <f>_xlfn.XLOOKUP(D39,Products!$A$1:$A$49,Products!$D$1:$D$49,,0)</f>
        <v>0.5</v>
      </c>
      <c r="L39" s="7">
        <f>_xlfn.XLOOKUP(D39,Products!$A$1:$A$49,Products!$E$1:$E$49,,0)</f>
        <v>9.51</v>
      </c>
      <c r="M39" s="7">
        <f>L39*Orders!E39</f>
        <v>28.53</v>
      </c>
      <c r="N39" t="str">
        <f t="shared" si="0"/>
        <v>Liberica</v>
      </c>
      <c r="O39" t="s">
        <v>6198</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6">
        <f>_xlfn.XLOOKUP(D40,Products!$A$1:$A$49,Products!$D$1:$D$49,,0)</f>
        <v>2.5</v>
      </c>
      <c r="L40" s="7">
        <f>_xlfn.XLOOKUP(D40,Products!$A$1:$A$49,Products!$E$1:$E$49,,0)</f>
        <v>22.884999999999998</v>
      </c>
      <c r="M40" s="7">
        <f>L40*Orders!E40</f>
        <v>114.42499999999998</v>
      </c>
      <c r="N40" t="str">
        <f t="shared" si="0"/>
        <v>Robusta</v>
      </c>
      <c r="O40" t="s">
        <v>6197</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6">
        <f>_xlfn.XLOOKUP(D41,Products!$A$1:$A$49,Products!$D$1:$D$49,,0)</f>
        <v>1</v>
      </c>
      <c r="L41" s="7">
        <f>_xlfn.XLOOKUP(D41,Products!$A$1:$A$49,Products!$E$1:$E$49,,0)</f>
        <v>9.9499999999999993</v>
      </c>
      <c r="M41" s="7">
        <f>L41*Orders!E41</f>
        <v>59.699999999999996</v>
      </c>
      <c r="N41" t="str">
        <f t="shared" si="0"/>
        <v>Robusta</v>
      </c>
      <c r="O41" t="s">
        <v>6197</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6">
        <f>_xlfn.XLOOKUP(D42,Products!$A$1:$A$49,Products!$D$1:$D$49,,0)</f>
        <v>1</v>
      </c>
      <c r="L42" s="7">
        <f>_xlfn.XLOOKUP(D42,Products!$A$1:$A$49,Products!$E$1:$E$49,,0)</f>
        <v>14.55</v>
      </c>
      <c r="M42" s="7">
        <f>L42*Orders!E42</f>
        <v>43.650000000000006</v>
      </c>
      <c r="N42" t="str">
        <f t="shared" si="0"/>
        <v>Liberica</v>
      </c>
      <c r="O42" t="s">
        <v>6197</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6">
        <f>_xlfn.XLOOKUP(D43,Products!$A$1:$A$49,Products!$D$1:$D$49,,0)</f>
        <v>0.2</v>
      </c>
      <c r="L43" s="7">
        <f>_xlfn.XLOOKUP(D43,Products!$A$1:$A$49,Products!$E$1:$E$49,,0)</f>
        <v>3.645</v>
      </c>
      <c r="M43" s="7">
        <f>L43*Orders!E43</f>
        <v>7.29</v>
      </c>
      <c r="N43" t="str">
        <f t="shared" si="0"/>
        <v>Excelsa</v>
      </c>
      <c r="O43" t="s">
        <v>6199</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6">
        <f>_xlfn.XLOOKUP(D44,Products!$A$1:$A$49,Products!$D$1:$D$49,,0)</f>
        <v>0.2</v>
      </c>
      <c r="L44" s="7">
        <f>_xlfn.XLOOKUP(D44,Products!$A$1:$A$49,Products!$E$1:$E$49,,0)</f>
        <v>2.6849999999999996</v>
      </c>
      <c r="M44" s="7">
        <f>L44*Orders!E44</f>
        <v>8.0549999999999997</v>
      </c>
      <c r="N44" t="str">
        <f t="shared" si="0"/>
        <v>Robusta</v>
      </c>
      <c r="O44" t="s">
        <v>6199</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6">
        <f>_xlfn.XLOOKUP(D45,Products!$A$1:$A$49,Products!$D$1:$D$49,,0)</f>
        <v>2.5</v>
      </c>
      <c r="L45" s="7">
        <f>_xlfn.XLOOKUP(D45,Products!$A$1:$A$49,Products!$E$1:$E$49,,0)</f>
        <v>36.454999999999998</v>
      </c>
      <c r="M45" s="7">
        <f>L45*Orders!E45</f>
        <v>72.91</v>
      </c>
      <c r="N45" t="str">
        <f t="shared" si="0"/>
        <v>Liberica</v>
      </c>
      <c r="O45" t="s">
        <v>6198</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6">
        <f>_xlfn.XLOOKUP(D46,Products!$A$1:$A$49,Products!$D$1:$D$49,,0)</f>
        <v>0.5</v>
      </c>
      <c r="L46" s="7">
        <f>_xlfn.XLOOKUP(D46,Products!$A$1:$A$49,Products!$E$1:$E$49,,0)</f>
        <v>8.25</v>
      </c>
      <c r="M46" s="7">
        <f>L46*Orders!E46</f>
        <v>16.5</v>
      </c>
      <c r="N46" t="str">
        <f t="shared" si="0"/>
        <v>Excelsa</v>
      </c>
      <c r="O46" t="s">
        <v>6197</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6">
        <f>_xlfn.XLOOKUP(D47,Products!$A$1:$A$49,Products!$D$1:$D$49,,0)</f>
        <v>2.5</v>
      </c>
      <c r="L47" s="7">
        <f>_xlfn.XLOOKUP(D47,Products!$A$1:$A$49,Products!$E$1:$E$49,,0)</f>
        <v>29.784999999999997</v>
      </c>
      <c r="M47" s="7">
        <f>L47*Orders!E47</f>
        <v>178.70999999999998</v>
      </c>
      <c r="N47" t="str">
        <f t="shared" si="0"/>
        <v>Liberica</v>
      </c>
      <c r="O47" t="s">
        <v>6199</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6">
        <f>_xlfn.XLOOKUP(D48,Products!$A$1:$A$49,Products!$D$1:$D$49,,0)</f>
        <v>2.5</v>
      </c>
      <c r="L48" s="7">
        <f>_xlfn.XLOOKUP(D48,Products!$A$1:$A$49,Products!$E$1:$E$49,,0)</f>
        <v>31.624999999999996</v>
      </c>
      <c r="M48" s="7">
        <f>L48*Orders!E48</f>
        <v>63.249999999999993</v>
      </c>
      <c r="N48" t="str">
        <f t="shared" si="0"/>
        <v>Excelsa</v>
      </c>
      <c r="O48" t="s">
        <v>6197</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6">
        <f>_xlfn.XLOOKUP(D49,Products!$A$1:$A$49,Products!$D$1:$D$49,,0)</f>
        <v>0.2</v>
      </c>
      <c r="L49" s="7">
        <f>_xlfn.XLOOKUP(D49,Products!$A$1:$A$49,Products!$E$1:$E$49,,0)</f>
        <v>3.8849999999999998</v>
      </c>
      <c r="M49" s="7">
        <f>L49*Orders!E49</f>
        <v>7.77</v>
      </c>
      <c r="N49" t="str">
        <f t="shared" si="0"/>
        <v>Arabica</v>
      </c>
      <c r="O49" t="s">
        <v>6198</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6">
        <f>_xlfn.XLOOKUP(D50,Products!$A$1:$A$49,Products!$D$1:$D$49,,0)</f>
        <v>2.5</v>
      </c>
      <c r="L50" s="7">
        <f>_xlfn.XLOOKUP(D50,Products!$A$1:$A$49,Products!$E$1:$E$49,,0)</f>
        <v>22.884999999999998</v>
      </c>
      <c r="M50" s="7">
        <f>L50*Orders!E50</f>
        <v>91.539999999999992</v>
      </c>
      <c r="N50" t="str">
        <f t="shared" si="0"/>
        <v>Arabica</v>
      </c>
      <c r="O50" t="s">
        <v>6199</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6">
        <f>_xlfn.XLOOKUP(D51,Products!$A$1:$A$49,Products!$D$1:$D$49,,0)</f>
        <v>1</v>
      </c>
      <c r="L51" s="7">
        <f>_xlfn.XLOOKUP(D51,Products!$A$1:$A$49,Products!$E$1:$E$49,,0)</f>
        <v>12.95</v>
      </c>
      <c r="M51" s="7">
        <f>L51*Orders!E51</f>
        <v>38.849999999999994</v>
      </c>
      <c r="N51" t="str">
        <f t="shared" si="0"/>
        <v>Arabica</v>
      </c>
      <c r="O51" t="s">
        <v>6198</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6">
        <f>_xlfn.XLOOKUP(D52,Products!$A$1:$A$49,Products!$D$1:$D$49,,0)</f>
        <v>0.5</v>
      </c>
      <c r="L52" s="7">
        <f>_xlfn.XLOOKUP(D52,Products!$A$1:$A$49,Products!$E$1:$E$49,,0)</f>
        <v>7.77</v>
      </c>
      <c r="M52" s="7">
        <f>L52*Orders!E52</f>
        <v>15.54</v>
      </c>
      <c r="N52" t="str">
        <f t="shared" si="0"/>
        <v>Liberica</v>
      </c>
      <c r="O52" t="s">
        <v>6199</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6">
        <f>_xlfn.XLOOKUP(D53,Products!$A$1:$A$49,Products!$D$1:$D$49,,0)</f>
        <v>2.5</v>
      </c>
      <c r="L53" s="7">
        <f>_xlfn.XLOOKUP(D53,Products!$A$1:$A$49,Products!$E$1:$E$49,,0)</f>
        <v>36.454999999999998</v>
      </c>
      <c r="M53" s="7">
        <f>L53*Orders!E53</f>
        <v>145.82</v>
      </c>
      <c r="N53" t="str">
        <f t="shared" si="0"/>
        <v>Liberica</v>
      </c>
      <c r="O53" t="s">
        <v>6198</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6">
        <f>_xlfn.XLOOKUP(D54,Products!$A$1:$A$49,Products!$D$1:$D$49,,0)</f>
        <v>0.5</v>
      </c>
      <c r="L54" s="7">
        <f>_xlfn.XLOOKUP(D54,Products!$A$1:$A$49,Products!$E$1:$E$49,,0)</f>
        <v>5.97</v>
      </c>
      <c r="M54" s="7">
        <f>L54*Orders!E54</f>
        <v>29.849999999999998</v>
      </c>
      <c r="N54" t="str">
        <f t="shared" si="0"/>
        <v>Robusta</v>
      </c>
      <c r="O54" t="s">
        <v>6197</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6">
        <f>_xlfn.XLOOKUP(D55,Products!$A$1:$A$49,Products!$D$1:$D$49,,0)</f>
        <v>2.5</v>
      </c>
      <c r="L55" s="7">
        <f>_xlfn.XLOOKUP(D55,Products!$A$1:$A$49,Products!$E$1:$E$49,,0)</f>
        <v>36.454999999999998</v>
      </c>
      <c r="M55" s="7">
        <f>L55*Orders!E55</f>
        <v>72.91</v>
      </c>
      <c r="N55" t="str">
        <f t="shared" si="0"/>
        <v>Liberica</v>
      </c>
      <c r="O55" t="s">
        <v>6198</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6">
        <f>_xlfn.XLOOKUP(D56,Products!$A$1:$A$49,Products!$D$1:$D$49,,0)</f>
        <v>1</v>
      </c>
      <c r="L56" s="7">
        <f>_xlfn.XLOOKUP(D56,Products!$A$1:$A$49,Products!$E$1:$E$49,,0)</f>
        <v>14.55</v>
      </c>
      <c r="M56" s="7">
        <f>L56*Orders!E56</f>
        <v>72.75</v>
      </c>
      <c r="N56" t="str">
        <f t="shared" si="0"/>
        <v>Liberica</v>
      </c>
      <c r="O56" t="s">
        <v>6197</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6">
        <f>_xlfn.XLOOKUP(D57,Products!$A$1:$A$49,Products!$D$1:$D$49,,0)</f>
        <v>1</v>
      </c>
      <c r="L57" s="7">
        <f>_xlfn.XLOOKUP(D57,Products!$A$1:$A$49,Products!$E$1:$E$49,,0)</f>
        <v>15.85</v>
      </c>
      <c r="M57" s="7">
        <f>L57*Orders!E57</f>
        <v>47.55</v>
      </c>
      <c r="N57" t="str">
        <f t="shared" si="0"/>
        <v>Liberica</v>
      </c>
      <c r="O57" t="s">
        <v>6198</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6">
        <f>_xlfn.XLOOKUP(D58,Products!$A$1:$A$49,Products!$D$1:$D$49,,0)</f>
        <v>0.2</v>
      </c>
      <c r="L58" s="7">
        <f>_xlfn.XLOOKUP(D58,Products!$A$1:$A$49,Products!$E$1:$E$49,,0)</f>
        <v>3.645</v>
      </c>
      <c r="M58" s="7">
        <f>L58*Orders!E58</f>
        <v>10.935</v>
      </c>
      <c r="N58" t="str">
        <f t="shared" si="0"/>
        <v>Excelsa</v>
      </c>
      <c r="O58" t="s">
        <v>6199</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6">
        <f>_xlfn.XLOOKUP(D59,Products!$A$1:$A$49,Products!$D$1:$D$49,,0)</f>
        <v>1</v>
      </c>
      <c r="L59" s="7">
        <f>_xlfn.XLOOKUP(D59,Products!$A$1:$A$49,Products!$E$1:$E$49,,0)</f>
        <v>14.85</v>
      </c>
      <c r="M59" s="7">
        <f>L59*Orders!E59</f>
        <v>59.4</v>
      </c>
      <c r="N59" t="str">
        <f t="shared" si="0"/>
        <v>Excelsa</v>
      </c>
      <c r="O59" t="s">
        <v>6198</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6">
        <f>_xlfn.XLOOKUP(D60,Products!$A$1:$A$49,Products!$D$1:$D$49,,0)</f>
        <v>2.5</v>
      </c>
      <c r="L60" s="7">
        <f>_xlfn.XLOOKUP(D60,Products!$A$1:$A$49,Products!$E$1:$E$49,,0)</f>
        <v>29.784999999999997</v>
      </c>
      <c r="M60" s="7">
        <f>L60*Orders!E60</f>
        <v>89.35499999999999</v>
      </c>
      <c r="N60" t="str">
        <f t="shared" si="0"/>
        <v>Liberica</v>
      </c>
      <c r="O60" t="s">
        <v>6199</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6">
        <f>_xlfn.XLOOKUP(D61,Products!$A$1:$A$49,Products!$D$1:$D$49,,0)</f>
        <v>0.5</v>
      </c>
      <c r="L61" s="7">
        <f>_xlfn.XLOOKUP(D61,Products!$A$1:$A$49,Products!$E$1:$E$49,,0)</f>
        <v>8.73</v>
      </c>
      <c r="M61" s="7">
        <f>L61*Orders!E61</f>
        <v>26.19</v>
      </c>
      <c r="N61" t="str">
        <f t="shared" si="0"/>
        <v>Liberica</v>
      </c>
      <c r="O61" t="s">
        <v>6197</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6">
        <f>_xlfn.XLOOKUP(D62,Products!$A$1:$A$49,Products!$D$1:$D$49,,0)</f>
        <v>2.5</v>
      </c>
      <c r="L62" s="7">
        <f>_xlfn.XLOOKUP(D62,Products!$A$1:$A$49,Products!$E$1:$E$49,,0)</f>
        <v>22.884999999999998</v>
      </c>
      <c r="M62" s="7">
        <f>L62*Orders!E62</f>
        <v>114.42499999999998</v>
      </c>
      <c r="N62" t="str">
        <f t="shared" si="0"/>
        <v>Arabica</v>
      </c>
      <c r="O62" t="s">
        <v>6199</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6">
        <f>_xlfn.XLOOKUP(D63,Products!$A$1:$A$49,Products!$D$1:$D$49,,0)</f>
        <v>0.5</v>
      </c>
      <c r="L63" s="7">
        <f>_xlfn.XLOOKUP(D63,Products!$A$1:$A$49,Products!$E$1:$E$49,,0)</f>
        <v>5.3699999999999992</v>
      </c>
      <c r="M63" s="7">
        <f>L63*Orders!E63</f>
        <v>26.849999999999994</v>
      </c>
      <c r="N63" t="str">
        <f t="shared" si="0"/>
        <v>Robusta</v>
      </c>
      <c r="O63" t="s">
        <v>6199</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6">
        <f>_xlfn.XLOOKUP(D64,Products!$A$1:$A$49,Products!$D$1:$D$49,,0)</f>
        <v>0.2</v>
      </c>
      <c r="L64" s="7">
        <f>_xlfn.XLOOKUP(D64,Products!$A$1:$A$49,Products!$E$1:$E$49,,0)</f>
        <v>4.7549999999999999</v>
      </c>
      <c r="M64" s="7">
        <f>L64*Orders!E64</f>
        <v>23.774999999999999</v>
      </c>
      <c r="N64" t="str">
        <f t="shared" si="0"/>
        <v>Liberica</v>
      </c>
      <c r="O64" t="s">
        <v>6198</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6">
        <f>_xlfn.XLOOKUP(D65,Products!$A$1:$A$49,Products!$D$1:$D$49,,0)</f>
        <v>0.5</v>
      </c>
      <c r="L65" s="7">
        <f>_xlfn.XLOOKUP(D65,Products!$A$1:$A$49,Products!$E$1:$E$49,,0)</f>
        <v>6.75</v>
      </c>
      <c r="M65" s="7">
        <f>L65*Orders!E65</f>
        <v>6.75</v>
      </c>
      <c r="N65" t="str">
        <f t="shared" si="0"/>
        <v>Arabica</v>
      </c>
      <c r="O65" t="s">
        <v>6197</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6">
        <f>_xlfn.XLOOKUP(D66,Products!$A$1:$A$49,Products!$D$1:$D$49,,0)</f>
        <v>0.5</v>
      </c>
      <c r="L66" s="7">
        <f>_xlfn.XLOOKUP(D66,Products!$A$1:$A$49,Products!$E$1:$E$49,,0)</f>
        <v>5.97</v>
      </c>
      <c r="M66" s="7">
        <f>L66*Orders!E66</f>
        <v>35.82</v>
      </c>
      <c r="N66" t="str">
        <f t="shared" si="0"/>
        <v>Robusta</v>
      </c>
      <c r="O66" t="s">
        <v>6197</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6">
        <f>_xlfn.XLOOKUP(D67,Products!$A$1:$A$49,Products!$D$1:$D$49,,0)</f>
        <v>2.5</v>
      </c>
      <c r="L67" s="7">
        <f>_xlfn.XLOOKUP(D67,Products!$A$1:$A$49,Products!$E$1:$E$49,,0)</f>
        <v>20.584999999999997</v>
      </c>
      <c r="M67" s="7">
        <f>L67*Orders!E67</f>
        <v>82.339999999999989</v>
      </c>
      <c r="N67" t="str">
        <f t="shared" ref="N67:N130" si="1">IF(I67="Rob","Robusta",IF(I67="Exc","Excelsa",IF(I67="Ara","Arabica",IF(I67="Lib","Liberica",""))))</f>
        <v>Robusta</v>
      </c>
      <c r="O67" t="s">
        <v>6199</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6">
        <f>_xlfn.XLOOKUP(D68,Products!$A$1:$A$49,Products!$D$1:$D$49,,0)</f>
        <v>0.5</v>
      </c>
      <c r="L68" s="7">
        <f>_xlfn.XLOOKUP(D68,Products!$A$1:$A$49,Products!$E$1:$E$49,,0)</f>
        <v>7.169999999999999</v>
      </c>
      <c r="M68" s="7">
        <f>L68*Orders!E68</f>
        <v>7.169999999999999</v>
      </c>
      <c r="N68" t="str">
        <f t="shared" si="1"/>
        <v>Robusta</v>
      </c>
      <c r="O68" t="s">
        <v>6198</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6">
        <f>_xlfn.XLOOKUP(D69,Products!$A$1:$A$49,Products!$D$1:$D$49,,0)</f>
        <v>0.2</v>
      </c>
      <c r="L69" s="7">
        <f>_xlfn.XLOOKUP(D69,Products!$A$1:$A$49,Products!$E$1:$E$49,,0)</f>
        <v>4.7549999999999999</v>
      </c>
      <c r="M69" s="7">
        <f>L69*Orders!E69</f>
        <v>9.51</v>
      </c>
      <c r="N69" t="str">
        <f t="shared" si="1"/>
        <v>Liberica</v>
      </c>
      <c r="O69" t="s">
        <v>6198</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6">
        <f>_xlfn.XLOOKUP(D70,Products!$A$1:$A$49,Products!$D$1:$D$49,,0)</f>
        <v>0.2</v>
      </c>
      <c r="L70" s="7">
        <f>_xlfn.XLOOKUP(D70,Products!$A$1:$A$49,Products!$E$1:$E$49,,0)</f>
        <v>2.9849999999999999</v>
      </c>
      <c r="M70" s="7">
        <f>L70*Orders!E70</f>
        <v>2.9849999999999999</v>
      </c>
      <c r="N70" t="str">
        <f t="shared" si="1"/>
        <v>Robusta</v>
      </c>
      <c r="O70" t="s">
        <v>6197</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6">
        <f>_xlfn.XLOOKUP(D71,Products!$A$1:$A$49,Products!$D$1:$D$49,,0)</f>
        <v>1</v>
      </c>
      <c r="L71" s="7">
        <f>_xlfn.XLOOKUP(D71,Products!$A$1:$A$49,Products!$E$1:$E$49,,0)</f>
        <v>9.9499999999999993</v>
      </c>
      <c r="M71" s="7">
        <f>L71*Orders!E71</f>
        <v>59.699999999999996</v>
      </c>
      <c r="N71" t="str">
        <f t="shared" si="1"/>
        <v>Robusta</v>
      </c>
      <c r="O71" t="s">
        <v>6197</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6">
        <f>_xlfn.XLOOKUP(D72,Products!$A$1:$A$49,Products!$D$1:$D$49,,0)</f>
        <v>2.5</v>
      </c>
      <c r="L72" s="7">
        <f>_xlfn.XLOOKUP(D72,Products!$A$1:$A$49,Products!$E$1:$E$49,,0)</f>
        <v>34.154999999999994</v>
      </c>
      <c r="M72" s="7">
        <f>L72*Orders!E72</f>
        <v>136.61999999999998</v>
      </c>
      <c r="N72" t="str">
        <f t="shared" si="1"/>
        <v>Excelsa</v>
      </c>
      <c r="O72" t="s">
        <v>6198</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6">
        <f>_xlfn.XLOOKUP(D73,Products!$A$1:$A$49,Products!$D$1:$D$49,,0)</f>
        <v>0.2</v>
      </c>
      <c r="L73" s="7">
        <f>_xlfn.XLOOKUP(D73,Products!$A$1:$A$49,Products!$E$1:$E$49,,0)</f>
        <v>4.7549999999999999</v>
      </c>
      <c r="M73" s="7">
        <f>L73*Orders!E73</f>
        <v>9.51</v>
      </c>
      <c r="N73" t="str">
        <f t="shared" si="1"/>
        <v>Liberica</v>
      </c>
      <c r="O73" t="s">
        <v>6198</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6">
        <f>_xlfn.XLOOKUP(D74,Products!$A$1:$A$49,Products!$D$1:$D$49,,0)</f>
        <v>2.5</v>
      </c>
      <c r="L74" s="7">
        <f>_xlfn.XLOOKUP(D74,Products!$A$1:$A$49,Products!$E$1:$E$49,,0)</f>
        <v>25.874999999999996</v>
      </c>
      <c r="M74" s="7">
        <f>L74*Orders!E74</f>
        <v>77.624999999999986</v>
      </c>
      <c r="N74" t="str">
        <f t="shared" si="1"/>
        <v>Arabica</v>
      </c>
      <c r="O74" t="s">
        <v>6197</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6">
        <f>_xlfn.XLOOKUP(D75,Products!$A$1:$A$49,Products!$D$1:$D$49,,0)</f>
        <v>0.2</v>
      </c>
      <c r="L75" s="7">
        <f>_xlfn.XLOOKUP(D75,Products!$A$1:$A$49,Products!$E$1:$E$49,,0)</f>
        <v>4.3650000000000002</v>
      </c>
      <c r="M75" s="7">
        <f>L75*Orders!E75</f>
        <v>21.825000000000003</v>
      </c>
      <c r="N75" t="str">
        <f t="shared" si="1"/>
        <v>Liberica</v>
      </c>
      <c r="O75" t="s">
        <v>6197</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6">
        <f>_xlfn.XLOOKUP(D76,Products!$A$1:$A$49,Products!$D$1:$D$49,,0)</f>
        <v>0.5</v>
      </c>
      <c r="L76" s="7">
        <f>_xlfn.XLOOKUP(D76,Products!$A$1:$A$49,Products!$E$1:$E$49,,0)</f>
        <v>8.91</v>
      </c>
      <c r="M76" s="7">
        <f>L76*Orders!E76</f>
        <v>17.82</v>
      </c>
      <c r="N76" t="str">
        <f t="shared" si="1"/>
        <v>Excelsa</v>
      </c>
      <c r="O76" t="s">
        <v>6198</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6">
        <f>_xlfn.XLOOKUP(D77,Products!$A$1:$A$49,Products!$D$1:$D$49,,0)</f>
        <v>1</v>
      </c>
      <c r="L77" s="7">
        <f>_xlfn.XLOOKUP(D77,Products!$A$1:$A$49,Products!$E$1:$E$49,,0)</f>
        <v>8.9499999999999993</v>
      </c>
      <c r="M77" s="7">
        <f>L77*Orders!E77</f>
        <v>53.699999999999996</v>
      </c>
      <c r="N77" t="str">
        <f t="shared" si="1"/>
        <v>Robusta</v>
      </c>
      <c r="O77" t="s">
        <v>6199</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6">
        <f>_xlfn.XLOOKUP(D78,Products!$A$1:$A$49,Products!$D$1:$D$49,,0)</f>
        <v>0.2</v>
      </c>
      <c r="L78" s="7">
        <f>_xlfn.XLOOKUP(D78,Products!$A$1:$A$49,Products!$E$1:$E$49,,0)</f>
        <v>3.5849999999999995</v>
      </c>
      <c r="M78" s="7">
        <f>L78*Orders!E78</f>
        <v>3.5849999999999995</v>
      </c>
      <c r="N78" t="str">
        <f t="shared" si="1"/>
        <v>Robusta</v>
      </c>
      <c r="O78" t="s">
        <v>6198</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6">
        <f>_xlfn.XLOOKUP(D79,Products!$A$1:$A$49,Products!$D$1:$D$49,,0)</f>
        <v>0.2</v>
      </c>
      <c r="L79" s="7">
        <f>_xlfn.XLOOKUP(D79,Products!$A$1:$A$49,Products!$E$1:$E$49,,0)</f>
        <v>3.645</v>
      </c>
      <c r="M79" s="7">
        <f>L79*Orders!E79</f>
        <v>7.29</v>
      </c>
      <c r="N79" t="str">
        <f t="shared" si="1"/>
        <v>Excelsa</v>
      </c>
      <c r="O79" t="s">
        <v>6199</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6">
        <f>_xlfn.XLOOKUP(D80,Products!$A$1:$A$49,Products!$D$1:$D$49,,0)</f>
        <v>0.5</v>
      </c>
      <c r="L80" s="7">
        <f>_xlfn.XLOOKUP(D80,Products!$A$1:$A$49,Products!$E$1:$E$49,,0)</f>
        <v>6.75</v>
      </c>
      <c r="M80" s="7">
        <f>L80*Orders!E80</f>
        <v>40.5</v>
      </c>
      <c r="N80" t="str">
        <f t="shared" si="1"/>
        <v>Arabica</v>
      </c>
      <c r="O80" t="s">
        <v>6197</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6">
        <f>_xlfn.XLOOKUP(D81,Products!$A$1:$A$49,Products!$D$1:$D$49,,0)</f>
        <v>1</v>
      </c>
      <c r="L81" s="7">
        <f>_xlfn.XLOOKUP(D81,Products!$A$1:$A$49,Products!$E$1:$E$49,,0)</f>
        <v>11.95</v>
      </c>
      <c r="M81" s="7">
        <f>L81*Orders!E81</f>
        <v>47.8</v>
      </c>
      <c r="N81" t="str">
        <f t="shared" si="1"/>
        <v>Robusta</v>
      </c>
      <c r="O81" t="s">
        <v>6198</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6">
        <f>_xlfn.XLOOKUP(D82,Products!$A$1:$A$49,Products!$D$1:$D$49,,0)</f>
        <v>0.5</v>
      </c>
      <c r="L82" s="7">
        <f>_xlfn.XLOOKUP(D82,Products!$A$1:$A$49,Products!$E$1:$E$49,,0)</f>
        <v>7.77</v>
      </c>
      <c r="M82" s="7">
        <f>L82*Orders!E82</f>
        <v>38.849999999999994</v>
      </c>
      <c r="N82" t="str">
        <f t="shared" si="1"/>
        <v>Arabica</v>
      </c>
      <c r="O82" t="s">
        <v>6198</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6">
        <f>_xlfn.XLOOKUP(D83,Products!$A$1:$A$49,Products!$D$1:$D$49,,0)</f>
        <v>2.5</v>
      </c>
      <c r="L83" s="7">
        <f>_xlfn.XLOOKUP(D83,Products!$A$1:$A$49,Products!$E$1:$E$49,,0)</f>
        <v>36.454999999999998</v>
      </c>
      <c r="M83" s="7">
        <f>L83*Orders!E83</f>
        <v>109.36499999999999</v>
      </c>
      <c r="N83" t="str">
        <f t="shared" si="1"/>
        <v>Liberica</v>
      </c>
      <c r="O83" t="s">
        <v>6198</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6">
        <f>_xlfn.XLOOKUP(D84,Products!$A$1:$A$49,Products!$D$1:$D$49,,0)</f>
        <v>2.5</v>
      </c>
      <c r="L84" s="7">
        <f>_xlfn.XLOOKUP(D84,Products!$A$1:$A$49,Products!$E$1:$E$49,,0)</f>
        <v>33.464999999999996</v>
      </c>
      <c r="M84" s="7">
        <f>L84*Orders!E84</f>
        <v>100.39499999999998</v>
      </c>
      <c r="N84" t="str">
        <f t="shared" si="1"/>
        <v>Liberica</v>
      </c>
      <c r="O84" t="s">
        <v>6197</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6">
        <f>_xlfn.XLOOKUP(D85,Products!$A$1:$A$49,Products!$D$1:$D$49,,0)</f>
        <v>2.5</v>
      </c>
      <c r="L85" s="7">
        <f>_xlfn.XLOOKUP(D85,Products!$A$1:$A$49,Products!$E$1:$E$49,,0)</f>
        <v>20.584999999999997</v>
      </c>
      <c r="M85" s="7">
        <f>L85*Orders!E85</f>
        <v>82.339999999999989</v>
      </c>
      <c r="N85" t="str">
        <f t="shared" si="1"/>
        <v>Robusta</v>
      </c>
      <c r="O85" t="s">
        <v>6199</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6">
        <f>_xlfn.XLOOKUP(D86,Products!$A$1:$A$49,Products!$D$1:$D$49,,0)</f>
        <v>0.5</v>
      </c>
      <c r="L86" s="7">
        <f>_xlfn.XLOOKUP(D86,Products!$A$1:$A$49,Products!$E$1:$E$49,,0)</f>
        <v>9.51</v>
      </c>
      <c r="M86" s="7">
        <f>L86*Orders!E86</f>
        <v>9.51</v>
      </c>
      <c r="N86" t="str">
        <f t="shared" si="1"/>
        <v>Liberica</v>
      </c>
      <c r="O86" t="s">
        <v>6198</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6">
        <f>_xlfn.XLOOKUP(D87,Products!$A$1:$A$49,Products!$D$1:$D$49,,0)</f>
        <v>2.5</v>
      </c>
      <c r="L87" s="7">
        <f>_xlfn.XLOOKUP(D87,Products!$A$1:$A$49,Products!$E$1:$E$49,,0)</f>
        <v>29.784999999999997</v>
      </c>
      <c r="M87" s="7">
        <f>L87*Orders!E87</f>
        <v>89.35499999999999</v>
      </c>
      <c r="N87" t="str">
        <f t="shared" si="1"/>
        <v>Arabica</v>
      </c>
      <c r="O87" t="s">
        <v>6198</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6">
        <f>_xlfn.XLOOKUP(D88,Products!$A$1:$A$49,Products!$D$1:$D$49,,0)</f>
        <v>0.2</v>
      </c>
      <c r="L88" s="7">
        <f>_xlfn.XLOOKUP(D88,Products!$A$1:$A$49,Products!$E$1:$E$49,,0)</f>
        <v>2.9849999999999999</v>
      </c>
      <c r="M88" s="7">
        <f>L88*Orders!E88</f>
        <v>11.94</v>
      </c>
      <c r="N88" t="str">
        <f t="shared" si="1"/>
        <v>Arabica</v>
      </c>
      <c r="O88" t="s">
        <v>6199</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6">
        <f>_xlfn.XLOOKUP(D89,Products!$A$1:$A$49,Products!$D$1:$D$49,,0)</f>
        <v>1</v>
      </c>
      <c r="L89" s="7">
        <f>_xlfn.XLOOKUP(D89,Products!$A$1:$A$49,Products!$E$1:$E$49,,0)</f>
        <v>11.25</v>
      </c>
      <c r="M89" s="7">
        <f>L89*Orders!E89</f>
        <v>33.75</v>
      </c>
      <c r="N89" t="str">
        <f t="shared" si="1"/>
        <v>Arabica</v>
      </c>
      <c r="O89" t="s">
        <v>6197</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6">
        <f>_xlfn.XLOOKUP(D90,Products!$A$1:$A$49,Products!$D$1:$D$49,,0)</f>
        <v>1</v>
      </c>
      <c r="L90" s="7">
        <f>_xlfn.XLOOKUP(D90,Products!$A$1:$A$49,Products!$E$1:$E$49,,0)</f>
        <v>11.95</v>
      </c>
      <c r="M90" s="7">
        <f>L90*Orders!E90</f>
        <v>35.849999999999994</v>
      </c>
      <c r="N90" t="str">
        <f t="shared" si="1"/>
        <v>Robusta</v>
      </c>
      <c r="O90" t="s">
        <v>6198</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6">
        <f>_xlfn.XLOOKUP(D91,Products!$A$1:$A$49,Products!$D$1:$D$49,,0)</f>
        <v>1</v>
      </c>
      <c r="L91" s="7">
        <f>_xlfn.XLOOKUP(D91,Products!$A$1:$A$49,Products!$E$1:$E$49,,0)</f>
        <v>12.95</v>
      </c>
      <c r="M91" s="7">
        <f>L91*Orders!E91</f>
        <v>77.699999999999989</v>
      </c>
      <c r="N91" t="str">
        <f t="shared" si="1"/>
        <v>Arabica</v>
      </c>
      <c r="O91" t="s">
        <v>6198</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6">
        <f>_xlfn.XLOOKUP(D92,Products!$A$1:$A$49,Products!$D$1:$D$49,,0)</f>
        <v>1</v>
      </c>
      <c r="L92" s="7">
        <f>_xlfn.XLOOKUP(D92,Products!$A$1:$A$49,Products!$E$1:$E$49,,0)</f>
        <v>12.95</v>
      </c>
      <c r="M92" s="7">
        <f>L92*Orders!E92</f>
        <v>51.8</v>
      </c>
      <c r="N92" t="str">
        <f t="shared" si="1"/>
        <v>Arabica</v>
      </c>
      <c r="O92" t="s">
        <v>6198</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6">
        <f>_xlfn.XLOOKUP(D93,Products!$A$1:$A$49,Products!$D$1:$D$49,,0)</f>
        <v>2.5</v>
      </c>
      <c r="L93" s="7">
        <f>_xlfn.XLOOKUP(D93,Products!$A$1:$A$49,Products!$E$1:$E$49,,0)</f>
        <v>25.874999999999996</v>
      </c>
      <c r="M93" s="7">
        <f>L93*Orders!E93</f>
        <v>103.49999999999999</v>
      </c>
      <c r="N93" t="str">
        <f t="shared" si="1"/>
        <v>Arabica</v>
      </c>
      <c r="O93" t="s">
        <v>6197</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6">
        <f>_xlfn.XLOOKUP(D94,Products!$A$1:$A$49,Products!$D$1:$D$49,,0)</f>
        <v>1</v>
      </c>
      <c r="L94" s="7">
        <f>_xlfn.XLOOKUP(D94,Products!$A$1:$A$49,Products!$E$1:$E$49,,0)</f>
        <v>14.85</v>
      </c>
      <c r="M94" s="7">
        <f>L94*Orders!E94</f>
        <v>44.55</v>
      </c>
      <c r="N94" t="str">
        <f t="shared" si="1"/>
        <v>Excelsa</v>
      </c>
      <c r="O94" t="s">
        <v>6198</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6">
        <f>_xlfn.XLOOKUP(D95,Products!$A$1:$A$49,Products!$D$1:$D$49,,0)</f>
        <v>0.5</v>
      </c>
      <c r="L95" s="7">
        <f>_xlfn.XLOOKUP(D95,Products!$A$1:$A$49,Products!$E$1:$E$49,,0)</f>
        <v>8.91</v>
      </c>
      <c r="M95" s="7">
        <f>L95*Orders!E95</f>
        <v>35.64</v>
      </c>
      <c r="N95" t="str">
        <f t="shared" si="1"/>
        <v>Excelsa</v>
      </c>
      <c r="O95" t="s">
        <v>6198</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6">
        <f>_xlfn.XLOOKUP(D96,Products!$A$1:$A$49,Products!$D$1:$D$49,,0)</f>
        <v>0.2</v>
      </c>
      <c r="L96" s="7">
        <f>_xlfn.XLOOKUP(D96,Products!$A$1:$A$49,Products!$E$1:$E$49,,0)</f>
        <v>2.9849999999999999</v>
      </c>
      <c r="M96" s="7">
        <f>L96*Orders!E96</f>
        <v>17.91</v>
      </c>
      <c r="N96" t="str">
        <f t="shared" si="1"/>
        <v>Arabica</v>
      </c>
      <c r="O96" t="s">
        <v>6199</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6">
        <f>_xlfn.XLOOKUP(D97,Products!$A$1:$A$49,Products!$D$1:$D$49,,0)</f>
        <v>2.5</v>
      </c>
      <c r="L97" s="7">
        <f>_xlfn.XLOOKUP(D97,Products!$A$1:$A$49,Products!$E$1:$E$49,,0)</f>
        <v>25.874999999999996</v>
      </c>
      <c r="M97" s="7">
        <f>L97*Orders!E97</f>
        <v>155.24999999999997</v>
      </c>
      <c r="N97" t="str">
        <f t="shared" si="1"/>
        <v>Arabica</v>
      </c>
      <c r="O97" t="s">
        <v>6197</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6">
        <f>_xlfn.XLOOKUP(D98,Products!$A$1:$A$49,Products!$D$1:$D$49,,0)</f>
        <v>0.2</v>
      </c>
      <c r="L98" s="7">
        <f>_xlfn.XLOOKUP(D98,Products!$A$1:$A$49,Products!$E$1:$E$49,,0)</f>
        <v>2.9849999999999999</v>
      </c>
      <c r="M98" s="7">
        <f>L98*Orders!E98</f>
        <v>5.97</v>
      </c>
      <c r="N98" t="str">
        <f t="shared" si="1"/>
        <v>Arabica</v>
      </c>
      <c r="O98" t="s">
        <v>6199</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6">
        <f>_xlfn.XLOOKUP(D99,Products!$A$1:$A$49,Products!$D$1:$D$49,,0)</f>
        <v>0.5</v>
      </c>
      <c r="L99" s="7">
        <f>_xlfn.XLOOKUP(D99,Products!$A$1:$A$49,Products!$E$1:$E$49,,0)</f>
        <v>6.75</v>
      </c>
      <c r="M99" s="7">
        <f>L99*Orders!E99</f>
        <v>13.5</v>
      </c>
      <c r="N99" t="str">
        <f t="shared" si="1"/>
        <v>Arabica</v>
      </c>
      <c r="O99" t="s">
        <v>6197</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6">
        <f>_xlfn.XLOOKUP(D100,Products!$A$1:$A$49,Products!$D$1:$D$49,,0)</f>
        <v>0.2</v>
      </c>
      <c r="L100" s="7">
        <f>_xlfn.XLOOKUP(D100,Products!$A$1:$A$49,Products!$E$1:$E$49,,0)</f>
        <v>2.9849999999999999</v>
      </c>
      <c r="M100" s="7">
        <f>L100*Orders!E100</f>
        <v>2.9849999999999999</v>
      </c>
      <c r="N100" t="str">
        <f t="shared" si="1"/>
        <v>Arabica</v>
      </c>
      <c r="O100" t="s">
        <v>6199</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6">
        <f>_xlfn.XLOOKUP(D101,Products!$A$1:$A$49,Products!$D$1:$D$49,,0)</f>
        <v>0.2</v>
      </c>
      <c r="L101" s="7">
        <f>_xlfn.XLOOKUP(D101,Products!$A$1:$A$49,Products!$E$1:$E$49,,0)</f>
        <v>4.3650000000000002</v>
      </c>
      <c r="M101" s="7">
        <f>L101*Orders!E101</f>
        <v>13.095000000000001</v>
      </c>
      <c r="N101" t="str">
        <f t="shared" si="1"/>
        <v>Liberica</v>
      </c>
      <c r="O101" t="s">
        <v>6197</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6">
        <f>_xlfn.XLOOKUP(D102,Products!$A$1:$A$49,Products!$D$1:$D$49,,0)</f>
        <v>0.2</v>
      </c>
      <c r="L102" s="7">
        <f>_xlfn.XLOOKUP(D102,Products!$A$1:$A$49,Products!$E$1:$E$49,,0)</f>
        <v>3.8849999999999998</v>
      </c>
      <c r="M102" s="7">
        <f>L102*Orders!E102</f>
        <v>7.77</v>
      </c>
      <c r="N102" t="str">
        <f t="shared" si="1"/>
        <v>Arabica</v>
      </c>
      <c r="O102" t="s">
        <v>6198</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6">
        <f>_xlfn.XLOOKUP(D103,Products!$A$1:$A$49,Products!$D$1:$D$49,,0)</f>
        <v>2.5</v>
      </c>
      <c r="L103" s="7">
        <f>_xlfn.XLOOKUP(D103,Products!$A$1:$A$49,Products!$E$1:$E$49,,0)</f>
        <v>29.784999999999997</v>
      </c>
      <c r="M103" s="7">
        <f>L103*Orders!E103</f>
        <v>148.92499999999998</v>
      </c>
      <c r="N103" t="str">
        <f t="shared" si="1"/>
        <v>Liberica</v>
      </c>
      <c r="O103" t="s">
        <v>6199</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6">
        <f>_xlfn.XLOOKUP(D104,Products!$A$1:$A$49,Products!$D$1:$D$49,,0)</f>
        <v>1</v>
      </c>
      <c r="L104" s="7">
        <f>_xlfn.XLOOKUP(D104,Products!$A$1:$A$49,Products!$E$1:$E$49,,0)</f>
        <v>12.95</v>
      </c>
      <c r="M104" s="7">
        <f>L104*Orders!E104</f>
        <v>38.849999999999994</v>
      </c>
      <c r="N104" t="str">
        <f t="shared" si="1"/>
        <v>Liberica</v>
      </c>
      <c r="O104" t="s">
        <v>6199</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6">
        <f>_xlfn.XLOOKUP(D105,Products!$A$1:$A$49,Products!$D$1:$D$49,,0)</f>
        <v>0.2</v>
      </c>
      <c r="L105" s="7">
        <f>_xlfn.XLOOKUP(D105,Products!$A$1:$A$49,Products!$E$1:$E$49,,0)</f>
        <v>2.9849999999999999</v>
      </c>
      <c r="M105" s="7">
        <f>L105*Orders!E105</f>
        <v>11.94</v>
      </c>
      <c r="N105" t="str">
        <f t="shared" si="1"/>
        <v>Robusta</v>
      </c>
      <c r="O105" t="s">
        <v>6197</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6">
        <f>_xlfn.XLOOKUP(D106,Products!$A$1:$A$49,Products!$D$1:$D$49,,0)</f>
        <v>1</v>
      </c>
      <c r="L106" s="7">
        <f>_xlfn.XLOOKUP(D106,Products!$A$1:$A$49,Products!$E$1:$E$49,,0)</f>
        <v>14.55</v>
      </c>
      <c r="M106" s="7">
        <f>L106*Orders!E106</f>
        <v>87.300000000000011</v>
      </c>
      <c r="N106" t="str">
        <f t="shared" si="1"/>
        <v>Liberica</v>
      </c>
      <c r="O106" t="s">
        <v>6197</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6">
        <f>_xlfn.XLOOKUP(D107,Products!$A$1:$A$49,Products!$D$1:$D$49,,0)</f>
        <v>0.5</v>
      </c>
      <c r="L107" s="7">
        <f>_xlfn.XLOOKUP(D107,Products!$A$1:$A$49,Products!$E$1:$E$49,,0)</f>
        <v>6.75</v>
      </c>
      <c r="M107" s="7">
        <f>L107*Orders!E107</f>
        <v>40.5</v>
      </c>
      <c r="N107" t="str">
        <f t="shared" si="1"/>
        <v>Arabica</v>
      </c>
      <c r="O107" t="s">
        <v>6197</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6">
        <f>_xlfn.XLOOKUP(D108,Products!$A$1:$A$49,Products!$D$1:$D$49,,0)</f>
        <v>1</v>
      </c>
      <c r="L108" s="7">
        <f>_xlfn.XLOOKUP(D108,Products!$A$1:$A$49,Products!$E$1:$E$49,,0)</f>
        <v>12.15</v>
      </c>
      <c r="M108" s="7">
        <f>L108*Orders!E108</f>
        <v>24.3</v>
      </c>
      <c r="N108" t="str">
        <f t="shared" si="1"/>
        <v>Excelsa</v>
      </c>
      <c r="O108" t="s">
        <v>6199</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6">
        <f>_xlfn.XLOOKUP(D109,Products!$A$1:$A$49,Products!$D$1:$D$49,,0)</f>
        <v>0.5</v>
      </c>
      <c r="L109" s="7">
        <f>_xlfn.XLOOKUP(D109,Products!$A$1:$A$49,Products!$E$1:$E$49,,0)</f>
        <v>5.97</v>
      </c>
      <c r="M109" s="7">
        <f>L109*Orders!E109</f>
        <v>17.91</v>
      </c>
      <c r="N109" t="str">
        <f t="shared" si="1"/>
        <v>Robusta</v>
      </c>
      <c r="O109" t="s">
        <v>6197</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6">
        <f>_xlfn.XLOOKUP(D110,Products!$A$1:$A$49,Products!$D$1:$D$49,,0)</f>
        <v>0.5</v>
      </c>
      <c r="L110" s="7">
        <f>_xlfn.XLOOKUP(D110,Products!$A$1:$A$49,Products!$E$1:$E$49,,0)</f>
        <v>6.75</v>
      </c>
      <c r="M110" s="7">
        <f>L110*Orders!E110</f>
        <v>27</v>
      </c>
      <c r="N110" t="str">
        <f t="shared" si="1"/>
        <v>Arabica</v>
      </c>
      <c r="O110" t="s">
        <v>6197</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6">
        <f>_xlfn.XLOOKUP(D111,Products!$A$1:$A$49,Products!$D$1:$D$49,,0)</f>
        <v>0.5</v>
      </c>
      <c r="L111" s="7">
        <f>_xlfn.XLOOKUP(D111,Products!$A$1:$A$49,Products!$E$1:$E$49,,0)</f>
        <v>7.77</v>
      </c>
      <c r="M111" s="7">
        <f>L111*Orders!E111</f>
        <v>7.77</v>
      </c>
      <c r="N111" t="str">
        <f t="shared" si="1"/>
        <v>Liberica</v>
      </c>
      <c r="O111" t="s">
        <v>6199</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6">
        <f>_xlfn.XLOOKUP(D112,Products!$A$1:$A$49,Products!$D$1:$D$49,,0)</f>
        <v>0.2</v>
      </c>
      <c r="L112" s="7">
        <f>_xlfn.XLOOKUP(D112,Products!$A$1:$A$49,Products!$E$1:$E$49,,0)</f>
        <v>4.4550000000000001</v>
      </c>
      <c r="M112" s="7">
        <f>L112*Orders!E112</f>
        <v>13.365</v>
      </c>
      <c r="N112" t="str">
        <f t="shared" si="1"/>
        <v>Excelsa</v>
      </c>
      <c r="O112" t="s">
        <v>6198</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6">
        <f>_xlfn.XLOOKUP(D113,Products!$A$1:$A$49,Products!$D$1:$D$49,,0)</f>
        <v>0.5</v>
      </c>
      <c r="L113" s="7">
        <f>_xlfn.XLOOKUP(D113,Products!$A$1:$A$49,Products!$E$1:$E$49,,0)</f>
        <v>5.3699999999999992</v>
      </c>
      <c r="M113" s="7">
        <f>L113*Orders!E113</f>
        <v>26.849999999999994</v>
      </c>
      <c r="N113" t="str">
        <f t="shared" si="1"/>
        <v>Robusta</v>
      </c>
      <c r="O113" t="s">
        <v>6199</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6">
        <f>_xlfn.XLOOKUP(D114,Products!$A$1:$A$49,Products!$D$1:$D$49,,0)</f>
        <v>1</v>
      </c>
      <c r="L114" s="7">
        <f>_xlfn.XLOOKUP(D114,Products!$A$1:$A$49,Products!$E$1:$E$49,,0)</f>
        <v>11.25</v>
      </c>
      <c r="M114" s="7">
        <f>L114*Orders!E114</f>
        <v>11.25</v>
      </c>
      <c r="N114" t="str">
        <f t="shared" si="1"/>
        <v>Arabica</v>
      </c>
      <c r="O114" t="s">
        <v>6197</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6">
        <f>_xlfn.XLOOKUP(D115,Products!$A$1:$A$49,Products!$D$1:$D$49,,0)</f>
        <v>1</v>
      </c>
      <c r="L115" s="7">
        <f>_xlfn.XLOOKUP(D115,Products!$A$1:$A$49,Products!$E$1:$E$49,,0)</f>
        <v>14.55</v>
      </c>
      <c r="M115" s="7">
        <f>L115*Orders!E115</f>
        <v>14.55</v>
      </c>
      <c r="N115" t="str">
        <f t="shared" si="1"/>
        <v>Liberica</v>
      </c>
      <c r="O115" t="s">
        <v>6197</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6">
        <f>_xlfn.XLOOKUP(D116,Products!$A$1:$A$49,Products!$D$1:$D$49,,0)</f>
        <v>0.2</v>
      </c>
      <c r="L116" s="7">
        <f>_xlfn.XLOOKUP(D116,Products!$A$1:$A$49,Products!$E$1:$E$49,,0)</f>
        <v>3.5849999999999995</v>
      </c>
      <c r="M116" s="7">
        <f>L116*Orders!E116</f>
        <v>14.339999999999998</v>
      </c>
      <c r="N116" t="str">
        <f t="shared" si="1"/>
        <v>Robusta</v>
      </c>
      <c r="O116" t="s">
        <v>6198</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6">
        <f>_xlfn.XLOOKUP(D117,Products!$A$1:$A$49,Products!$D$1:$D$49,,0)</f>
        <v>1</v>
      </c>
      <c r="L117" s="7">
        <f>_xlfn.XLOOKUP(D117,Products!$A$1:$A$49,Products!$E$1:$E$49,,0)</f>
        <v>15.85</v>
      </c>
      <c r="M117" s="7">
        <f>L117*Orders!E117</f>
        <v>15.85</v>
      </c>
      <c r="N117" t="str">
        <f t="shared" si="1"/>
        <v>Liberica</v>
      </c>
      <c r="O117" t="s">
        <v>6198</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6">
        <f>_xlfn.XLOOKUP(D118,Products!$A$1:$A$49,Products!$D$1:$D$49,,0)</f>
        <v>0.2</v>
      </c>
      <c r="L118" s="7">
        <f>_xlfn.XLOOKUP(D118,Products!$A$1:$A$49,Products!$E$1:$E$49,,0)</f>
        <v>4.7549999999999999</v>
      </c>
      <c r="M118" s="7">
        <f>L118*Orders!E118</f>
        <v>19.02</v>
      </c>
      <c r="N118" t="str">
        <f t="shared" si="1"/>
        <v>Liberica</v>
      </c>
      <c r="O118" t="s">
        <v>6198</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6">
        <f>_xlfn.XLOOKUP(D119,Products!$A$1:$A$49,Products!$D$1:$D$49,,0)</f>
        <v>0.5</v>
      </c>
      <c r="L119" s="7">
        <f>_xlfn.XLOOKUP(D119,Products!$A$1:$A$49,Products!$E$1:$E$49,,0)</f>
        <v>9.51</v>
      </c>
      <c r="M119" s="7">
        <f>L119*Orders!E119</f>
        <v>38.04</v>
      </c>
      <c r="N119" t="str">
        <f t="shared" si="1"/>
        <v>Liberica</v>
      </c>
      <c r="O119" t="s">
        <v>6198</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6">
        <f>_xlfn.XLOOKUP(D120,Products!$A$1:$A$49,Products!$D$1:$D$49,,0)</f>
        <v>0.5</v>
      </c>
      <c r="L120" s="7">
        <f>_xlfn.XLOOKUP(D120,Products!$A$1:$A$49,Products!$E$1:$E$49,,0)</f>
        <v>7.29</v>
      </c>
      <c r="M120" s="7">
        <f>L120*Orders!E120</f>
        <v>21.87</v>
      </c>
      <c r="N120" t="str">
        <f t="shared" si="1"/>
        <v>Excelsa</v>
      </c>
      <c r="O120" t="s">
        <v>6199</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6">
        <f>_xlfn.XLOOKUP(D121,Products!$A$1:$A$49,Products!$D$1:$D$49,,0)</f>
        <v>0.2</v>
      </c>
      <c r="L121" s="7">
        <f>_xlfn.XLOOKUP(D121,Products!$A$1:$A$49,Products!$E$1:$E$49,,0)</f>
        <v>4.125</v>
      </c>
      <c r="M121" s="7">
        <f>L121*Orders!E121</f>
        <v>4.125</v>
      </c>
      <c r="N121" t="str">
        <f t="shared" si="1"/>
        <v>Excelsa</v>
      </c>
      <c r="O121" t="s">
        <v>6197</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6">
        <f>_xlfn.XLOOKUP(D122,Products!$A$1:$A$49,Products!$D$1:$D$49,,0)</f>
        <v>0.2</v>
      </c>
      <c r="L122" s="7">
        <f>_xlfn.XLOOKUP(D122,Products!$A$1:$A$49,Products!$E$1:$E$49,,0)</f>
        <v>3.8849999999999998</v>
      </c>
      <c r="M122" s="7">
        <f>L122*Orders!E122</f>
        <v>3.8849999999999998</v>
      </c>
      <c r="N122" t="str">
        <f t="shared" si="1"/>
        <v>Arabica</v>
      </c>
      <c r="O122" t="s">
        <v>6198</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6">
        <f>_xlfn.XLOOKUP(D123,Products!$A$1:$A$49,Products!$D$1:$D$49,,0)</f>
        <v>1</v>
      </c>
      <c r="L123" s="7">
        <f>_xlfn.XLOOKUP(D123,Products!$A$1:$A$49,Products!$E$1:$E$49,,0)</f>
        <v>13.75</v>
      </c>
      <c r="M123" s="7">
        <f>L123*Orders!E123</f>
        <v>68.75</v>
      </c>
      <c r="N123" t="str">
        <f t="shared" si="1"/>
        <v>Excelsa</v>
      </c>
      <c r="O123" t="s">
        <v>6197</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6">
        <f>_xlfn.XLOOKUP(D124,Products!$A$1:$A$49,Products!$D$1:$D$49,,0)</f>
        <v>0.5</v>
      </c>
      <c r="L124" s="7">
        <f>_xlfn.XLOOKUP(D124,Products!$A$1:$A$49,Products!$E$1:$E$49,,0)</f>
        <v>5.97</v>
      </c>
      <c r="M124" s="7">
        <f>L124*Orders!E124</f>
        <v>23.88</v>
      </c>
      <c r="N124" t="str">
        <f t="shared" si="1"/>
        <v>Arabica</v>
      </c>
      <c r="O124" t="s">
        <v>6199</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6">
        <f>_xlfn.XLOOKUP(D125,Products!$A$1:$A$49,Products!$D$1:$D$49,,0)</f>
        <v>2.5</v>
      </c>
      <c r="L125" s="7">
        <f>_xlfn.XLOOKUP(D125,Products!$A$1:$A$49,Products!$E$1:$E$49,,0)</f>
        <v>36.454999999999998</v>
      </c>
      <c r="M125" s="7">
        <f>L125*Orders!E125</f>
        <v>145.82</v>
      </c>
      <c r="N125" t="str">
        <f t="shared" si="1"/>
        <v>Liberica</v>
      </c>
      <c r="O125" t="s">
        <v>6198</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6">
        <f>_xlfn.XLOOKUP(D126,Products!$A$1:$A$49,Products!$D$1:$D$49,,0)</f>
        <v>0.2</v>
      </c>
      <c r="L126" s="7">
        <f>_xlfn.XLOOKUP(D126,Products!$A$1:$A$49,Products!$E$1:$E$49,,0)</f>
        <v>4.3650000000000002</v>
      </c>
      <c r="M126" s="7">
        <f>L126*Orders!E126</f>
        <v>21.825000000000003</v>
      </c>
      <c r="N126" t="str">
        <f t="shared" si="1"/>
        <v>Liberica</v>
      </c>
      <c r="O126" t="s">
        <v>6197</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6">
        <f>_xlfn.XLOOKUP(D127,Products!$A$1:$A$49,Products!$D$1:$D$49,,0)</f>
        <v>0.5</v>
      </c>
      <c r="L127" s="7">
        <f>_xlfn.XLOOKUP(D127,Products!$A$1:$A$49,Products!$E$1:$E$49,,0)</f>
        <v>8.73</v>
      </c>
      <c r="M127" s="7">
        <f>L127*Orders!E127</f>
        <v>26.19</v>
      </c>
      <c r="N127" t="str">
        <f t="shared" si="1"/>
        <v>Liberica</v>
      </c>
      <c r="O127" t="s">
        <v>6197</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6">
        <f>_xlfn.XLOOKUP(D128,Products!$A$1:$A$49,Products!$D$1:$D$49,,0)</f>
        <v>1</v>
      </c>
      <c r="L128" s="7">
        <f>_xlfn.XLOOKUP(D128,Products!$A$1:$A$49,Products!$E$1:$E$49,,0)</f>
        <v>11.25</v>
      </c>
      <c r="M128" s="7">
        <f>L128*Orders!E128</f>
        <v>11.25</v>
      </c>
      <c r="N128" t="str">
        <f t="shared" si="1"/>
        <v>Arabica</v>
      </c>
      <c r="O128" t="s">
        <v>6197</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6">
        <f>_xlfn.XLOOKUP(D129,Products!$A$1:$A$49,Products!$D$1:$D$49,,0)</f>
        <v>1</v>
      </c>
      <c r="L129" s="7">
        <f>_xlfn.XLOOKUP(D129,Products!$A$1:$A$49,Products!$E$1:$E$49,,0)</f>
        <v>12.95</v>
      </c>
      <c r="M129" s="7">
        <f>L129*Orders!E129</f>
        <v>77.699999999999989</v>
      </c>
      <c r="N129" t="str">
        <f t="shared" si="1"/>
        <v>Liberica</v>
      </c>
      <c r="O129" t="s">
        <v>6199</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6">
        <f>_xlfn.XLOOKUP(D130,Products!$A$1:$A$49,Products!$D$1:$D$49,,0)</f>
        <v>0.5</v>
      </c>
      <c r="L130" s="7">
        <f>_xlfn.XLOOKUP(D130,Products!$A$1:$A$49,Products!$E$1:$E$49,,0)</f>
        <v>6.75</v>
      </c>
      <c r="M130" s="7">
        <f>L130*Orders!E130</f>
        <v>6.75</v>
      </c>
      <c r="N130" t="str">
        <f t="shared" si="1"/>
        <v>Arabica</v>
      </c>
      <c r="O130" t="s">
        <v>6197</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6">
        <f>_xlfn.XLOOKUP(D131,Products!$A$1:$A$49,Products!$D$1:$D$49,,0)</f>
        <v>1</v>
      </c>
      <c r="L131" s="7">
        <f>_xlfn.XLOOKUP(D131,Products!$A$1:$A$49,Products!$E$1:$E$49,,0)</f>
        <v>12.15</v>
      </c>
      <c r="M131" s="7">
        <f>L131*Orders!E131</f>
        <v>12.15</v>
      </c>
      <c r="N131" t="str">
        <f t="shared" ref="N131:N194" si="2">IF(I131="Rob","Robusta",IF(I131="Exc","Excelsa",IF(I131="Ara","Arabica",IF(I131="Lib","Liberica",""))))</f>
        <v>Excelsa</v>
      </c>
      <c r="O131" t="s">
        <v>6199</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6">
        <f>_xlfn.XLOOKUP(D132,Products!$A$1:$A$49,Products!$D$1:$D$49,,0)</f>
        <v>2.5</v>
      </c>
      <c r="L132" s="7">
        <f>_xlfn.XLOOKUP(D132,Products!$A$1:$A$49,Products!$E$1:$E$49,,0)</f>
        <v>29.784999999999997</v>
      </c>
      <c r="M132" s="7">
        <f>L132*Orders!E132</f>
        <v>148.92499999999998</v>
      </c>
      <c r="N132" t="str">
        <f t="shared" si="2"/>
        <v>Arabica</v>
      </c>
      <c r="O132" t="s">
        <v>6198</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6">
        <f>_xlfn.XLOOKUP(D133,Products!$A$1:$A$49,Products!$D$1:$D$49,,0)</f>
        <v>0.5</v>
      </c>
      <c r="L133" s="7">
        <f>_xlfn.XLOOKUP(D133,Products!$A$1:$A$49,Products!$E$1:$E$49,,0)</f>
        <v>7.29</v>
      </c>
      <c r="M133" s="7">
        <f>L133*Orders!E133</f>
        <v>14.58</v>
      </c>
      <c r="N133" t="str">
        <f t="shared" si="2"/>
        <v>Excelsa</v>
      </c>
      <c r="O133" t="s">
        <v>6199</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6">
        <f>_xlfn.XLOOKUP(D134,Products!$A$1:$A$49,Products!$D$1:$D$49,,0)</f>
        <v>2.5</v>
      </c>
      <c r="L134" s="7">
        <f>_xlfn.XLOOKUP(D134,Products!$A$1:$A$49,Products!$E$1:$E$49,,0)</f>
        <v>29.784999999999997</v>
      </c>
      <c r="M134" s="7">
        <f>L134*Orders!E134</f>
        <v>148.92499999999998</v>
      </c>
      <c r="N134" t="str">
        <f t="shared" si="2"/>
        <v>Arabica</v>
      </c>
      <c r="O134" t="s">
        <v>6198</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6">
        <f>_xlfn.XLOOKUP(D135,Products!$A$1:$A$49,Products!$D$1:$D$49,,0)</f>
        <v>1</v>
      </c>
      <c r="L135" s="7">
        <f>_xlfn.XLOOKUP(D135,Products!$A$1:$A$49,Products!$E$1:$E$49,,0)</f>
        <v>12.95</v>
      </c>
      <c r="M135" s="7">
        <f>L135*Orders!E135</f>
        <v>12.95</v>
      </c>
      <c r="N135" t="str">
        <f t="shared" si="2"/>
        <v>Liberica</v>
      </c>
      <c r="O135" t="s">
        <v>6199</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6">
        <f>_xlfn.XLOOKUP(D136,Products!$A$1:$A$49,Products!$D$1:$D$49,,0)</f>
        <v>2.5</v>
      </c>
      <c r="L136" s="7">
        <f>_xlfn.XLOOKUP(D136,Products!$A$1:$A$49,Products!$E$1:$E$49,,0)</f>
        <v>31.624999999999996</v>
      </c>
      <c r="M136" s="7">
        <f>L136*Orders!E136</f>
        <v>94.874999999999986</v>
      </c>
      <c r="N136" t="str">
        <f t="shared" si="2"/>
        <v>Excelsa</v>
      </c>
      <c r="O136" t="s">
        <v>6197</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6">
        <f>_xlfn.XLOOKUP(D137,Products!$A$1:$A$49,Products!$D$1:$D$49,,0)</f>
        <v>0.5</v>
      </c>
      <c r="L137" s="7">
        <f>_xlfn.XLOOKUP(D137,Products!$A$1:$A$49,Products!$E$1:$E$49,,0)</f>
        <v>7.77</v>
      </c>
      <c r="M137" s="7">
        <f>L137*Orders!E137</f>
        <v>38.849999999999994</v>
      </c>
      <c r="N137" t="str">
        <f t="shared" si="2"/>
        <v>Arabica</v>
      </c>
      <c r="O137" t="s">
        <v>6198</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6">
        <f>_xlfn.XLOOKUP(D138,Products!$A$1:$A$49,Products!$D$1:$D$49,,0)</f>
        <v>0.2</v>
      </c>
      <c r="L138" s="7">
        <f>_xlfn.XLOOKUP(D138,Products!$A$1:$A$49,Products!$E$1:$E$49,,0)</f>
        <v>2.9849999999999999</v>
      </c>
      <c r="M138" s="7">
        <f>L138*Orders!E138</f>
        <v>11.94</v>
      </c>
      <c r="N138" t="str">
        <f t="shared" si="2"/>
        <v>Arabica</v>
      </c>
      <c r="O138" t="s">
        <v>6199</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6">
        <f>_xlfn.XLOOKUP(D139,Products!$A$1:$A$49,Products!$D$1:$D$49,,0)</f>
        <v>2.5</v>
      </c>
      <c r="L139" s="7">
        <f>_xlfn.XLOOKUP(D139,Products!$A$1:$A$49,Products!$E$1:$E$49,,0)</f>
        <v>34.154999999999994</v>
      </c>
      <c r="M139" s="7">
        <f>L139*Orders!E139</f>
        <v>102.46499999999997</v>
      </c>
      <c r="N139" t="str">
        <f t="shared" si="2"/>
        <v>Excelsa</v>
      </c>
      <c r="O139" t="s">
        <v>6198</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6">
        <f>_xlfn.XLOOKUP(D140,Products!$A$1:$A$49,Products!$D$1:$D$49,,0)</f>
        <v>1</v>
      </c>
      <c r="L140" s="7">
        <f>_xlfn.XLOOKUP(D140,Products!$A$1:$A$49,Products!$E$1:$E$49,,0)</f>
        <v>12.15</v>
      </c>
      <c r="M140" s="7">
        <f>L140*Orders!E140</f>
        <v>48.6</v>
      </c>
      <c r="N140" t="str">
        <f t="shared" si="2"/>
        <v>Excelsa</v>
      </c>
      <c r="O140" t="s">
        <v>6199</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6">
        <f>_xlfn.XLOOKUP(D141,Products!$A$1:$A$49,Products!$D$1:$D$49,,0)</f>
        <v>1</v>
      </c>
      <c r="L141" s="7">
        <f>_xlfn.XLOOKUP(D141,Products!$A$1:$A$49,Products!$E$1:$E$49,,0)</f>
        <v>12.95</v>
      </c>
      <c r="M141" s="7">
        <f>L141*Orders!E141</f>
        <v>77.699999999999989</v>
      </c>
      <c r="N141" t="str">
        <f t="shared" si="2"/>
        <v>Liberica</v>
      </c>
      <c r="O141" t="s">
        <v>6199</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6">
        <f>_xlfn.XLOOKUP(D142,Products!$A$1:$A$49,Products!$D$1:$D$49,,0)</f>
        <v>2.5</v>
      </c>
      <c r="L142" s="7">
        <f>_xlfn.XLOOKUP(D142,Products!$A$1:$A$49,Products!$E$1:$E$49,,0)</f>
        <v>29.784999999999997</v>
      </c>
      <c r="M142" s="7">
        <f>L142*Orders!E142</f>
        <v>29.784999999999997</v>
      </c>
      <c r="N142" t="str">
        <f t="shared" si="2"/>
        <v>Liberica</v>
      </c>
      <c r="O142" t="s">
        <v>6199</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6">
        <f>_xlfn.XLOOKUP(D143,Products!$A$1:$A$49,Products!$D$1:$D$49,,0)</f>
        <v>0.2</v>
      </c>
      <c r="L143" s="7">
        <f>_xlfn.XLOOKUP(D143,Products!$A$1:$A$49,Products!$E$1:$E$49,,0)</f>
        <v>3.8849999999999998</v>
      </c>
      <c r="M143" s="7">
        <f>L143*Orders!E143</f>
        <v>15.54</v>
      </c>
      <c r="N143" t="str">
        <f t="shared" si="2"/>
        <v>Arabica</v>
      </c>
      <c r="O143" t="s">
        <v>6198</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6">
        <f>_xlfn.XLOOKUP(D144,Products!$A$1:$A$49,Products!$D$1:$D$49,,0)</f>
        <v>2.5</v>
      </c>
      <c r="L144" s="7">
        <f>_xlfn.XLOOKUP(D144,Products!$A$1:$A$49,Products!$E$1:$E$49,,0)</f>
        <v>34.154999999999994</v>
      </c>
      <c r="M144" s="7">
        <f>L144*Orders!E144</f>
        <v>136.61999999999998</v>
      </c>
      <c r="N144" t="str">
        <f t="shared" si="2"/>
        <v>Excelsa</v>
      </c>
      <c r="O144" t="s">
        <v>6198</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6">
        <f>_xlfn.XLOOKUP(D145,Products!$A$1:$A$49,Products!$D$1:$D$49,,0)</f>
        <v>0.5</v>
      </c>
      <c r="L145" s="7">
        <f>_xlfn.XLOOKUP(D145,Products!$A$1:$A$49,Products!$E$1:$E$49,,0)</f>
        <v>8.73</v>
      </c>
      <c r="M145" s="7">
        <f>L145*Orders!E145</f>
        <v>17.46</v>
      </c>
      <c r="N145" t="str">
        <f t="shared" si="2"/>
        <v>Liberica</v>
      </c>
      <c r="O145" t="s">
        <v>6197</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6">
        <f>_xlfn.XLOOKUP(D146,Products!$A$1:$A$49,Products!$D$1:$D$49,,0)</f>
        <v>2.5</v>
      </c>
      <c r="L146" s="7">
        <f>_xlfn.XLOOKUP(D146,Products!$A$1:$A$49,Products!$E$1:$E$49,,0)</f>
        <v>34.154999999999994</v>
      </c>
      <c r="M146" s="7">
        <f>L146*Orders!E146</f>
        <v>68.309999999999988</v>
      </c>
      <c r="N146" t="str">
        <f t="shared" si="2"/>
        <v>Excelsa</v>
      </c>
      <c r="O146" t="s">
        <v>6198</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6">
        <f>_xlfn.XLOOKUP(D147,Products!$A$1:$A$49,Products!$D$1:$D$49,,0)</f>
        <v>0.2</v>
      </c>
      <c r="L147" s="7">
        <f>_xlfn.XLOOKUP(D147,Products!$A$1:$A$49,Products!$E$1:$E$49,,0)</f>
        <v>4.3650000000000002</v>
      </c>
      <c r="M147" s="7">
        <f>L147*Orders!E147</f>
        <v>17.46</v>
      </c>
      <c r="N147" t="str">
        <f t="shared" si="2"/>
        <v>Liberica</v>
      </c>
      <c r="O147" t="s">
        <v>6197</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6">
        <f>_xlfn.XLOOKUP(D148,Products!$A$1:$A$49,Products!$D$1:$D$49,,0)</f>
        <v>1</v>
      </c>
      <c r="L148" s="7">
        <f>_xlfn.XLOOKUP(D148,Products!$A$1:$A$49,Products!$E$1:$E$49,,0)</f>
        <v>14.55</v>
      </c>
      <c r="M148" s="7">
        <f>L148*Orders!E148</f>
        <v>43.650000000000006</v>
      </c>
      <c r="N148" t="str">
        <f t="shared" si="2"/>
        <v>Liberica</v>
      </c>
      <c r="O148" t="s">
        <v>6197</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6">
        <f>_xlfn.XLOOKUP(D149,Products!$A$1:$A$49,Products!$D$1:$D$49,,0)</f>
        <v>1</v>
      </c>
      <c r="L149" s="7">
        <f>_xlfn.XLOOKUP(D149,Products!$A$1:$A$49,Products!$E$1:$E$49,,0)</f>
        <v>13.75</v>
      </c>
      <c r="M149" s="7">
        <f>L149*Orders!E149</f>
        <v>27.5</v>
      </c>
      <c r="N149" t="str">
        <f t="shared" si="2"/>
        <v>Excelsa</v>
      </c>
      <c r="O149" t="s">
        <v>6197</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6">
        <f>_xlfn.XLOOKUP(D150,Products!$A$1:$A$49,Products!$D$1:$D$49,,0)</f>
        <v>0.2</v>
      </c>
      <c r="L150" s="7">
        <f>_xlfn.XLOOKUP(D150,Products!$A$1:$A$49,Products!$E$1:$E$49,,0)</f>
        <v>3.645</v>
      </c>
      <c r="M150" s="7">
        <f>L150*Orders!E150</f>
        <v>18.225000000000001</v>
      </c>
      <c r="N150" t="str">
        <f t="shared" si="2"/>
        <v>Excelsa</v>
      </c>
      <c r="O150" t="s">
        <v>6199</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6">
        <f>_xlfn.XLOOKUP(D151,Products!$A$1:$A$49,Products!$D$1:$D$49,,0)</f>
        <v>2.5</v>
      </c>
      <c r="L151" s="7">
        <f>_xlfn.XLOOKUP(D151,Products!$A$1:$A$49,Products!$E$1:$E$49,,0)</f>
        <v>25.874999999999996</v>
      </c>
      <c r="M151" s="7">
        <f>L151*Orders!E151</f>
        <v>51.749999999999993</v>
      </c>
      <c r="N151" t="str">
        <f t="shared" si="2"/>
        <v>Arabica</v>
      </c>
      <c r="O151" t="s">
        <v>6197</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6">
        <f>_xlfn.XLOOKUP(D152,Products!$A$1:$A$49,Products!$D$1:$D$49,,0)</f>
        <v>1</v>
      </c>
      <c r="L152" s="7">
        <f>_xlfn.XLOOKUP(D152,Products!$A$1:$A$49,Products!$E$1:$E$49,,0)</f>
        <v>12.95</v>
      </c>
      <c r="M152" s="7">
        <f>L152*Orders!E152</f>
        <v>12.95</v>
      </c>
      <c r="N152" t="str">
        <f t="shared" si="2"/>
        <v>Liberica</v>
      </c>
      <c r="O152" t="s">
        <v>6199</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6">
        <f>_xlfn.XLOOKUP(D153,Products!$A$1:$A$49,Products!$D$1:$D$49,,0)</f>
        <v>1</v>
      </c>
      <c r="L153" s="7">
        <f>_xlfn.XLOOKUP(D153,Products!$A$1:$A$49,Products!$E$1:$E$49,,0)</f>
        <v>11.25</v>
      </c>
      <c r="M153" s="7">
        <f>L153*Orders!E153</f>
        <v>33.75</v>
      </c>
      <c r="N153" t="str">
        <f t="shared" si="2"/>
        <v>Arabica</v>
      </c>
      <c r="O153" t="s">
        <v>6197</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6">
        <f>_xlfn.XLOOKUP(D154,Products!$A$1:$A$49,Products!$D$1:$D$49,,0)</f>
        <v>2.5</v>
      </c>
      <c r="L154" s="7">
        <f>_xlfn.XLOOKUP(D154,Products!$A$1:$A$49,Products!$E$1:$E$49,,0)</f>
        <v>22.884999999999998</v>
      </c>
      <c r="M154" s="7">
        <f>L154*Orders!E154</f>
        <v>68.655000000000001</v>
      </c>
      <c r="N154" t="str">
        <f t="shared" si="2"/>
        <v>Robusta</v>
      </c>
      <c r="O154" t="s">
        <v>6197</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6">
        <f>_xlfn.XLOOKUP(D155,Products!$A$1:$A$49,Products!$D$1:$D$49,,0)</f>
        <v>0.2</v>
      </c>
      <c r="L155" s="7">
        <f>_xlfn.XLOOKUP(D155,Products!$A$1:$A$49,Products!$E$1:$E$49,,0)</f>
        <v>2.6849999999999996</v>
      </c>
      <c r="M155" s="7">
        <f>L155*Orders!E155</f>
        <v>2.6849999999999996</v>
      </c>
      <c r="N155" t="str">
        <f t="shared" si="2"/>
        <v>Robusta</v>
      </c>
      <c r="O155" t="s">
        <v>6199</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6">
        <f>_xlfn.XLOOKUP(D156,Products!$A$1:$A$49,Products!$D$1:$D$49,,0)</f>
        <v>2.5</v>
      </c>
      <c r="L156" s="7">
        <f>_xlfn.XLOOKUP(D156,Products!$A$1:$A$49,Products!$E$1:$E$49,,0)</f>
        <v>22.884999999999998</v>
      </c>
      <c r="M156" s="7">
        <f>L156*Orders!E156</f>
        <v>114.42499999999998</v>
      </c>
      <c r="N156" t="str">
        <f t="shared" si="2"/>
        <v>Arabica</v>
      </c>
      <c r="O156" t="s">
        <v>6199</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6">
        <f>_xlfn.XLOOKUP(D157,Products!$A$1:$A$49,Products!$D$1:$D$49,,0)</f>
        <v>2.5</v>
      </c>
      <c r="L157" s="7">
        <f>_xlfn.XLOOKUP(D157,Products!$A$1:$A$49,Products!$E$1:$E$49,,0)</f>
        <v>25.874999999999996</v>
      </c>
      <c r="M157" s="7">
        <f>L157*Orders!E157</f>
        <v>155.24999999999997</v>
      </c>
      <c r="N157" t="str">
        <f t="shared" si="2"/>
        <v>Arabica</v>
      </c>
      <c r="O157" t="s">
        <v>6197</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6">
        <f>_xlfn.XLOOKUP(D158,Products!$A$1:$A$49,Products!$D$1:$D$49,,0)</f>
        <v>2.5</v>
      </c>
      <c r="L158" s="7">
        <f>_xlfn.XLOOKUP(D158,Products!$A$1:$A$49,Products!$E$1:$E$49,,0)</f>
        <v>25.874999999999996</v>
      </c>
      <c r="M158" s="7">
        <f>L158*Orders!E158</f>
        <v>77.624999999999986</v>
      </c>
      <c r="N158" t="str">
        <f t="shared" si="2"/>
        <v>Arabica</v>
      </c>
      <c r="O158" t="s">
        <v>6197</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6">
        <f>_xlfn.XLOOKUP(D159,Products!$A$1:$A$49,Products!$D$1:$D$49,,0)</f>
        <v>2.5</v>
      </c>
      <c r="L159" s="7">
        <f>_xlfn.XLOOKUP(D159,Products!$A$1:$A$49,Products!$E$1:$E$49,,0)</f>
        <v>20.584999999999997</v>
      </c>
      <c r="M159" s="7">
        <f>L159*Orders!E159</f>
        <v>61.754999999999995</v>
      </c>
      <c r="N159" t="str">
        <f t="shared" si="2"/>
        <v>Robusta</v>
      </c>
      <c r="O159" t="s">
        <v>6199</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6">
        <f>_xlfn.XLOOKUP(D160,Products!$A$1:$A$49,Products!$D$1:$D$49,,0)</f>
        <v>2.5</v>
      </c>
      <c r="L160" s="7">
        <f>_xlfn.XLOOKUP(D160,Products!$A$1:$A$49,Products!$E$1:$E$49,,0)</f>
        <v>20.584999999999997</v>
      </c>
      <c r="M160" s="7">
        <f>L160*Orders!E160</f>
        <v>123.50999999999999</v>
      </c>
      <c r="N160" t="str">
        <f t="shared" si="2"/>
        <v>Robusta</v>
      </c>
      <c r="O160" t="s">
        <v>6199</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6">
        <f>_xlfn.XLOOKUP(D161,Products!$A$1:$A$49,Products!$D$1:$D$49,,0)</f>
        <v>2.5</v>
      </c>
      <c r="L161" s="7">
        <f>_xlfn.XLOOKUP(D161,Products!$A$1:$A$49,Products!$E$1:$E$49,,0)</f>
        <v>36.454999999999998</v>
      </c>
      <c r="M161" s="7">
        <f>L161*Orders!E161</f>
        <v>218.73</v>
      </c>
      <c r="N161" t="str">
        <f t="shared" si="2"/>
        <v>Liberica</v>
      </c>
      <c r="O161" t="s">
        <v>6198</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6">
        <f>_xlfn.XLOOKUP(D162,Products!$A$1:$A$49,Products!$D$1:$D$49,,0)</f>
        <v>0.5</v>
      </c>
      <c r="L162" s="7">
        <f>_xlfn.XLOOKUP(D162,Products!$A$1:$A$49,Products!$E$1:$E$49,,0)</f>
        <v>8.25</v>
      </c>
      <c r="M162" s="7">
        <f>L162*Orders!E162</f>
        <v>33</v>
      </c>
      <c r="N162" t="str">
        <f t="shared" si="2"/>
        <v>Excelsa</v>
      </c>
      <c r="O162" t="s">
        <v>6197</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6">
        <f>_xlfn.XLOOKUP(D163,Products!$A$1:$A$49,Products!$D$1:$D$49,,0)</f>
        <v>0.5</v>
      </c>
      <c r="L163" s="7">
        <f>_xlfn.XLOOKUP(D163,Products!$A$1:$A$49,Products!$E$1:$E$49,,0)</f>
        <v>7.77</v>
      </c>
      <c r="M163" s="7">
        <f>L163*Orders!E163</f>
        <v>23.31</v>
      </c>
      <c r="N163" t="str">
        <f t="shared" si="2"/>
        <v>Arabica</v>
      </c>
      <c r="O163" t="s">
        <v>6198</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6">
        <f>_xlfn.XLOOKUP(D164,Products!$A$1:$A$49,Products!$D$1:$D$49,,0)</f>
        <v>0.5</v>
      </c>
      <c r="L164" s="7">
        <f>_xlfn.XLOOKUP(D164,Products!$A$1:$A$49,Products!$E$1:$E$49,,0)</f>
        <v>7.29</v>
      </c>
      <c r="M164" s="7">
        <f>L164*Orders!E164</f>
        <v>21.87</v>
      </c>
      <c r="N164" t="str">
        <f t="shared" si="2"/>
        <v>Excelsa</v>
      </c>
      <c r="O164" t="s">
        <v>6199</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6">
        <f>_xlfn.XLOOKUP(D165,Products!$A$1:$A$49,Products!$D$1:$D$49,,0)</f>
        <v>0.2</v>
      </c>
      <c r="L165" s="7">
        <f>_xlfn.XLOOKUP(D165,Products!$A$1:$A$49,Products!$E$1:$E$49,,0)</f>
        <v>2.6849999999999996</v>
      </c>
      <c r="M165" s="7">
        <f>L165*Orders!E165</f>
        <v>16.11</v>
      </c>
      <c r="N165" t="str">
        <f t="shared" si="2"/>
        <v>Robusta</v>
      </c>
      <c r="O165" t="s">
        <v>6199</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6">
        <f>_xlfn.XLOOKUP(D166,Products!$A$1:$A$49,Products!$D$1:$D$49,,0)</f>
        <v>0.5</v>
      </c>
      <c r="L166" s="7">
        <f>_xlfn.XLOOKUP(D166,Products!$A$1:$A$49,Products!$E$1:$E$49,,0)</f>
        <v>7.29</v>
      </c>
      <c r="M166" s="7">
        <f>L166*Orders!E166</f>
        <v>29.16</v>
      </c>
      <c r="N166" t="str">
        <f t="shared" si="2"/>
        <v>Excelsa</v>
      </c>
      <c r="O166" t="s">
        <v>6199</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6">
        <f>_xlfn.XLOOKUP(D167,Products!$A$1:$A$49,Products!$D$1:$D$49,,0)</f>
        <v>1</v>
      </c>
      <c r="L167" s="7">
        <f>_xlfn.XLOOKUP(D167,Products!$A$1:$A$49,Products!$E$1:$E$49,,0)</f>
        <v>8.9499999999999993</v>
      </c>
      <c r="M167" s="7">
        <f>L167*Orders!E167</f>
        <v>53.699999999999996</v>
      </c>
      <c r="N167" t="str">
        <f t="shared" si="2"/>
        <v>Robusta</v>
      </c>
      <c r="O167" t="s">
        <v>6199</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6">
        <f>_xlfn.XLOOKUP(D168,Products!$A$1:$A$49,Products!$D$1:$D$49,,0)</f>
        <v>0.5</v>
      </c>
      <c r="L168" s="7">
        <f>_xlfn.XLOOKUP(D168,Products!$A$1:$A$49,Products!$E$1:$E$49,,0)</f>
        <v>5.3699999999999992</v>
      </c>
      <c r="M168" s="7">
        <f>L168*Orders!E168</f>
        <v>26.849999999999994</v>
      </c>
      <c r="N168" t="str">
        <f t="shared" si="2"/>
        <v>Robusta</v>
      </c>
      <c r="O168" t="s">
        <v>6199</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6">
        <f>_xlfn.XLOOKUP(D169,Products!$A$1:$A$49,Products!$D$1:$D$49,,0)</f>
        <v>0.5</v>
      </c>
      <c r="L169" s="7">
        <f>_xlfn.XLOOKUP(D169,Products!$A$1:$A$49,Products!$E$1:$E$49,,0)</f>
        <v>8.25</v>
      </c>
      <c r="M169" s="7">
        <f>L169*Orders!E169</f>
        <v>41.25</v>
      </c>
      <c r="N169" t="str">
        <f t="shared" si="2"/>
        <v>Excelsa</v>
      </c>
      <c r="O169" t="s">
        <v>6197</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6">
        <f>_xlfn.XLOOKUP(D170,Products!$A$1:$A$49,Products!$D$1:$D$49,,0)</f>
        <v>0.5</v>
      </c>
      <c r="L170" s="7">
        <f>_xlfn.XLOOKUP(D170,Products!$A$1:$A$49,Products!$E$1:$E$49,,0)</f>
        <v>6.75</v>
      </c>
      <c r="M170" s="7">
        <f>L170*Orders!E170</f>
        <v>40.5</v>
      </c>
      <c r="N170" t="str">
        <f t="shared" si="2"/>
        <v>Arabica</v>
      </c>
      <c r="O170" t="s">
        <v>6197</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6">
        <f>_xlfn.XLOOKUP(D171,Products!$A$1:$A$49,Products!$D$1:$D$49,,0)</f>
        <v>1</v>
      </c>
      <c r="L171" s="7">
        <f>_xlfn.XLOOKUP(D171,Products!$A$1:$A$49,Products!$E$1:$E$49,,0)</f>
        <v>8.9499999999999993</v>
      </c>
      <c r="M171" s="7">
        <f>L171*Orders!E171</f>
        <v>17.899999999999999</v>
      </c>
      <c r="N171" t="str">
        <f t="shared" si="2"/>
        <v>Robusta</v>
      </c>
      <c r="O171" t="s">
        <v>6199</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6">
        <f>_xlfn.XLOOKUP(D172,Products!$A$1:$A$49,Products!$D$1:$D$49,,0)</f>
        <v>2.5</v>
      </c>
      <c r="L172" s="7">
        <f>_xlfn.XLOOKUP(D172,Products!$A$1:$A$49,Products!$E$1:$E$49,,0)</f>
        <v>34.154999999999994</v>
      </c>
      <c r="M172" s="7">
        <f>L172*Orders!E172</f>
        <v>68.309999999999988</v>
      </c>
      <c r="N172" t="str">
        <f t="shared" si="2"/>
        <v>Excelsa</v>
      </c>
      <c r="O172" t="s">
        <v>6198</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6">
        <f>_xlfn.XLOOKUP(D173,Products!$A$1:$A$49,Products!$D$1:$D$49,,0)</f>
        <v>2.5</v>
      </c>
      <c r="L173" s="7">
        <f>_xlfn.XLOOKUP(D173,Products!$A$1:$A$49,Products!$E$1:$E$49,,0)</f>
        <v>31.624999999999996</v>
      </c>
      <c r="M173" s="7">
        <f>L173*Orders!E173</f>
        <v>63.249999999999993</v>
      </c>
      <c r="N173" t="str">
        <f t="shared" si="2"/>
        <v>Excelsa</v>
      </c>
      <c r="O173" t="s">
        <v>6197</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6">
        <f>_xlfn.XLOOKUP(D174,Products!$A$1:$A$49,Products!$D$1:$D$49,,0)</f>
        <v>0.5</v>
      </c>
      <c r="L174" s="7">
        <f>_xlfn.XLOOKUP(D174,Products!$A$1:$A$49,Products!$E$1:$E$49,,0)</f>
        <v>7.29</v>
      </c>
      <c r="M174" s="7">
        <f>L174*Orders!E174</f>
        <v>21.87</v>
      </c>
      <c r="N174" t="str">
        <f t="shared" si="2"/>
        <v>Excelsa</v>
      </c>
      <c r="O174" t="s">
        <v>6199</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6">
        <f>_xlfn.XLOOKUP(D175,Products!$A$1:$A$49,Products!$D$1:$D$49,,0)</f>
        <v>2.5</v>
      </c>
      <c r="L175" s="7">
        <f>_xlfn.XLOOKUP(D175,Products!$A$1:$A$49,Products!$E$1:$E$49,,0)</f>
        <v>22.884999999999998</v>
      </c>
      <c r="M175" s="7">
        <f>L175*Orders!E175</f>
        <v>91.539999999999992</v>
      </c>
      <c r="N175" t="str">
        <f t="shared" si="2"/>
        <v>Robusta</v>
      </c>
      <c r="O175" t="s">
        <v>6197</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6">
        <f>_xlfn.XLOOKUP(D176,Products!$A$1:$A$49,Products!$D$1:$D$49,,0)</f>
        <v>2.5</v>
      </c>
      <c r="L176" s="7">
        <f>_xlfn.XLOOKUP(D176,Products!$A$1:$A$49,Products!$E$1:$E$49,,0)</f>
        <v>34.154999999999994</v>
      </c>
      <c r="M176" s="7">
        <f>L176*Orders!E176</f>
        <v>204.92999999999995</v>
      </c>
      <c r="N176" t="str">
        <f t="shared" si="2"/>
        <v>Excelsa</v>
      </c>
      <c r="O176" t="s">
        <v>6198</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6">
        <f>_xlfn.XLOOKUP(D177,Products!$A$1:$A$49,Products!$D$1:$D$49,,0)</f>
        <v>2.5</v>
      </c>
      <c r="L177" s="7">
        <f>_xlfn.XLOOKUP(D177,Products!$A$1:$A$49,Products!$E$1:$E$49,,0)</f>
        <v>31.624999999999996</v>
      </c>
      <c r="M177" s="7">
        <f>L177*Orders!E177</f>
        <v>63.249999999999993</v>
      </c>
      <c r="N177" t="str">
        <f t="shared" si="2"/>
        <v>Excelsa</v>
      </c>
      <c r="O177" t="s">
        <v>6197</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6">
        <f>_xlfn.XLOOKUP(D178,Products!$A$1:$A$49,Products!$D$1:$D$49,,0)</f>
        <v>2.5</v>
      </c>
      <c r="L178" s="7">
        <f>_xlfn.XLOOKUP(D178,Products!$A$1:$A$49,Products!$E$1:$E$49,,0)</f>
        <v>34.154999999999994</v>
      </c>
      <c r="M178" s="7">
        <f>L178*Orders!E178</f>
        <v>34.154999999999994</v>
      </c>
      <c r="N178" t="str">
        <f t="shared" si="2"/>
        <v>Excelsa</v>
      </c>
      <c r="O178" t="s">
        <v>6198</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6">
        <f>_xlfn.XLOOKUP(D179,Products!$A$1:$A$49,Products!$D$1:$D$49,,0)</f>
        <v>2.5</v>
      </c>
      <c r="L179" s="7">
        <f>_xlfn.XLOOKUP(D179,Products!$A$1:$A$49,Products!$E$1:$E$49,,0)</f>
        <v>27.484999999999996</v>
      </c>
      <c r="M179" s="7">
        <f>L179*Orders!E179</f>
        <v>109.93999999999998</v>
      </c>
      <c r="N179" t="str">
        <f t="shared" si="2"/>
        <v>Robusta</v>
      </c>
      <c r="O179" t="s">
        <v>6198</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6">
        <f>_xlfn.XLOOKUP(D180,Products!$A$1:$A$49,Products!$D$1:$D$49,,0)</f>
        <v>1</v>
      </c>
      <c r="L180" s="7">
        <f>_xlfn.XLOOKUP(D180,Products!$A$1:$A$49,Products!$E$1:$E$49,,0)</f>
        <v>12.95</v>
      </c>
      <c r="M180" s="7">
        <f>L180*Orders!E180</f>
        <v>25.9</v>
      </c>
      <c r="N180" t="str">
        <f t="shared" si="2"/>
        <v>Arabica</v>
      </c>
      <c r="O180" t="s">
        <v>6198</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6">
        <f>_xlfn.XLOOKUP(D181,Products!$A$1:$A$49,Products!$D$1:$D$49,,0)</f>
        <v>0.2</v>
      </c>
      <c r="L181" s="7">
        <f>_xlfn.XLOOKUP(D181,Products!$A$1:$A$49,Products!$E$1:$E$49,,0)</f>
        <v>2.9849999999999999</v>
      </c>
      <c r="M181" s="7">
        <f>L181*Orders!E181</f>
        <v>2.9849999999999999</v>
      </c>
      <c r="N181" t="str">
        <f t="shared" si="2"/>
        <v>Arabica</v>
      </c>
      <c r="O181" t="s">
        <v>6199</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6">
        <f>_xlfn.XLOOKUP(D182,Products!$A$1:$A$49,Products!$D$1:$D$49,,0)</f>
        <v>0.2</v>
      </c>
      <c r="L182" s="7">
        <f>_xlfn.XLOOKUP(D182,Products!$A$1:$A$49,Products!$E$1:$E$49,,0)</f>
        <v>4.4550000000000001</v>
      </c>
      <c r="M182" s="7">
        <f>L182*Orders!E182</f>
        <v>22.274999999999999</v>
      </c>
      <c r="N182" t="str">
        <f t="shared" si="2"/>
        <v>Excelsa</v>
      </c>
      <c r="O182" t="s">
        <v>6198</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6">
        <f>_xlfn.XLOOKUP(D183,Products!$A$1:$A$49,Products!$D$1:$D$49,,0)</f>
        <v>0.5</v>
      </c>
      <c r="L183" s="7">
        <f>_xlfn.XLOOKUP(D183,Products!$A$1:$A$49,Products!$E$1:$E$49,,0)</f>
        <v>5.97</v>
      </c>
      <c r="M183" s="7">
        <f>L183*Orders!E183</f>
        <v>29.849999999999998</v>
      </c>
      <c r="N183" t="str">
        <f t="shared" si="2"/>
        <v>Arabica</v>
      </c>
      <c r="O183" t="s">
        <v>6199</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6">
        <f>_xlfn.XLOOKUP(D184,Products!$A$1:$A$49,Products!$D$1:$D$49,,0)</f>
        <v>0.5</v>
      </c>
      <c r="L184" s="7">
        <f>_xlfn.XLOOKUP(D184,Products!$A$1:$A$49,Products!$E$1:$E$49,,0)</f>
        <v>5.3699999999999992</v>
      </c>
      <c r="M184" s="7">
        <f>L184*Orders!E184</f>
        <v>32.22</v>
      </c>
      <c r="N184" t="str">
        <f t="shared" si="2"/>
        <v>Robusta</v>
      </c>
      <c r="O184" t="s">
        <v>6199</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6">
        <f>_xlfn.XLOOKUP(D185,Products!$A$1:$A$49,Products!$D$1:$D$49,,0)</f>
        <v>0.2</v>
      </c>
      <c r="L185" s="7">
        <f>_xlfn.XLOOKUP(D185,Products!$A$1:$A$49,Products!$E$1:$E$49,,0)</f>
        <v>4.125</v>
      </c>
      <c r="M185" s="7">
        <f>L185*Orders!E185</f>
        <v>8.25</v>
      </c>
      <c r="N185" t="str">
        <f t="shared" si="2"/>
        <v>Excelsa</v>
      </c>
      <c r="O185" t="s">
        <v>6197</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6">
        <f>_xlfn.XLOOKUP(D186,Products!$A$1:$A$49,Products!$D$1:$D$49,,0)</f>
        <v>0.5</v>
      </c>
      <c r="L186" s="7">
        <f>_xlfn.XLOOKUP(D186,Products!$A$1:$A$49,Products!$E$1:$E$49,,0)</f>
        <v>7.77</v>
      </c>
      <c r="M186" s="7">
        <f>L186*Orders!E186</f>
        <v>31.08</v>
      </c>
      <c r="N186" t="str">
        <f t="shared" si="2"/>
        <v>Arabica</v>
      </c>
      <c r="O186" t="s">
        <v>6198</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6">
        <f>_xlfn.XLOOKUP(D187,Products!$A$1:$A$49,Products!$D$1:$D$49,,0)</f>
        <v>0.5</v>
      </c>
      <c r="L187" s="7">
        <f>_xlfn.XLOOKUP(D187,Products!$A$1:$A$49,Products!$E$1:$E$49,,0)</f>
        <v>7.29</v>
      </c>
      <c r="M187" s="7">
        <f>L187*Orders!E187</f>
        <v>36.450000000000003</v>
      </c>
      <c r="N187" t="str">
        <f t="shared" si="2"/>
        <v>Excelsa</v>
      </c>
      <c r="O187" t="s">
        <v>6199</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6">
        <f>_xlfn.XLOOKUP(D188,Products!$A$1:$A$49,Products!$D$1:$D$49,,0)</f>
        <v>2.5</v>
      </c>
      <c r="L188" s="7">
        <f>_xlfn.XLOOKUP(D188,Products!$A$1:$A$49,Products!$E$1:$E$49,,0)</f>
        <v>22.884999999999998</v>
      </c>
      <c r="M188" s="7">
        <f>L188*Orders!E188</f>
        <v>68.655000000000001</v>
      </c>
      <c r="N188" t="str">
        <f t="shared" si="2"/>
        <v>Robusta</v>
      </c>
      <c r="O188" t="s">
        <v>6197</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6">
        <f>_xlfn.XLOOKUP(D189,Products!$A$1:$A$49,Products!$D$1:$D$49,,0)</f>
        <v>0.5</v>
      </c>
      <c r="L189" s="7">
        <f>_xlfn.XLOOKUP(D189,Products!$A$1:$A$49,Products!$E$1:$E$49,,0)</f>
        <v>8.73</v>
      </c>
      <c r="M189" s="7">
        <f>L189*Orders!E189</f>
        <v>43.650000000000006</v>
      </c>
      <c r="N189" t="str">
        <f t="shared" si="2"/>
        <v>Liberica</v>
      </c>
      <c r="O189" t="s">
        <v>6197</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6">
        <f>_xlfn.XLOOKUP(D190,Products!$A$1:$A$49,Products!$D$1:$D$49,,0)</f>
        <v>0.2</v>
      </c>
      <c r="L190" s="7">
        <f>_xlfn.XLOOKUP(D190,Products!$A$1:$A$49,Products!$E$1:$E$49,,0)</f>
        <v>4.4550000000000001</v>
      </c>
      <c r="M190" s="7">
        <f>L190*Orders!E190</f>
        <v>4.4550000000000001</v>
      </c>
      <c r="N190" t="str">
        <f t="shared" si="2"/>
        <v>Excelsa</v>
      </c>
      <c r="O190" t="s">
        <v>6198</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6">
        <f>_xlfn.XLOOKUP(D191,Products!$A$1:$A$49,Products!$D$1:$D$49,,0)</f>
        <v>1</v>
      </c>
      <c r="L191" s="7">
        <f>_xlfn.XLOOKUP(D191,Products!$A$1:$A$49,Products!$E$1:$E$49,,0)</f>
        <v>14.55</v>
      </c>
      <c r="M191" s="7">
        <f>L191*Orders!E191</f>
        <v>43.650000000000006</v>
      </c>
      <c r="N191" t="str">
        <f t="shared" si="2"/>
        <v>Liberica</v>
      </c>
      <c r="O191" t="s">
        <v>6197</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6">
        <f>_xlfn.XLOOKUP(D192,Products!$A$1:$A$49,Products!$D$1:$D$49,,0)</f>
        <v>2.5</v>
      </c>
      <c r="L192" s="7">
        <f>_xlfn.XLOOKUP(D192,Products!$A$1:$A$49,Products!$E$1:$E$49,,0)</f>
        <v>33.464999999999996</v>
      </c>
      <c r="M192" s="7">
        <f>L192*Orders!E192</f>
        <v>33.464999999999996</v>
      </c>
      <c r="N192" t="str">
        <f t="shared" si="2"/>
        <v>Liberica</v>
      </c>
      <c r="O192" t="s">
        <v>6197</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6">
        <f>_xlfn.XLOOKUP(D193,Products!$A$1:$A$49,Products!$D$1:$D$49,,0)</f>
        <v>0.2</v>
      </c>
      <c r="L193" s="7">
        <f>_xlfn.XLOOKUP(D193,Products!$A$1:$A$49,Products!$E$1:$E$49,,0)</f>
        <v>3.8849999999999998</v>
      </c>
      <c r="M193" s="7">
        <f>L193*Orders!E193</f>
        <v>19.424999999999997</v>
      </c>
      <c r="N193" t="str">
        <f t="shared" si="2"/>
        <v>Liberica</v>
      </c>
      <c r="O193" t="s">
        <v>6199</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6">
        <f>_xlfn.XLOOKUP(D194,Products!$A$1:$A$49,Products!$D$1:$D$49,,0)</f>
        <v>1</v>
      </c>
      <c r="L194" s="7">
        <f>_xlfn.XLOOKUP(D194,Products!$A$1:$A$49,Products!$E$1:$E$49,,0)</f>
        <v>12.15</v>
      </c>
      <c r="M194" s="7">
        <f>L194*Orders!E194</f>
        <v>72.900000000000006</v>
      </c>
      <c r="N194" t="str">
        <f t="shared" si="2"/>
        <v>Excelsa</v>
      </c>
      <c r="O194" t="s">
        <v>6199</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6">
        <f>_xlfn.XLOOKUP(D195,Products!$A$1:$A$49,Products!$D$1:$D$49,,0)</f>
        <v>1</v>
      </c>
      <c r="L195" s="7">
        <f>_xlfn.XLOOKUP(D195,Products!$A$1:$A$49,Products!$E$1:$E$49,,0)</f>
        <v>14.85</v>
      </c>
      <c r="M195" s="7">
        <f>L195*Orders!E195</f>
        <v>44.55</v>
      </c>
      <c r="N195" t="str">
        <f t="shared" ref="N195:N258" si="3">IF(I195="Rob","Robusta",IF(I195="Exc","Excelsa",IF(I195="Ara","Arabica",IF(I195="Lib","Liberica",""))))</f>
        <v>Excelsa</v>
      </c>
      <c r="O195" t="s">
        <v>6198</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6">
        <f>_xlfn.XLOOKUP(D196,Products!$A$1:$A$49,Products!$D$1:$D$49,,0)</f>
        <v>0.5</v>
      </c>
      <c r="L196" s="7">
        <f>_xlfn.XLOOKUP(D196,Products!$A$1:$A$49,Products!$E$1:$E$49,,0)</f>
        <v>7.29</v>
      </c>
      <c r="M196" s="7">
        <f>L196*Orders!E196</f>
        <v>36.450000000000003</v>
      </c>
      <c r="N196" t="str">
        <f t="shared" si="3"/>
        <v>Excelsa</v>
      </c>
      <c r="O196" t="s">
        <v>6199</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6">
        <f>_xlfn.XLOOKUP(D197,Products!$A$1:$A$49,Products!$D$1:$D$49,,0)</f>
        <v>1</v>
      </c>
      <c r="L197" s="7">
        <f>_xlfn.XLOOKUP(D197,Products!$A$1:$A$49,Products!$E$1:$E$49,,0)</f>
        <v>12.95</v>
      </c>
      <c r="M197" s="7">
        <f>L197*Orders!E197</f>
        <v>38.849999999999994</v>
      </c>
      <c r="N197" t="str">
        <f t="shared" si="3"/>
        <v>Arabica</v>
      </c>
      <c r="O197" t="s">
        <v>6198</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6">
        <f>_xlfn.XLOOKUP(D198,Products!$A$1:$A$49,Products!$D$1:$D$49,,0)</f>
        <v>0.5</v>
      </c>
      <c r="L198" s="7">
        <f>_xlfn.XLOOKUP(D198,Products!$A$1:$A$49,Products!$E$1:$E$49,,0)</f>
        <v>8.91</v>
      </c>
      <c r="M198" s="7">
        <f>L198*Orders!E198</f>
        <v>53.46</v>
      </c>
      <c r="N198" t="str">
        <f t="shared" si="3"/>
        <v>Excelsa</v>
      </c>
      <c r="O198" t="s">
        <v>6198</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6">
        <f>_xlfn.XLOOKUP(D199,Products!$A$1:$A$49,Products!$D$1:$D$49,,0)</f>
        <v>2.5</v>
      </c>
      <c r="L199" s="7">
        <f>_xlfn.XLOOKUP(D199,Products!$A$1:$A$49,Products!$E$1:$E$49,,0)</f>
        <v>29.784999999999997</v>
      </c>
      <c r="M199" s="7">
        <f>L199*Orders!E199</f>
        <v>59.569999999999993</v>
      </c>
      <c r="N199" t="str">
        <f t="shared" si="3"/>
        <v>Liberica</v>
      </c>
      <c r="O199" t="s">
        <v>6199</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6">
        <f>_xlfn.XLOOKUP(D200,Products!$A$1:$A$49,Products!$D$1:$D$49,,0)</f>
        <v>2.5</v>
      </c>
      <c r="L200" s="7">
        <f>_xlfn.XLOOKUP(D200,Products!$A$1:$A$49,Products!$E$1:$E$49,,0)</f>
        <v>29.784999999999997</v>
      </c>
      <c r="M200" s="7">
        <f>L200*Orders!E200</f>
        <v>89.35499999999999</v>
      </c>
      <c r="N200" t="str">
        <f t="shared" si="3"/>
        <v>Liberica</v>
      </c>
      <c r="O200" t="s">
        <v>6199</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6">
        <f>_xlfn.XLOOKUP(D201,Products!$A$1:$A$49,Products!$D$1:$D$49,,0)</f>
        <v>0.5</v>
      </c>
      <c r="L201" s="7">
        <f>_xlfn.XLOOKUP(D201,Products!$A$1:$A$49,Products!$E$1:$E$49,,0)</f>
        <v>9.51</v>
      </c>
      <c r="M201" s="7">
        <f>L201*Orders!E201</f>
        <v>38.04</v>
      </c>
      <c r="N201" t="str">
        <f t="shared" si="3"/>
        <v>Liberica</v>
      </c>
      <c r="O201" t="s">
        <v>6198</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6">
        <f>_xlfn.XLOOKUP(D202,Products!$A$1:$A$49,Products!$D$1:$D$49,,0)</f>
        <v>1</v>
      </c>
      <c r="L202" s="7">
        <f>_xlfn.XLOOKUP(D202,Products!$A$1:$A$49,Products!$E$1:$E$49,,0)</f>
        <v>13.75</v>
      </c>
      <c r="M202" s="7">
        <f>L202*Orders!E202</f>
        <v>41.25</v>
      </c>
      <c r="N202" t="str">
        <f t="shared" si="3"/>
        <v>Excelsa</v>
      </c>
      <c r="O202" t="s">
        <v>6197</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6">
        <f>_xlfn.XLOOKUP(D203,Products!$A$1:$A$49,Products!$D$1:$D$49,,0)</f>
        <v>0.5</v>
      </c>
      <c r="L203" s="7">
        <f>_xlfn.XLOOKUP(D203,Products!$A$1:$A$49,Products!$E$1:$E$49,,0)</f>
        <v>9.51</v>
      </c>
      <c r="M203" s="7">
        <f>L203*Orders!E203</f>
        <v>57.06</v>
      </c>
      <c r="N203" t="str">
        <f t="shared" si="3"/>
        <v>Liberica</v>
      </c>
      <c r="O203" t="s">
        <v>6198</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6">
        <f>_xlfn.XLOOKUP(D204,Products!$A$1:$A$49,Products!$D$1:$D$49,,0)</f>
        <v>2.5</v>
      </c>
      <c r="L204" s="7">
        <f>_xlfn.XLOOKUP(D204,Products!$A$1:$A$49,Products!$E$1:$E$49,,0)</f>
        <v>29.784999999999997</v>
      </c>
      <c r="M204" s="7">
        <f>L204*Orders!E204</f>
        <v>178.70999999999998</v>
      </c>
      <c r="N204" t="str">
        <f t="shared" si="3"/>
        <v>Liberica</v>
      </c>
      <c r="O204" t="s">
        <v>6199</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6">
        <f>_xlfn.XLOOKUP(D205,Products!$A$1:$A$49,Products!$D$1:$D$49,,0)</f>
        <v>0.2</v>
      </c>
      <c r="L205" s="7">
        <f>_xlfn.XLOOKUP(D205,Products!$A$1:$A$49,Products!$E$1:$E$49,,0)</f>
        <v>4.7549999999999999</v>
      </c>
      <c r="M205" s="7">
        <f>L205*Orders!E205</f>
        <v>4.7549999999999999</v>
      </c>
      <c r="N205" t="str">
        <f t="shared" si="3"/>
        <v>Liberica</v>
      </c>
      <c r="O205" t="s">
        <v>6198</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6">
        <f>_xlfn.XLOOKUP(D206,Products!$A$1:$A$49,Products!$D$1:$D$49,,0)</f>
        <v>1</v>
      </c>
      <c r="L206" s="7">
        <f>_xlfn.XLOOKUP(D206,Products!$A$1:$A$49,Products!$E$1:$E$49,,0)</f>
        <v>13.75</v>
      </c>
      <c r="M206" s="7">
        <f>L206*Orders!E206</f>
        <v>82.5</v>
      </c>
      <c r="N206" t="str">
        <f t="shared" si="3"/>
        <v>Excelsa</v>
      </c>
      <c r="O206" t="s">
        <v>6197</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6">
        <f>_xlfn.XLOOKUP(D207,Products!$A$1:$A$49,Products!$D$1:$D$49,,0)</f>
        <v>0.2</v>
      </c>
      <c r="L207" s="7">
        <f>_xlfn.XLOOKUP(D207,Products!$A$1:$A$49,Products!$E$1:$E$49,,0)</f>
        <v>2.6849999999999996</v>
      </c>
      <c r="M207" s="7">
        <f>L207*Orders!E207</f>
        <v>8.0549999999999997</v>
      </c>
      <c r="N207" t="str">
        <f t="shared" si="3"/>
        <v>Robusta</v>
      </c>
      <c r="O207" t="s">
        <v>6199</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6">
        <f>_xlfn.XLOOKUP(D208,Products!$A$1:$A$49,Products!$D$1:$D$49,,0)</f>
        <v>1</v>
      </c>
      <c r="L208" s="7">
        <f>_xlfn.XLOOKUP(D208,Products!$A$1:$A$49,Products!$E$1:$E$49,,0)</f>
        <v>11.25</v>
      </c>
      <c r="M208" s="7">
        <f>L208*Orders!E208</f>
        <v>22.5</v>
      </c>
      <c r="N208" t="str">
        <f t="shared" si="3"/>
        <v>Arabica</v>
      </c>
      <c r="O208" t="s">
        <v>6197</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6">
        <f>_xlfn.XLOOKUP(D209,Products!$A$1:$A$49,Products!$D$1:$D$49,,0)</f>
        <v>0.5</v>
      </c>
      <c r="L209" s="7">
        <f>_xlfn.XLOOKUP(D209,Products!$A$1:$A$49,Products!$E$1:$E$49,,0)</f>
        <v>6.75</v>
      </c>
      <c r="M209" s="7">
        <f>L209*Orders!E209</f>
        <v>40.5</v>
      </c>
      <c r="N209" t="str">
        <f t="shared" si="3"/>
        <v>Arabica</v>
      </c>
      <c r="O209" t="s">
        <v>6197</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6">
        <f>_xlfn.XLOOKUP(D210,Products!$A$1:$A$49,Products!$D$1:$D$49,,0)</f>
        <v>0.5</v>
      </c>
      <c r="L210" s="7">
        <f>_xlfn.XLOOKUP(D210,Products!$A$1:$A$49,Products!$E$1:$E$49,,0)</f>
        <v>7.29</v>
      </c>
      <c r="M210" s="7">
        <f>L210*Orders!E210</f>
        <v>29.16</v>
      </c>
      <c r="N210" t="str">
        <f t="shared" si="3"/>
        <v>Excelsa</v>
      </c>
      <c r="O210" t="s">
        <v>6199</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6">
        <f>_xlfn.XLOOKUP(D211,Products!$A$1:$A$49,Products!$D$1:$D$49,,0)</f>
        <v>0.5</v>
      </c>
      <c r="L211" s="7">
        <f>_xlfn.XLOOKUP(D211,Products!$A$1:$A$49,Products!$E$1:$E$49,,0)</f>
        <v>6.75</v>
      </c>
      <c r="M211" s="7">
        <f>L211*Orders!E211</f>
        <v>6.75</v>
      </c>
      <c r="N211" t="str">
        <f t="shared" si="3"/>
        <v>Arabica</v>
      </c>
      <c r="O211" t="s">
        <v>6197</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6">
        <f>_xlfn.XLOOKUP(D212,Products!$A$1:$A$49,Products!$D$1:$D$49,,0)</f>
        <v>1</v>
      </c>
      <c r="L212" s="7">
        <f>_xlfn.XLOOKUP(D212,Products!$A$1:$A$49,Products!$E$1:$E$49,,0)</f>
        <v>12.95</v>
      </c>
      <c r="M212" s="7">
        <f>L212*Orders!E212</f>
        <v>51.8</v>
      </c>
      <c r="N212" t="str">
        <f t="shared" si="3"/>
        <v>Liberica</v>
      </c>
      <c r="O212" t="s">
        <v>6199</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6">
        <f>_xlfn.XLOOKUP(D213,Products!$A$1:$A$49,Products!$D$1:$D$49,,0)</f>
        <v>0.5</v>
      </c>
      <c r="L213" s="7">
        <f>_xlfn.XLOOKUP(D213,Products!$A$1:$A$49,Products!$E$1:$E$49,,0)</f>
        <v>8.91</v>
      </c>
      <c r="M213" s="7">
        <f>L213*Orders!E213</f>
        <v>53.46</v>
      </c>
      <c r="N213" t="str">
        <f t="shared" si="3"/>
        <v>Excelsa</v>
      </c>
      <c r="O213" t="s">
        <v>6198</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6">
        <f>_xlfn.XLOOKUP(D214,Products!$A$1:$A$49,Products!$D$1:$D$49,,0)</f>
        <v>0.2</v>
      </c>
      <c r="L214" s="7">
        <f>_xlfn.XLOOKUP(D214,Products!$A$1:$A$49,Products!$E$1:$E$49,,0)</f>
        <v>3.645</v>
      </c>
      <c r="M214" s="7">
        <f>L214*Orders!E214</f>
        <v>14.58</v>
      </c>
      <c r="N214" t="str">
        <f t="shared" si="3"/>
        <v>Excelsa</v>
      </c>
      <c r="O214" t="s">
        <v>6199</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6">
        <f>_xlfn.XLOOKUP(D215,Products!$A$1:$A$49,Products!$D$1:$D$49,,0)</f>
        <v>2.5</v>
      </c>
      <c r="L215" s="7">
        <f>_xlfn.XLOOKUP(D215,Products!$A$1:$A$49,Products!$E$1:$E$49,,0)</f>
        <v>20.584999999999997</v>
      </c>
      <c r="M215" s="7">
        <f>L215*Orders!E215</f>
        <v>20.584999999999997</v>
      </c>
      <c r="N215" t="str">
        <f t="shared" si="3"/>
        <v>Robusta</v>
      </c>
      <c r="O215" t="s">
        <v>6199</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6">
        <f>_xlfn.XLOOKUP(D216,Products!$A$1:$A$49,Products!$D$1:$D$49,,0)</f>
        <v>1</v>
      </c>
      <c r="L216" s="7">
        <f>_xlfn.XLOOKUP(D216,Products!$A$1:$A$49,Products!$E$1:$E$49,,0)</f>
        <v>15.85</v>
      </c>
      <c r="M216" s="7">
        <f>L216*Orders!E216</f>
        <v>31.7</v>
      </c>
      <c r="N216" t="str">
        <f t="shared" si="3"/>
        <v>Liberica</v>
      </c>
      <c r="O216" t="s">
        <v>6198</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6">
        <f>_xlfn.XLOOKUP(D217,Products!$A$1:$A$49,Products!$D$1:$D$49,,0)</f>
        <v>0.2</v>
      </c>
      <c r="L217" s="7">
        <f>_xlfn.XLOOKUP(D217,Products!$A$1:$A$49,Products!$E$1:$E$49,,0)</f>
        <v>3.8849999999999998</v>
      </c>
      <c r="M217" s="7">
        <f>L217*Orders!E217</f>
        <v>23.31</v>
      </c>
      <c r="N217" t="str">
        <f t="shared" si="3"/>
        <v>Liberica</v>
      </c>
      <c r="O217" t="s">
        <v>6199</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6">
        <f>_xlfn.XLOOKUP(D218,Products!$A$1:$A$49,Products!$D$1:$D$49,,0)</f>
        <v>1</v>
      </c>
      <c r="L218" s="7">
        <f>_xlfn.XLOOKUP(D218,Products!$A$1:$A$49,Products!$E$1:$E$49,,0)</f>
        <v>14.55</v>
      </c>
      <c r="M218" s="7">
        <f>L218*Orders!E218</f>
        <v>58.2</v>
      </c>
      <c r="N218" t="str">
        <f t="shared" si="3"/>
        <v>Liberica</v>
      </c>
      <c r="O218" t="s">
        <v>6197</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6">
        <f>_xlfn.XLOOKUP(D219,Products!$A$1:$A$49,Products!$D$1:$D$49,,0)</f>
        <v>0.5</v>
      </c>
      <c r="L219" s="7">
        <f>_xlfn.XLOOKUP(D219,Products!$A$1:$A$49,Products!$E$1:$E$49,,0)</f>
        <v>8.91</v>
      </c>
      <c r="M219" s="7">
        <f>L219*Orders!E219</f>
        <v>35.64</v>
      </c>
      <c r="N219" t="str">
        <f t="shared" si="3"/>
        <v>Excelsa</v>
      </c>
      <c r="O219" t="s">
        <v>6198</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6">
        <f>_xlfn.XLOOKUP(D220,Products!$A$1:$A$49,Products!$D$1:$D$49,,0)</f>
        <v>1</v>
      </c>
      <c r="L220" s="7">
        <f>_xlfn.XLOOKUP(D220,Products!$A$1:$A$49,Products!$E$1:$E$49,,0)</f>
        <v>11.25</v>
      </c>
      <c r="M220" s="7">
        <f>L220*Orders!E220</f>
        <v>56.25</v>
      </c>
      <c r="N220" t="str">
        <f t="shared" si="3"/>
        <v>Arabica</v>
      </c>
      <c r="O220" t="s">
        <v>6197</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6">
        <f>_xlfn.XLOOKUP(D221,Products!$A$1:$A$49,Products!$D$1:$D$49,,0)</f>
        <v>0.2</v>
      </c>
      <c r="L221" s="7">
        <f>_xlfn.XLOOKUP(D221,Products!$A$1:$A$49,Products!$E$1:$E$49,,0)</f>
        <v>3.5849999999999995</v>
      </c>
      <c r="M221" s="7">
        <f>L221*Orders!E221</f>
        <v>10.754999999999999</v>
      </c>
      <c r="N221" t="str">
        <f t="shared" si="3"/>
        <v>Robusta</v>
      </c>
      <c r="O221" t="s">
        <v>6198</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6">
        <f>_xlfn.XLOOKUP(D222,Products!$A$1:$A$49,Products!$D$1:$D$49,,0)</f>
        <v>0.2</v>
      </c>
      <c r="L222" s="7">
        <f>_xlfn.XLOOKUP(D222,Products!$A$1:$A$49,Products!$E$1:$E$49,,0)</f>
        <v>2.9849999999999999</v>
      </c>
      <c r="M222" s="7">
        <f>L222*Orders!E222</f>
        <v>14.924999999999999</v>
      </c>
      <c r="N222" t="str">
        <f t="shared" si="3"/>
        <v>Robusta</v>
      </c>
      <c r="O222" t="s">
        <v>6197</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6">
        <f>_xlfn.XLOOKUP(D223,Products!$A$1:$A$49,Products!$D$1:$D$49,,0)</f>
        <v>1</v>
      </c>
      <c r="L223" s="7">
        <f>_xlfn.XLOOKUP(D223,Products!$A$1:$A$49,Products!$E$1:$E$49,,0)</f>
        <v>12.95</v>
      </c>
      <c r="M223" s="7">
        <f>L223*Orders!E223</f>
        <v>77.699999999999989</v>
      </c>
      <c r="N223" t="str">
        <f t="shared" si="3"/>
        <v>Arabica</v>
      </c>
      <c r="O223" t="s">
        <v>6198</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6">
        <f>_xlfn.XLOOKUP(D224,Products!$A$1:$A$49,Products!$D$1:$D$49,,0)</f>
        <v>0.5</v>
      </c>
      <c r="L224" s="7">
        <f>_xlfn.XLOOKUP(D224,Products!$A$1:$A$49,Products!$E$1:$E$49,,0)</f>
        <v>7.77</v>
      </c>
      <c r="M224" s="7">
        <f>L224*Orders!E224</f>
        <v>23.31</v>
      </c>
      <c r="N224" t="str">
        <f t="shared" si="3"/>
        <v>Liberica</v>
      </c>
      <c r="O224" t="s">
        <v>6199</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6">
        <f>_xlfn.XLOOKUP(D225,Products!$A$1:$A$49,Products!$D$1:$D$49,,0)</f>
        <v>1</v>
      </c>
      <c r="L225" s="7">
        <f>_xlfn.XLOOKUP(D225,Products!$A$1:$A$49,Products!$E$1:$E$49,,0)</f>
        <v>14.85</v>
      </c>
      <c r="M225" s="7">
        <f>L225*Orders!E225</f>
        <v>59.4</v>
      </c>
      <c r="N225" t="str">
        <f t="shared" si="3"/>
        <v>Excelsa</v>
      </c>
      <c r="O225" t="s">
        <v>6198</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6">
        <f>_xlfn.XLOOKUP(D226,Products!$A$1:$A$49,Products!$D$1:$D$49,,0)</f>
        <v>2.5</v>
      </c>
      <c r="L226" s="7">
        <f>_xlfn.XLOOKUP(D226,Products!$A$1:$A$49,Products!$E$1:$E$49,,0)</f>
        <v>29.784999999999997</v>
      </c>
      <c r="M226" s="7">
        <f>L226*Orders!E226</f>
        <v>119.13999999999999</v>
      </c>
      <c r="N226" t="str">
        <f t="shared" si="3"/>
        <v>Liberica</v>
      </c>
      <c r="O226" t="s">
        <v>6199</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6">
        <f>_xlfn.XLOOKUP(D227,Products!$A$1:$A$49,Products!$D$1:$D$49,,0)</f>
        <v>0.2</v>
      </c>
      <c r="L227" s="7">
        <f>_xlfn.XLOOKUP(D227,Products!$A$1:$A$49,Products!$E$1:$E$49,,0)</f>
        <v>3.5849999999999995</v>
      </c>
      <c r="M227" s="7">
        <f>L227*Orders!E227</f>
        <v>14.339999999999998</v>
      </c>
      <c r="N227" t="str">
        <f t="shared" si="3"/>
        <v>Robusta</v>
      </c>
      <c r="O227" t="s">
        <v>6198</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6">
        <f>_xlfn.XLOOKUP(D228,Products!$A$1:$A$49,Products!$D$1:$D$49,,0)</f>
        <v>2.5</v>
      </c>
      <c r="L228" s="7">
        <f>_xlfn.XLOOKUP(D228,Products!$A$1:$A$49,Products!$E$1:$E$49,,0)</f>
        <v>25.874999999999996</v>
      </c>
      <c r="M228" s="7">
        <f>L228*Orders!E228</f>
        <v>129.37499999999997</v>
      </c>
      <c r="N228" t="str">
        <f t="shared" si="3"/>
        <v>Arabica</v>
      </c>
      <c r="O228" t="s">
        <v>6197</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6">
        <f>_xlfn.XLOOKUP(D229,Products!$A$1:$A$49,Products!$D$1:$D$49,,0)</f>
        <v>0.2</v>
      </c>
      <c r="L229" s="7">
        <f>_xlfn.XLOOKUP(D229,Products!$A$1:$A$49,Products!$E$1:$E$49,,0)</f>
        <v>2.6849999999999996</v>
      </c>
      <c r="M229" s="7">
        <f>L229*Orders!E229</f>
        <v>16.11</v>
      </c>
      <c r="N229" t="str">
        <f t="shared" si="3"/>
        <v>Robusta</v>
      </c>
      <c r="O229" t="s">
        <v>6199</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6">
        <f>_xlfn.XLOOKUP(D230,Products!$A$1:$A$49,Products!$D$1:$D$49,,0)</f>
        <v>0.2</v>
      </c>
      <c r="L230" s="7">
        <f>_xlfn.XLOOKUP(D230,Products!$A$1:$A$49,Products!$E$1:$E$49,,0)</f>
        <v>3.5849999999999995</v>
      </c>
      <c r="M230" s="7">
        <f>L230*Orders!E230</f>
        <v>17.924999999999997</v>
      </c>
      <c r="N230" t="str">
        <f t="shared" si="3"/>
        <v>Robusta</v>
      </c>
      <c r="O230" t="s">
        <v>6198</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6">
        <f>_xlfn.XLOOKUP(D231,Products!$A$1:$A$49,Products!$D$1:$D$49,,0)</f>
        <v>0.2</v>
      </c>
      <c r="L231" s="7">
        <f>_xlfn.XLOOKUP(D231,Products!$A$1:$A$49,Products!$E$1:$E$49,,0)</f>
        <v>4.3650000000000002</v>
      </c>
      <c r="M231" s="7">
        <f>L231*Orders!E231</f>
        <v>8.73</v>
      </c>
      <c r="N231" t="str">
        <f t="shared" si="3"/>
        <v>Liberica</v>
      </c>
      <c r="O231" t="s">
        <v>6197</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6">
        <f>_xlfn.XLOOKUP(D232,Products!$A$1:$A$49,Products!$D$1:$D$49,,0)</f>
        <v>2.5</v>
      </c>
      <c r="L232" s="7">
        <f>_xlfn.XLOOKUP(D232,Products!$A$1:$A$49,Products!$E$1:$E$49,,0)</f>
        <v>25.874999999999996</v>
      </c>
      <c r="M232" s="7">
        <f>L232*Orders!E232</f>
        <v>51.749999999999993</v>
      </c>
      <c r="N232" t="str">
        <f t="shared" si="3"/>
        <v>Arabica</v>
      </c>
      <c r="O232" t="s">
        <v>6197</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6">
        <f>_xlfn.XLOOKUP(D233,Products!$A$1:$A$49,Products!$D$1:$D$49,,0)</f>
        <v>0.2</v>
      </c>
      <c r="L233" s="7">
        <f>_xlfn.XLOOKUP(D233,Products!$A$1:$A$49,Products!$E$1:$E$49,,0)</f>
        <v>4.3650000000000002</v>
      </c>
      <c r="M233" s="7">
        <f>L233*Orders!E233</f>
        <v>8.73</v>
      </c>
      <c r="N233" t="str">
        <f t="shared" si="3"/>
        <v>Liberica</v>
      </c>
      <c r="O233" t="s">
        <v>6197</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6">
        <f>_xlfn.XLOOKUP(D234,Products!$A$1:$A$49,Products!$D$1:$D$49,,0)</f>
        <v>0.2</v>
      </c>
      <c r="L234" s="7">
        <f>_xlfn.XLOOKUP(D234,Products!$A$1:$A$49,Products!$E$1:$E$49,,0)</f>
        <v>4.7549999999999999</v>
      </c>
      <c r="M234" s="7">
        <f>L234*Orders!E234</f>
        <v>23.774999999999999</v>
      </c>
      <c r="N234" t="str">
        <f t="shared" si="3"/>
        <v>Liberica</v>
      </c>
      <c r="O234" t="s">
        <v>6198</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6">
        <f>_xlfn.XLOOKUP(D235,Products!$A$1:$A$49,Products!$D$1:$D$49,,0)</f>
        <v>0.2</v>
      </c>
      <c r="L235" s="7">
        <f>_xlfn.XLOOKUP(D235,Products!$A$1:$A$49,Products!$E$1:$E$49,,0)</f>
        <v>4.125</v>
      </c>
      <c r="M235" s="7">
        <f>L235*Orders!E235</f>
        <v>20.625</v>
      </c>
      <c r="N235" t="str">
        <f t="shared" si="3"/>
        <v>Excelsa</v>
      </c>
      <c r="O235" t="s">
        <v>6197</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6">
        <f>_xlfn.XLOOKUP(D236,Products!$A$1:$A$49,Products!$D$1:$D$49,,0)</f>
        <v>2.5</v>
      </c>
      <c r="L236" s="7">
        <f>_xlfn.XLOOKUP(D236,Products!$A$1:$A$49,Products!$E$1:$E$49,,0)</f>
        <v>36.454999999999998</v>
      </c>
      <c r="M236" s="7">
        <f>L236*Orders!E236</f>
        <v>36.454999999999998</v>
      </c>
      <c r="N236" t="str">
        <f t="shared" si="3"/>
        <v>Liberica</v>
      </c>
      <c r="O236" t="s">
        <v>6198</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6">
        <f>_xlfn.XLOOKUP(D237,Products!$A$1:$A$49,Products!$D$1:$D$49,,0)</f>
        <v>2.5</v>
      </c>
      <c r="L237" s="7">
        <f>_xlfn.XLOOKUP(D237,Products!$A$1:$A$49,Products!$E$1:$E$49,,0)</f>
        <v>36.454999999999998</v>
      </c>
      <c r="M237" s="7">
        <f>L237*Orders!E237</f>
        <v>182.27499999999998</v>
      </c>
      <c r="N237" t="str">
        <f t="shared" si="3"/>
        <v>Liberica</v>
      </c>
      <c r="O237" t="s">
        <v>6198</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6">
        <f>_xlfn.XLOOKUP(D238,Products!$A$1:$A$49,Products!$D$1:$D$49,,0)</f>
        <v>2.5</v>
      </c>
      <c r="L238" s="7">
        <f>_xlfn.XLOOKUP(D238,Products!$A$1:$A$49,Products!$E$1:$E$49,,0)</f>
        <v>29.784999999999997</v>
      </c>
      <c r="M238" s="7">
        <f>L238*Orders!E238</f>
        <v>89.35499999999999</v>
      </c>
      <c r="N238" t="str">
        <f t="shared" si="3"/>
        <v>Liberica</v>
      </c>
      <c r="O238" t="s">
        <v>6199</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6">
        <f>_xlfn.XLOOKUP(D239,Products!$A$1:$A$49,Products!$D$1:$D$49,,0)</f>
        <v>0.2</v>
      </c>
      <c r="L239" s="7">
        <f>_xlfn.XLOOKUP(D239,Products!$A$1:$A$49,Products!$E$1:$E$49,,0)</f>
        <v>3.5849999999999995</v>
      </c>
      <c r="M239" s="7">
        <f>L239*Orders!E239</f>
        <v>3.5849999999999995</v>
      </c>
      <c r="N239" t="str">
        <f t="shared" si="3"/>
        <v>Robusta</v>
      </c>
      <c r="O239" t="s">
        <v>6198</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6">
        <f>_xlfn.XLOOKUP(D240,Products!$A$1:$A$49,Products!$D$1:$D$49,,0)</f>
        <v>2.5</v>
      </c>
      <c r="L240" s="7">
        <f>_xlfn.XLOOKUP(D240,Products!$A$1:$A$49,Products!$E$1:$E$49,,0)</f>
        <v>22.884999999999998</v>
      </c>
      <c r="M240" s="7">
        <f>L240*Orders!E240</f>
        <v>45.769999999999996</v>
      </c>
      <c r="N240" t="str">
        <f t="shared" si="3"/>
        <v>Robusta</v>
      </c>
      <c r="O240" t="s">
        <v>6197</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6">
        <f>_xlfn.XLOOKUP(D241,Products!$A$1:$A$49,Products!$D$1:$D$49,,0)</f>
        <v>1</v>
      </c>
      <c r="L241" s="7">
        <f>_xlfn.XLOOKUP(D241,Products!$A$1:$A$49,Products!$E$1:$E$49,,0)</f>
        <v>14.85</v>
      </c>
      <c r="M241" s="7">
        <f>L241*Orders!E241</f>
        <v>59.4</v>
      </c>
      <c r="N241" t="str">
        <f t="shared" si="3"/>
        <v>Excelsa</v>
      </c>
      <c r="O241" t="s">
        <v>6198</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6">
        <f>_xlfn.XLOOKUP(D242,Products!$A$1:$A$49,Products!$D$1:$D$49,,0)</f>
        <v>2.5</v>
      </c>
      <c r="L242" s="7">
        <f>_xlfn.XLOOKUP(D242,Products!$A$1:$A$49,Products!$E$1:$E$49,,0)</f>
        <v>25.874999999999996</v>
      </c>
      <c r="M242" s="7">
        <f>L242*Orders!E242</f>
        <v>155.24999999999997</v>
      </c>
      <c r="N242" t="str">
        <f t="shared" si="3"/>
        <v>Arabica</v>
      </c>
      <c r="O242" t="s">
        <v>6197</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6">
        <f>_xlfn.XLOOKUP(D243,Products!$A$1:$A$49,Products!$D$1:$D$49,,0)</f>
        <v>2.5</v>
      </c>
      <c r="L243" s="7">
        <f>_xlfn.XLOOKUP(D243,Products!$A$1:$A$49,Products!$E$1:$E$49,,0)</f>
        <v>22.884999999999998</v>
      </c>
      <c r="M243" s="7">
        <f>L243*Orders!E243</f>
        <v>45.769999999999996</v>
      </c>
      <c r="N243" t="str">
        <f t="shared" si="3"/>
        <v>Robusta</v>
      </c>
      <c r="O243" t="s">
        <v>6197</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6">
        <f>_xlfn.XLOOKUP(D244,Products!$A$1:$A$49,Products!$D$1:$D$49,,0)</f>
        <v>1</v>
      </c>
      <c r="L244" s="7">
        <f>_xlfn.XLOOKUP(D244,Products!$A$1:$A$49,Products!$E$1:$E$49,,0)</f>
        <v>12.15</v>
      </c>
      <c r="M244" s="7">
        <f>L244*Orders!E244</f>
        <v>36.450000000000003</v>
      </c>
      <c r="N244" t="str">
        <f t="shared" si="3"/>
        <v>Excelsa</v>
      </c>
      <c r="O244" t="s">
        <v>6199</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6">
        <f>_xlfn.XLOOKUP(D245,Products!$A$1:$A$49,Products!$D$1:$D$49,,0)</f>
        <v>0.5</v>
      </c>
      <c r="L245" s="7">
        <f>_xlfn.XLOOKUP(D245,Products!$A$1:$A$49,Products!$E$1:$E$49,,0)</f>
        <v>7.29</v>
      </c>
      <c r="M245" s="7">
        <f>L245*Orders!E245</f>
        <v>29.16</v>
      </c>
      <c r="N245" t="str">
        <f t="shared" si="3"/>
        <v>Excelsa</v>
      </c>
      <c r="O245" t="s">
        <v>6199</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6">
        <f>_xlfn.XLOOKUP(D246,Products!$A$1:$A$49,Products!$D$1:$D$49,,0)</f>
        <v>2.5</v>
      </c>
      <c r="L246" s="7">
        <f>_xlfn.XLOOKUP(D246,Products!$A$1:$A$49,Products!$E$1:$E$49,,0)</f>
        <v>33.464999999999996</v>
      </c>
      <c r="M246" s="7">
        <f>L246*Orders!E246</f>
        <v>133.85999999999999</v>
      </c>
      <c r="N246" t="str">
        <f t="shared" si="3"/>
        <v>Liberica</v>
      </c>
      <c r="O246" t="s">
        <v>6197</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6">
        <f>_xlfn.XLOOKUP(D247,Products!$A$1:$A$49,Products!$D$1:$D$49,,0)</f>
        <v>0.2</v>
      </c>
      <c r="L247" s="7">
        <f>_xlfn.XLOOKUP(D247,Products!$A$1:$A$49,Products!$E$1:$E$49,,0)</f>
        <v>4.7549999999999999</v>
      </c>
      <c r="M247" s="7">
        <f>L247*Orders!E247</f>
        <v>23.774999999999999</v>
      </c>
      <c r="N247" t="str">
        <f t="shared" si="3"/>
        <v>Liberica</v>
      </c>
      <c r="O247" t="s">
        <v>6198</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6">
        <f>_xlfn.XLOOKUP(D248,Products!$A$1:$A$49,Products!$D$1:$D$49,,0)</f>
        <v>1</v>
      </c>
      <c r="L248" s="7">
        <f>_xlfn.XLOOKUP(D248,Products!$A$1:$A$49,Products!$E$1:$E$49,,0)</f>
        <v>12.95</v>
      </c>
      <c r="M248" s="7">
        <f>L248*Orders!E248</f>
        <v>38.849999999999994</v>
      </c>
      <c r="N248" t="str">
        <f t="shared" si="3"/>
        <v>Liberica</v>
      </c>
      <c r="O248" t="s">
        <v>6199</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6">
        <f>_xlfn.XLOOKUP(D249,Products!$A$1:$A$49,Products!$D$1:$D$49,,0)</f>
        <v>0.2</v>
      </c>
      <c r="L249" s="7">
        <f>_xlfn.XLOOKUP(D249,Products!$A$1:$A$49,Products!$E$1:$E$49,,0)</f>
        <v>3.5849999999999995</v>
      </c>
      <c r="M249" s="7">
        <f>L249*Orders!E249</f>
        <v>21.509999999999998</v>
      </c>
      <c r="N249" t="str">
        <f t="shared" si="3"/>
        <v>Robusta</v>
      </c>
      <c r="O249" t="s">
        <v>6198</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6">
        <f>_xlfn.XLOOKUP(D250,Products!$A$1:$A$49,Products!$D$1:$D$49,,0)</f>
        <v>1</v>
      </c>
      <c r="L250" s="7">
        <f>_xlfn.XLOOKUP(D250,Products!$A$1:$A$49,Products!$E$1:$E$49,,0)</f>
        <v>9.9499999999999993</v>
      </c>
      <c r="M250" s="7">
        <f>L250*Orders!E250</f>
        <v>9.9499999999999993</v>
      </c>
      <c r="N250" t="str">
        <f t="shared" si="3"/>
        <v>Arabica</v>
      </c>
      <c r="O250" t="s">
        <v>6199</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6">
        <f>_xlfn.XLOOKUP(D251,Products!$A$1:$A$49,Products!$D$1:$D$49,,0)</f>
        <v>1</v>
      </c>
      <c r="L251" s="7">
        <f>_xlfn.XLOOKUP(D251,Products!$A$1:$A$49,Products!$E$1:$E$49,,0)</f>
        <v>15.85</v>
      </c>
      <c r="M251" s="7">
        <f>L251*Orders!E251</f>
        <v>15.85</v>
      </c>
      <c r="N251" t="str">
        <f t="shared" si="3"/>
        <v>Liberica</v>
      </c>
      <c r="O251" t="s">
        <v>6198</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6">
        <f>_xlfn.XLOOKUP(D252,Products!$A$1:$A$49,Products!$D$1:$D$49,,0)</f>
        <v>0.2</v>
      </c>
      <c r="L252" s="7">
        <f>_xlfn.XLOOKUP(D252,Products!$A$1:$A$49,Products!$E$1:$E$49,,0)</f>
        <v>2.9849999999999999</v>
      </c>
      <c r="M252" s="7">
        <f>L252*Orders!E252</f>
        <v>2.9849999999999999</v>
      </c>
      <c r="N252" t="str">
        <f t="shared" si="3"/>
        <v>Robusta</v>
      </c>
      <c r="O252" t="s">
        <v>6197</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6">
        <f>_xlfn.XLOOKUP(D253,Products!$A$1:$A$49,Products!$D$1:$D$49,,0)</f>
        <v>1</v>
      </c>
      <c r="L253" s="7">
        <f>_xlfn.XLOOKUP(D253,Products!$A$1:$A$49,Products!$E$1:$E$49,,0)</f>
        <v>13.75</v>
      </c>
      <c r="M253" s="7">
        <f>L253*Orders!E253</f>
        <v>68.75</v>
      </c>
      <c r="N253" t="str">
        <f t="shared" si="3"/>
        <v>Excelsa</v>
      </c>
      <c r="O253" t="s">
        <v>6197</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6">
        <f>_xlfn.XLOOKUP(D254,Products!$A$1:$A$49,Products!$D$1:$D$49,,0)</f>
        <v>1</v>
      </c>
      <c r="L254" s="7">
        <f>_xlfn.XLOOKUP(D254,Products!$A$1:$A$49,Products!$E$1:$E$49,,0)</f>
        <v>9.9499999999999993</v>
      </c>
      <c r="M254" s="7">
        <f>L254*Orders!E254</f>
        <v>29.849999999999998</v>
      </c>
      <c r="N254" t="str">
        <f t="shared" si="3"/>
        <v>Arabica</v>
      </c>
      <c r="O254" t="s">
        <v>6199</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6">
        <f>_xlfn.XLOOKUP(D255,Products!$A$1:$A$49,Products!$D$1:$D$49,,0)</f>
        <v>1</v>
      </c>
      <c r="L255" s="7">
        <f>_xlfn.XLOOKUP(D255,Products!$A$1:$A$49,Products!$E$1:$E$49,,0)</f>
        <v>14.55</v>
      </c>
      <c r="M255" s="7">
        <f>L255*Orders!E255</f>
        <v>58.2</v>
      </c>
      <c r="N255" t="str">
        <f t="shared" si="3"/>
        <v>Liberica</v>
      </c>
      <c r="O255" t="s">
        <v>6197</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6">
        <f>_xlfn.XLOOKUP(D256,Products!$A$1:$A$49,Products!$D$1:$D$49,,0)</f>
        <v>0.5</v>
      </c>
      <c r="L256" s="7">
        <f>_xlfn.XLOOKUP(D256,Products!$A$1:$A$49,Products!$E$1:$E$49,,0)</f>
        <v>7.169999999999999</v>
      </c>
      <c r="M256" s="7">
        <f>L256*Orders!E256</f>
        <v>28.679999999999996</v>
      </c>
      <c r="N256" t="str">
        <f t="shared" si="3"/>
        <v>Robusta</v>
      </c>
      <c r="O256" t="s">
        <v>6198</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6">
        <f>_xlfn.XLOOKUP(D257,Products!$A$1:$A$49,Products!$D$1:$D$49,,0)</f>
        <v>0.5</v>
      </c>
      <c r="L257" s="7">
        <f>_xlfn.XLOOKUP(D257,Products!$A$1:$A$49,Products!$E$1:$E$49,,0)</f>
        <v>7.169999999999999</v>
      </c>
      <c r="M257" s="7">
        <f>L257*Orders!E257</f>
        <v>21.509999999999998</v>
      </c>
      <c r="N257" t="str">
        <f t="shared" si="3"/>
        <v>Robusta</v>
      </c>
      <c r="O257" t="s">
        <v>6198</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6">
        <f>_xlfn.XLOOKUP(D258,Products!$A$1:$A$49,Products!$D$1:$D$49,,0)</f>
        <v>0.5</v>
      </c>
      <c r="L258" s="7">
        <f>_xlfn.XLOOKUP(D258,Products!$A$1:$A$49,Products!$E$1:$E$49,,0)</f>
        <v>8.73</v>
      </c>
      <c r="M258" s="7">
        <f>L258*Orders!E258</f>
        <v>17.46</v>
      </c>
      <c r="N258" t="str">
        <f t="shared" si="3"/>
        <v>Liberica</v>
      </c>
      <c r="O258" t="s">
        <v>6197</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6">
        <f>_xlfn.XLOOKUP(D259,Products!$A$1:$A$49,Products!$D$1:$D$49,,0)</f>
        <v>2.5</v>
      </c>
      <c r="L259" s="7">
        <f>_xlfn.XLOOKUP(D259,Products!$A$1:$A$49,Products!$E$1:$E$49,,0)</f>
        <v>27.945</v>
      </c>
      <c r="M259" s="7">
        <f>L259*Orders!E259</f>
        <v>27.945</v>
      </c>
      <c r="N259" t="str">
        <f t="shared" ref="N259:N322" si="4">IF(I259="Rob","Robusta",IF(I259="Exc","Excelsa",IF(I259="Ara","Arabica",IF(I259="Lib","Liberica",""))))</f>
        <v>Excelsa</v>
      </c>
      <c r="O259" t="s">
        <v>6199</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6">
        <f>_xlfn.XLOOKUP(D260,Products!$A$1:$A$49,Products!$D$1:$D$49,,0)</f>
        <v>2.5</v>
      </c>
      <c r="L260" s="7">
        <f>_xlfn.XLOOKUP(D260,Products!$A$1:$A$49,Products!$E$1:$E$49,,0)</f>
        <v>27.945</v>
      </c>
      <c r="M260" s="7">
        <f>L260*Orders!E260</f>
        <v>139.72499999999999</v>
      </c>
      <c r="N260" t="str">
        <f t="shared" si="4"/>
        <v>Excelsa</v>
      </c>
      <c r="O260" t="s">
        <v>6199</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6">
        <f>_xlfn.XLOOKUP(D261,Products!$A$1:$A$49,Products!$D$1:$D$49,,0)</f>
        <v>0.2</v>
      </c>
      <c r="L261" s="7">
        <f>_xlfn.XLOOKUP(D261,Products!$A$1:$A$49,Products!$E$1:$E$49,,0)</f>
        <v>2.9849999999999999</v>
      </c>
      <c r="M261" s="7">
        <f>L261*Orders!E261</f>
        <v>5.97</v>
      </c>
      <c r="N261" t="str">
        <f t="shared" si="4"/>
        <v>Robusta</v>
      </c>
      <c r="O261" t="s">
        <v>6197</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6">
        <f>_xlfn.XLOOKUP(D262,Products!$A$1:$A$49,Products!$D$1:$D$49,,0)</f>
        <v>2.5</v>
      </c>
      <c r="L262" s="7">
        <f>_xlfn.XLOOKUP(D262,Products!$A$1:$A$49,Products!$E$1:$E$49,,0)</f>
        <v>27.484999999999996</v>
      </c>
      <c r="M262" s="7">
        <f>L262*Orders!E262</f>
        <v>27.484999999999996</v>
      </c>
      <c r="N262" t="str">
        <f t="shared" si="4"/>
        <v>Robusta</v>
      </c>
      <c r="O262" t="s">
        <v>6198</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6">
        <f>_xlfn.XLOOKUP(D263,Products!$A$1:$A$49,Products!$D$1:$D$49,,0)</f>
        <v>1</v>
      </c>
      <c r="L263" s="7">
        <f>_xlfn.XLOOKUP(D263,Products!$A$1:$A$49,Products!$E$1:$E$49,,0)</f>
        <v>11.95</v>
      </c>
      <c r="M263" s="7">
        <f>L263*Orders!E263</f>
        <v>59.75</v>
      </c>
      <c r="N263" t="str">
        <f t="shared" si="4"/>
        <v>Robusta</v>
      </c>
      <c r="O263" t="s">
        <v>6198</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6">
        <f>_xlfn.XLOOKUP(D264,Products!$A$1:$A$49,Products!$D$1:$D$49,,0)</f>
        <v>1</v>
      </c>
      <c r="L264" s="7">
        <f>_xlfn.XLOOKUP(D264,Products!$A$1:$A$49,Products!$E$1:$E$49,,0)</f>
        <v>13.75</v>
      </c>
      <c r="M264" s="7">
        <f>L264*Orders!E264</f>
        <v>41.25</v>
      </c>
      <c r="N264" t="str">
        <f t="shared" si="4"/>
        <v>Excelsa</v>
      </c>
      <c r="O264" t="s">
        <v>6197</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6">
        <f>_xlfn.XLOOKUP(D265,Products!$A$1:$A$49,Products!$D$1:$D$49,,0)</f>
        <v>2.5</v>
      </c>
      <c r="L265" s="7">
        <f>_xlfn.XLOOKUP(D265,Products!$A$1:$A$49,Products!$E$1:$E$49,,0)</f>
        <v>33.464999999999996</v>
      </c>
      <c r="M265" s="7">
        <f>L265*Orders!E265</f>
        <v>133.85999999999999</v>
      </c>
      <c r="N265" t="str">
        <f t="shared" si="4"/>
        <v>Liberica</v>
      </c>
      <c r="O265" t="s">
        <v>6197</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6">
        <f>_xlfn.XLOOKUP(D266,Products!$A$1:$A$49,Products!$D$1:$D$49,,0)</f>
        <v>1</v>
      </c>
      <c r="L266" s="7">
        <f>_xlfn.XLOOKUP(D266,Products!$A$1:$A$49,Products!$E$1:$E$49,,0)</f>
        <v>11.95</v>
      </c>
      <c r="M266" s="7">
        <f>L266*Orders!E266</f>
        <v>59.75</v>
      </c>
      <c r="N266" t="str">
        <f t="shared" si="4"/>
        <v>Robusta</v>
      </c>
      <c r="O266" t="s">
        <v>6198</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6">
        <f>_xlfn.XLOOKUP(D267,Products!$A$1:$A$49,Products!$D$1:$D$49,,0)</f>
        <v>0.5</v>
      </c>
      <c r="L267" s="7">
        <f>_xlfn.XLOOKUP(D267,Products!$A$1:$A$49,Products!$E$1:$E$49,,0)</f>
        <v>5.97</v>
      </c>
      <c r="M267" s="7">
        <f>L267*Orders!E267</f>
        <v>5.97</v>
      </c>
      <c r="N267" t="str">
        <f t="shared" si="4"/>
        <v>Arabica</v>
      </c>
      <c r="O267" t="s">
        <v>6199</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6">
        <f>_xlfn.XLOOKUP(D268,Products!$A$1:$A$49,Products!$D$1:$D$49,,0)</f>
        <v>1</v>
      </c>
      <c r="L268" s="7">
        <f>_xlfn.XLOOKUP(D268,Products!$A$1:$A$49,Products!$E$1:$E$49,,0)</f>
        <v>12.15</v>
      </c>
      <c r="M268" s="7">
        <f>L268*Orders!E268</f>
        <v>24.3</v>
      </c>
      <c r="N268" t="str">
        <f t="shared" si="4"/>
        <v>Excelsa</v>
      </c>
      <c r="O268" t="s">
        <v>6199</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6">
        <f>_xlfn.XLOOKUP(D269,Products!$A$1:$A$49,Products!$D$1:$D$49,,0)</f>
        <v>0.2</v>
      </c>
      <c r="L269" s="7">
        <f>_xlfn.XLOOKUP(D269,Products!$A$1:$A$49,Products!$E$1:$E$49,,0)</f>
        <v>3.645</v>
      </c>
      <c r="M269" s="7">
        <f>L269*Orders!E269</f>
        <v>21.87</v>
      </c>
      <c r="N269" t="str">
        <f t="shared" si="4"/>
        <v>Excelsa</v>
      </c>
      <c r="O269" t="s">
        <v>6199</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6">
        <f>_xlfn.XLOOKUP(D270,Products!$A$1:$A$49,Products!$D$1:$D$49,,0)</f>
        <v>1</v>
      </c>
      <c r="L270" s="7">
        <f>_xlfn.XLOOKUP(D270,Products!$A$1:$A$49,Products!$E$1:$E$49,,0)</f>
        <v>9.9499999999999993</v>
      </c>
      <c r="M270" s="7">
        <f>L270*Orders!E270</f>
        <v>19.899999999999999</v>
      </c>
      <c r="N270" t="str">
        <f t="shared" si="4"/>
        <v>Arabica</v>
      </c>
      <c r="O270" t="s">
        <v>6199</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6">
        <f>_xlfn.XLOOKUP(D271,Products!$A$1:$A$49,Products!$D$1:$D$49,,0)</f>
        <v>0.2</v>
      </c>
      <c r="L271" s="7">
        <f>_xlfn.XLOOKUP(D271,Products!$A$1:$A$49,Products!$E$1:$E$49,,0)</f>
        <v>2.9849999999999999</v>
      </c>
      <c r="M271" s="7">
        <f>L271*Orders!E271</f>
        <v>5.97</v>
      </c>
      <c r="N271" t="str">
        <f t="shared" si="4"/>
        <v>Arabica</v>
      </c>
      <c r="O271" t="s">
        <v>6199</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6">
        <f>_xlfn.XLOOKUP(D272,Products!$A$1:$A$49,Products!$D$1:$D$49,,0)</f>
        <v>0.5</v>
      </c>
      <c r="L272" s="7">
        <f>_xlfn.XLOOKUP(D272,Products!$A$1:$A$49,Products!$E$1:$E$49,,0)</f>
        <v>7.29</v>
      </c>
      <c r="M272" s="7">
        <f>L272*Orders!E272</f>
        <v>7.29</v>
      </c>
      <c r="N272" t="str">
        <f t="shared" si="4"/>
        <v>Excelsa</v>
      </c>
      <c r="O272" t="s">
        <v>6199</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6">
        <f>_xlfn.XLOOKUP(D273,Products!$A$1:$A$49,Products!$D$1:$D$49,,0)</f>
        <v>0.2</v>
      </c>
      <c r="L273" s="7">
        <f>_xlfn.XLOOKUP(D273,Products!$A$1:$A$49,Products!$E$1:$E$49,,0)</f>
        <v>2.9849999999999999</v>
      </c>
      <c r="M273" s="7">
        <f>L273*Orders!E273</f>
        <v>11.94</v>
      </c>
      <c r="N273" t="str">
        <f t="shared" si="4"/>
        <v>Arabica</v>
      </c>
      <c r="O273" t="s">
        <v>6199</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6">
        <f>_xlfn.XLOOKUP(D274,Products!$A$1:$A$49,Products!$D$1:$D$49,,0)</f>
        <v>1</v>
      </c>
      <c r="L274" s="7">
        <f>_xlfn.XLOOKUP(D274,Products!$A$1:$A$49,Products!$E$1:$E$49,,0)</f>
        <v>11.95</v>
      </c>
      <c r="M274" s="7">
        <f>L274*Orders!E274</f>
        <v>71.699999999999989</v>
      </c>
      <c r="N274" t="str">
        <f t="shared" si="4"/>
        <v>Robusta</v>
      </c>
      <c r="O274" t="s">
        <v>6198</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6">
        <f>_xlfn.XLOOKUP(D275,Products!$A$1:$A$49,Products!$D$1:$D$49,,0)</f>
        <v>0.2</v>
      </c>
      <c r="L275" s="7">
        <f>_xlfn.XLOOKUP(D275,Products!$A$1:$A$49,Products!$E$1:$E$49,,0)</f>
        <v>3.8849999999999998</v>
      </c>
      <c r="M275" s="7">
        <f>L275*Orders!E275</f>
        <v>7.77</v>
      </c>
      <c r="N275" t="str">
        <f t="shared" si="4"/>
        <v>Arabica</v>
      </c>
      <c r="O275" t="s">
        <v>6198</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6">
        <f>_xlfn.XLOOKUP(D276,Products!$A$1:$A$49,Products!$D$1:$D$49,,0)</f>
        <v>2.5</v>
      </c>
      <c r="L276" s="7">
        <f>_xlfn.XLOOKUP(D276,Products!$A$1:$A$49,Products!$E$1:$E$49,,0)</f>
        <v>25.874999999999996</v>
      </c>
      <c r="M276" s="7">
        <f>L276*Orders!E276</f>
        <v>25.874999999999996</v>
      </c>
      <c r="N276" t="str">
        <f t="shared" si="4"/>
        <v>Arabica</v>
      </c>
      <c r="O276" t="s">
        <v>6197</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6">
        <f>_xlfn.XLOOKUP(D277,Products!$A$1:$A$49,Products!$D$1:$D$49,,0)</f>
        <v>2.5</v>
      </c>
      <c r="L277" s="7">
        <f>_xlfn.XLOOKUP(D277,Products!$A$1:$A$49,Products!$E$1:$E$49,,0)</f>
        <v>34.154999999999994</v>
      </c>
      <c r="M277" s="7">
        <f>L277*Orders!E277</f>
        <v>204.92999999999995</v>
      </c>
      <c r="N277" t="str">
        <f t="shared" si="4"/>
        <v>Excelsa</v>
      </c>
      <c r="O277" t="s">
        <v>6198</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6">
        <f>_xlfn.XLOOKUP(D278,Products!$A$1:$A$49,Products!$D$1:$D$49,,0)</f>
        <v>2.5</v>
      </c>
      <c r="L278" s="7">
        <f>_xlfn.XLOOKUP(D278,Products!$A$1:$A$49,Products!$E$1:$E$49,,0)</f>
        <v>27.484999999999996</v>
      </c>
      <c r="M278" s="7">
        <f>L278*Orders!E278</f>
        <v>109.93999999999998</v>
      </c>
      <c r="N278" t="str">
        <f t="shared" si="4"/>
        <v>Robusta</v>
      </c>
      <c r="O278" t="s">
        <v>6198</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6">
        <f>_xlfn.XLOOKUP(D279,Products!$A$1:$A$49,Products!$D$1:$D$49,,0)</f>
        <v>1</v>
      </c>
      <c r="L279" s="7">
        <f>_xlfn.XLOOKUP(D279,Products!$A$1:$A$49,Products!$E$1:$E$49,,0)</f>
        <v>14.85</v>
      </c>
      <c r="M279" s="7">
        <f>L279*Orders!E279</f>
        <v>89.1</v>
      </c>
      <c r="N279" t="str">
        <f t="shared" si="4"/>
        <v>Excelsa</v>
      </c>
      <c r="O279" t="s">
        <v>6198</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6">
        <f>_xlfn.XLOOKUP(D280,Products!$A$1:$A$49,Products!$D$1:$D$49,,0)</f>
        <v>0.2</v>
      </c>
      <c r="L280" s="7">
        <f>_xlfn.XLOOKUP(D280,Products!$A$1:$A$49,Products!$E$1:$E$49,,0)</f>
        <v>3.8849999999999998</v>
      </c>
      <c r="M280" s="7">
        <f>L280*Orders!E280</f>
        <v>7.77</v>
      </c>
      <c r="N280" t="str">
        <f t="shared" si="4"/>
        <v>Arabica</v>
      </c>
      <c r="O280" t="s">
        <v>6198</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6">
        <f>_xlfn.XLOOKUP(D281,Products!$A$1:$A$49,Products!$D$1:$D$49,,0)</f>
        <v>2.5</v>
      </c>
      <c r="L281" s="7">
        <f>_xlfn.XLOOKUP(D281,Products!$A$1:$A$49,Products!$E$1:$E$49,,0)</f>
        <v>33.464999999999996</v>
      </c>
      <c r="M281" s="7">
        <f>L281*Orders!E281</f>
        <v>33.464999999999996</v>
      </c>
      <c r="N281" t="str">
        <f t="shared" si="4"/>
        <v>Liberica</v>
      </c>
      <c r="O281" t="s">
        <v>6197</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6">
        <f>_xlfn.XLOOKUP(D282,Products!$A$1:$A$49,Products!$D$1:$D$49,,0)</f>
        <v>0.5</v>
      </c>
      <c r="L282" s="7">
        <f>_xlfn.XLOOKUP(D282,Products!$A$1:$A$49,Products!$E$1:$E$49,,0)</f>
        <v>8.25</v>
      </c>
      <c r="M282" s="7">
        <f>L282*Orders!E282</f>
        <v>41.25</v>
      </c>
      <c r="N282" t="str">
        <f t="shared" si="4"/>
        <v>Excelsa</v>
      </c>
      <c r="O282" t="s">
        <v>6197</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6">
        <f>_xlfn.XLOOKUP(D283,Products!$A$1:$A$49,Products!$D$1:$D$49,,0)</f>
        <v>1</v>
      </c>
      <c r="L283" s="7">
        <f>_xlfn.XLOOKUP(D283,Products!$A$1:$A$49,Products!$E$1:$E$49,,0)</f>
        <v>14.85</v>
      </c>
      <c r="M283" s="7">
        <f>L283*Orders!E283</f>
        <v>59.4</v>
      </c>
      <c r="N283" t="str">
        <f t="shared" si="4"/>
        <v>Excelsa</v>
      </c>
      <c r="O283" t="s">
        <v>6198</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6">
        <f>_xlfn.XLOOKUP(D284,Products!$A$1:$A$49,Products!$D$1:$D$49,,0)</f>
        <v>0.5</v>
      </c>
      <c r="L284" s="7">
        <f>_xlfn.XLOOKUP(D284,Products!$A$1:$A$49,Products!$E$1:$E$49,,0)</f>
        <v>7.77</v>
      </c>
      <c r="M284" s="7">
        <f>L284*Orders!E284</f>
        <v>7.77</v>
      </c>
      <c r="N284" t="str">
        <f t="shared" si="4"/>
        <v>Arabica</v>
      </c>
      <c r="O284" t="s">
        <v>6198</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6">
        <f>_xlfn.XLOOKUP(D285,Products!$A$1:$A$49,Products!$D$1:$D$49,,0)</f>
        <v>0.5</v>
      </c>
      <c r="L285" s="7">
        <f>_xlfn.XLOOKUP(D285,Products!$A$1:$A$49,Products!$E$1:$E$49,,0)</f>
        <v>5.3699999999999992</v>
      </c>
      <c r="M285" s="7">
        <f>L285*Orders!E285</f>
        <v>5.3699999999999992</v>
      </c>
      <c r="N285" t="str">
        <f t="shared" si="4"/>
        <v>Robusta</v>
      </c>
      <c r="O285" t="s">
        <v>6199</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6">
        <f>_xlfn.XLOOKUP(D286,Products!$A$1:$A$49,Products!$D$1:$D$49,,0)</f>
        <v>2.5</v>
      </c>
      <c r="L286" s="7">
        <f>_xlfn.XLOOKUP(D286,Products!$A$1:$A$49,Products!$E$1:$E$49,,0)</f>
        <v>31.624999999999996</v>
      </c>
      <c r="M286" s="7">
        <f>L286*Orders!E286</f>
        <v>94.874999999999986</v>
      </c>
      <c r="N286" t="str">
        <f t="shared" si="4"/>
        <v>Excelsa</v>
      </c>
      <c r="O286" t="s">
        <v>6197</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6">
        <f>_xlfn.XLOOKUP(D287,Products!$A$1:$A$49,Products!$D$1:$D$49,,0)</f>
        <v>2.5</v>
      </c>
      <c r="L287" s="7">
        <f>_xlfn.XLOOKUP(D287,Products!$A$1:$A$49,Products!$E$1:$E$49,,0)</f>
        <v>36.454999999999998</v>
      </c>
      <c r="M287" s="7">
        <f>L287*Orders!E287</f>
        <v>36.454999999999998</v>
      </c>
      <c r="N287" t="str">
        <f t="shared" si="4"/>
        <v>Liberica</v>
      </c>
      <c r="O287" t="s">
        <v>6198</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6">
        <f>_xlfn.XLOOKUP(D288,Products!$A$1:$A$49,Products!$D$1:$D$49,,0)</f>
        <v>0.2</v>
      </c>
      <c r="L288" s="7">
        <f>_xlfn.XLOOKUP(D288,Products!$A$1:$A$49,Products!$E$1:$E$49,,0)</f>
        <v>3.375</v>
      </c>
      <c r="M288" s="7">
        <f>L288*Orders!E288</f>
        <v>13.5</v>
      </c>
      <c r="N288" t="str">
        <f t="shared" si="4"/>
        <v>Arabica</v>
      </c>
      <c r="O288" t="s">
        <v>6197</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6">
        <f>_xlfn.XLOOKUP(D289,Products!$A$1:$A$49,Products!$D$1:$D$49,,0)</f>
        <v>0.2</v>
      </c>
      <c r="L289" s="7">
        <f>_xlfn.XLOOKUP(D289,Products!$A$1:$A$49,Products!$E$1:$E$49,,0)</f>
        <v>3.5849999999999995</v>
      </c>
      <c r="M289" s="7">
        <f>L289*Orders!E289</f>
        <v>14.339999999999998</v>
      </c>
      <c r="N289" t="str">
        <f t="shared" si="4"/>
        <v>Robusta</v>
      </c>
      <c r="O289" t="s">
        <v>6198</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6">
        <f>_xlfn.XLOOKUP(D290,Products!$A$1:$A$49,Products!$D$1:$D$49,,0)</f>
        <v>0.5</v>
      </c>
      <c r="L290" s="7">
        <f>_xlfn.XLOOKUP(D290,Products!$A$1:$A$49,Products!$E$1:$E$49,,0)</f>
        <v>8.25</v>
      </c>
      <c r="M290" s="7">
        <f>L290*Orders!E290</f>
        <v>8.25</v>
      </c>
      <c r="N290" t="str">
        <f t="shared" si="4"/>
        <v>Excelsa</v>
      </c>
      <c r="O290" t="s">
        <v>6197</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6">
        <f>_xlfn.XLOOKUP(D291,Products!$A$1:$A$49,Products!$D$1:$D$49,,0)</f>
        <v>0.2</v>
      </c>
      <c r="L291" s="7">
        <f>_xlfn.XLOOKUP(D291,Products!$A$1:$A$49,Products!$E$1:$E$49,,0)</f>
        <v>2.6849999999999996</v>
      </c>
      <c r="M291" s="7">
        <f>L291*Orders!E291</f>
        <v>13.424999999999997</v>
      </c>
      <c r="N291" t="str">
        <f t="shared" si="4"/>
        <v>Robusta</v>
      </c>
      <c r="O291" t="s">
        <v>6199</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6">
        <f>_xlfn.XLOOKUP(D292,Products!$A$1:$A$49,Products!$D$1:$D$49,,0)</f>
        <v>1</v>
      </c>
      <c r="L292" s="7">
        <f>_xlfn.XLOOKUP(D292,Products!$A$1:$A$49,Products!$E$1:$E$49,,0)</f>
        <v>9.9499999999999993</v>
      </c>
      <c r="M292" s="7">
        <f>L292*Orders!E292</f>
        <v>49.75</v>
      </c>
      <c r="N292" t="str">
        <f t="shared" si="4"/>
        <v>Arabica</v>
      </c>
      <c r="O292" t="s">
        <v>6199</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6">
        <f>_xlfn.XLOOKUP(D293,Products!$A$1:$A$49,Products!$D$1:$D$49,,0)</f>
        <v>0.5</v>
      </c>
      <c r="L293" s="7">
        <f>_xlfn.XLOOKUP(D293,Products!$A$1:$A$49,Products!$E$1:$E$49,,0)</f>
        <v>8.25</v>
      </c>
      <c r="M293" s="7">
        <f>L293*Orders!E293</f>
        <v>16.5</v>
      </c>
      <c r="N293" t="str">
        <f t="shared" si="4"/>
        <v>Excelsa</v>
      </c>
      <c r="O293" t="s">
        <v>6197</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6">
        <f>_xlfn.XLOOKUP(D294,Products!$A$1:$A$49,Products!$D$1:$D$49,,0)</f>
        <v>0.5</v>
      </c>
      <c r="L294" s="7">
        <f>_xlfn.XLOOKUP(D294,Products!$A$1:$A$49,Products!$E$1:$E$49,,0)</f>
        <v>5.97</v>
      </c>
      <c r="M294" s="7">
        <f>L294*Orders!E294</f>
        <v>17.91</v>
      </c>
      <c r="N294" t="str">
        <f t="shared" si="4"/>
        <v>Arabica</v>
      </c>
      <c r="O294" t="s">
        <v>6199</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6">
        <f>_xlfn.XLOOKUP(D295,Products!$A$1:$A$49,Products!$D$1:$D$49,,0)</f>
        <v>0.5</v>
      </c>
      <c r="L295" s="7">
        <f>_xlfn.XLOOKUP(D295,Products!$A$1:$A$49,Products!$E$1:$E$49,,0)</f>
        <v>5.97</v>
      </c>
      <c r="M295" s="7">
        <f>L295*Orders!E295</f>
        <v>29.849999999999998</v>
      </c>
      <c r="N295" t="str">
        <f t="shared" si="4"/>
        <v>Arabica</v>
      </c>
      <c r="O295" t="s">
        <v>6199</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6">
        <f>_xlfn.XLOOKUP(D296,Products!$A$1:$A$49,Products!$D$1:$D$49,,0)</f>
        <v>1</v>
      </c>
      <c r="L296" s="7">
        <f>_xlfn.XLOOKUP(D296,Products!$A$1:$A$49,Products!$E$1:$E$49,,0)</f>
        <v>14.85</v>
      </c>
      <c r="M296" s="7">
        <f>L296*Orders!E296</f>
        <v>44.55</v>
      </c>
      <c r="N296" t="str">
        <f t="shared" si="4"/>
        <v>Excelsa</v>
      </c>
      <c r="O296" t="s">
        <v>6198</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6">
        <f>_xlfn.XLOOKUP(D297,Products!$A$1:$A$49,Products!$D$1:$D$49,,0)</f>
        <v>1</v>
      </c>
      <c r="L297" s="7">
        <f>_xlfn.XLOOKUP(D297,Products!$A$1:$A$49,Products!$E$1:$E$49,,0)</f>
        <v>13.75</v>
      </c>
      <c r="M297" s="7">
        <f>L297*Orders!E297</f>
        <v>27.5</v>
      </c>
      <c r="N297" t="str">
        <f t="shared" si="4"/>
        <v>Excelsa</v>
      </c>
      <c r="O297" t="s">
        <v>6197</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6">
        <f>_xlfn.XLOOKUP(D298,Products!$A$1:$A$49,Products!$D$1:$D$49,,0)</f>
        <v>0.5</v>
      </c>
      <c r="L298" s="7">
        <f>_xlfn.XLOOKUP(D298,Products!$A$1:$A$49,Products!$E$1:$E$49,,0)</f>
        <v>5.97</v>
      </c>
      <c r="M298" s="7">
        <f>L298*Orders!E298</f>
        <v>35.82</v>
      </c>
      <c r="N298" t="str">
        <f t="shared" si="4"/>
        <v>Robusta</v>
      </c>
      <c r="O298" t="s">
        <v>6197</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6">
        <f>_xlfn.XLOOKUP(D299,Products!$A$1:$A$49,Products!$D$1:$D$49,,0)</f>
        <v>0.5</v>
      </c>
      <c r="L299" s="7">
        <f>_xlfn.XLOOKUP(D299,Products!$A$1:$A$49,Products!$E$1:$E$49,,0)</f>
        <v>5.3699999999999992</v>
      </c>
      <c r="M299" s="7">
        <f>L299*Orders!E299</f>
        <v>16.11</v>
      </c>
      <c r="N299" t="str">
        <f t="shared" si="4"/>
        <v>Robusta</v>
      </c>
      <c r="O299" t="s">
        <v>6199</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6">
        <f>_xlfn.XLOOKUP(D300,Products!$A$1:$A$49,Products!$D$1:$D$49,,0)</f>
        <v>0.2</v>
      </c>
      <c r="L300" s="7">
        <f>_xlfn.XLOOKUP(D300,Products!$A$1:$A$49,Products!$E$1:$E$49,,0)</f>
        <v>4.4550000000000001</v>
      </c>
      <c r="M300" s="7">
        <f>L300*Orders!E300</f>
        <v>26.73</v>
      </c>
      <c r="N300" t="str">
        <f t="shared" si="4"/>
        <v>Excelsa</v>
      </c>
      <c r="O300" t="s">
        <v>6198</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6">
        <f>_xlfn.XLOOKUP(D301,Products!$A$1:$A$49,Products!$D$1:$D$49,,0)</f>
        <v>2.5</v>
      </c>
      <c r="L301" s="7">
        <f>_xlfn.XLOOKUP(D301,Products!$A$1:$A$49,Products!$E$1:$E$49,,0)</f>
        <v>34.154999999999994</v>
      </c>
      <c r="M301" s="7">
        <f>L301*Orders!E301</f>
        <v>204.92999999999995</v>
      </c>
      <c r="N301" t="str">
        <f t="shared" si="4"/>
        <v>Excelsa</v>
      </c>
      <c r="O301" t="s">
        <v>6198</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6">
        <f>_xlfn.XLOOKUP(D302,Products!$A$1:$A$49,Products!$D$1:$D$49,,0)</f>
        <v>1</v>
      </c>
      <c r="L302" s="7">
        <f>_xlfn.XLOOKUP(D302,Products!$A$1:$A$49,Products!$E$1:$E$49,,0)</f>
        <v>12.95</v>
      </c>
      <c r="M302" s="7">
        <f>L302*Orders!E302</f>
        <v>38.849999999999994</v>
      </c>
      <c r="N302" t="str">
        <f t="shared" si="4"/>
        <v>Arabica</v>
      </c>
      <c r="O302" t="s">
        <v>6198</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6">
        <f>_xlfn.XLOOKUP(D303,Products!$A$1:$A$49,Products!$D$1:$D$49,,0)</f>
        <v>0.2</v>
      </c>
      <c r="L303" s="7">
        <f>_xlfn.XLOOKUP(D303,Products!$A$1:$A$49,Products!$E$1:$E$49,,0)</f>
        <v>3.8849999999999998</v>
      </c>
      <c r="M303" s="7">
        <f>L303*Orders!E303</f>
        <v>15.54</v>
      </c>
      <c r="N303" t="str">
        <f t="shared" si="4"/>
        <v>Liberica</v>
      </c>
      <c r="O303" t="s">
        <v>6199</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6">
        <f>_xlfn.XLOOKUP(D304,Products!$A$1:$A$49,Products!$D$1:$D$49,,0)</f>
        <v>0.5</v>
      </c>
      <c r="L304" s="7">
        <f>_xlfn.XLOOKUP(D304,Products!$A$1:$A$49,Products!$E$1:$E$49,,0)</f>
        <v>6.75</v>
      </c>
      <c r="M304" s="7">
        <f>L304*Orders!E304</f>
        <v>6.75</v>
      </c>
      <c r="N304" t="str">
        <f t="shared" si="4"/>
        <v>Arabica</v>
      </c>
      <c r="O304" t="s">
        <v>6197</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6">
        <f>_xlfn.XLOOKUP(D305,Products!$A$1:$A$49,Products!$D$1:$D$49,,0)</f>
        <v>2.5</v>
      </c>
      <c r="L305" s="7">
        <f>_xlfn.XLOOKUP(D305,Products!$A$1:$A$49,Products!$E$1:$E$49,,0)</f>
        <v>27.945</v>
      </c>
      <c r="M305" s="7">
        <f>L305*Orders!E305</f>
        <v>111.78</v>
      </c>
      <c r="N305" t="str">
        <f t="shared" si="4"/>
        <v>Excelsa</v>
      </c>
      <c r="O305" t="s">
        <v>6199</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6">
        <f>_xlfn.XLOOKUP(D306,Products!$A$1:$A$49,Products!$D$1:$D$49,,0)</f>
        <v>0.2</v>
      </c>
      <c r="L306" s="7">
        <f>_xlfn.XLOOKUP(D306,Products!$A$1:$A$49,Products!$E$1:$E$49,,0)</f>
        <v>3.8849999999999998</v>
      </c>
      <c r="M306" s="7">
        <f>L306*Orders!E306</f>
        <v>3.8849999999999998</v>
      </c>
      <c r="N306" t="str">
        <f t="shared" si="4"/>
        <v>Arabica</v>
      </c>
      <c r="O306" t="s">
        <v>6198</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6">
        <f>_xlfn.XLOOKUP(D307,Products!$A$1:$A$49,Products!$D$1:$D$49,,0)</f>
        <v>0.2</v>
      </c>
      <c r="L307" s="7">
        <f>_xlfn.XLOOKUP(D307,Products!$A$1:$A$49,Products!$E$1:$E$49,,0)</f>
        <v>4.3650000000000002</v>
      </c>
      <c r="M307" s="7">
        <f>L307*Orders!E307</f>
        <v>21.825000000000003</v>
      </c>
      <c r="N307" t="str">
        <f t="shared" si="4"/>
        <v>Liberica</v>
      </c>
      <c r="O307" t="s">
        <v>6197</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6">
        <f>_xlfn.XLOOKUP(D308,Products!$A$1:$A$49,Products!$D$1:$D$49,,0)</f>
        <v>0.2</v>
      </c>
      <c r="L308" s="7">
        <f>_xlfn.XLOOKUP(D308,Products!$A$1:$A$49,Products!$E$1:$E$49,,0)</f>
        <v>2.9849999999999999</v>
      </c>
      <c r="M308" s="7">
        <f>L308*Orders!E308</f>
        <v>14.924999999999999</v>
      </c>
      <c r="N308" t="str">
        <f t="shared" si="4"/>
        <v>Robusta</v>
      </c>
      <c r="O308" t="s">
        <v>6197</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6">
        <f>_xlfn.XLOOKUP(D309,Products!$A$1:$A$49,Products!$D$1:$D$49,,0)</f>
        <v>1</v>
      </c>
      <c r="L309" s="7">
        <f>_xlfn.XLOOKUP(D309,Products!$A$1:$A$49,Products!$E$1:$E$49,,0)</f>
        <v>11.25</v>
      </c>
      <c r="M309" s="7">
        <f>L309*Orders!E309</f>
        <v>33.75</v>
      </c>
      <c r="N309" t="str">
        <f t="shared" si="4"/>
        <v>Arabica</v>
      </c>
      <c r="O309" t="s">
        <v>6197</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6">
        <f>_xlfn.XLOOKUP(D310,Products!$A$1:$A$49,Products!$D$1:$D$49,,0)</f>
        <v>1</v>
      </c>
      <c r="L310" s="7">
        <f>_xlfn.XLOOKUP(D310,Products!$A$1:$A$49,Products!$E$1:$E$49,,0)</f>
        <v>11.25</v>
      </c>
      <c r="M310" s="7">
        <f>L310*Orders!E310</f>
        <v>33.75</v>
      </c>
      <c r="N310" t="str">
        <f t="shared" si="4"/>
        <v>Arabica</v>
      </c>
      <c r="O310" t="s">
        <v>6197</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6">
        <f>_xlfn.XLOOKUP(D311,Products!$A$1:$A$49,Products!$D$1:$D$49,,0)</f>
        <v>0.2</v>
      </c>
      <c r="L311" s="7">
        <f>_xlfn.XLOOKUP(D311,Products!$A$1:$A$49,Products!$E$1:$E$49,,0)</f>
        <v>4.3650000000000002</v>
      </c>
      <c r="M311" s="7">
        <f>L311*Orders!E311</f>
        <v>26.19</v>
      </c>
      <c r="N311" t="str">
        <f t="shared" si="4"/>
        <v>Liberica</v>
      </c>
      <c r="O311" t="s">
        <v>6197</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6">
        <f>_xlfn.XLOOKUP(D312,Products!$A$1:$A$49,Products!$D$1:$D$49,,0)</f>
        <v>1</v>
      </c>
      <c r="L312" s="7">
        <f>_xlfn.XLOOKUP(D312,Products!$A$1:$A$49,Products!$E$1:$E$49,,0)</f>
        <v>14.85</v>
      </c>
      <c r="M312" s="7">
        <f>L312*Orders!E312</f>
        <v>14.85</v>
      </c>
      <c r="N312" t="str">
        <f t="shared" si="4"/>
        <v>Excelsa</v>
      </c>
      <c r="O312" t="s">
        <v>6198</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6">
        <f>_xlfn.XLOOKUP(D313,Products!$A$1:$A$49,Products!$D$1:$D$49,,0)</f>
        <v>2.5</v>
      </c>
      <c r="L313" s="7">
        <f>_xlfn.XLOOKUP(D313,Products!$A$1:$A$49,Products!$E$1:$E$49,,0)</f>
        <v>31.624999999999996</v>
      </c>
      <c r="M313" s="7">
        <f>L313*Orders!E313</f>
        <v>189.74999999999997</v>
      </c>
      <c r="N313" t="str">
        <f t="shared" si="4"/>
        <v>Excelsa</v>
      </c>
      <c r="O313" t="s">
        <v>6197</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6">
        <f>_xlfn.XLOOKUP(D314,Products!$A$1:$A$49,Products!$D$1:$D$49,,0)</f>
        <v>0.5</v>
      </c>
      <c r="L314" s="7">
        <f>_xlfn.XLOOKUP(D314,Products!$A$1:$A$49,Products!$E$1:$E$49,,0)</f>
        <v>5.97</v>
      </c>
      <c r="M314" s="7">
        <f>L314*Orders!E314</f>
        <v>5.97</v>
      </c>
      <c r="N314" t="str">
        <f t="shared" si="4"/>
        <v>Robusta</v>
      </c>
      <c r="O314" t="s">
        <v>6197</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6">
        <f>_xlfn.XLOOKUP(D315,Products!$A$1:$A$49,Products!$D$1:$D$49,,0)</f>
        <v>1</v>
      </c>
      <c r="L315" s="7">
        <f>_xlfn.XLOOKUP(D315,Products!$A$1:$A$49,Products!$E$1:$E$49,,0)</f>
        <v>9.9499999999999993</v>
      </c>
      <c r="M315" s="7">
        <f>L315*Orders!E315</f>
        <v>29.849999999999998</v>
      </c>
      <c r="N315" t="str">
        <f t="shared" si="4"/>
        <v>Robusta</v>
      </c>
      <c r="O315" t="s">
        <v>6197</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6">
        <f>_xlfn.XLOOKUP(D316,Products!$A$1:$A$49,Products!$D$1:$D$49,,0)</f>
        <v>1</v>
      </c>
      <c r="L316" s="7">
        <f>_xlfn.XLOOKUP(D316,Products!$A$1:$A$49,Products!$E$1:$E$49,,0)</f>
        <v>8.9499999999999993</v>
      </c>
      <c r="M316" s="7">
        <f>L316*Orders!E316</f>
        <v>44.75</v>
      </c>
      <c r="N316" t="str">
        <f t="shared" si="4"/>
        <v>Robusta</v>
      </c>
      <c r="O316" t="s">
        <v>6199</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6">
        <f>_xlfn.XLOOKUP(D317,Products!$A$1:$A$49,Products!$D$1:$D$49,,0)</f>
        <v>2.5</v>
      </c>
      <c r="L317" s="7">
        <f>_xlfn.XLOOKUP(D317,Products!$A$1:$A$49,Products!$E$1:$E$49,,0)</f>
        <v>34.154999999999994</v>
      </c>
      <c r="M317" s="7">
        <f>L317*Orders!E317</f>
        <v>34.154999999999994</v>
      </c>
      <c r="N317" t="str">
        <f t="shared" si="4"/>
        <v>Excelsa</v>
      </c>
      <c r="O317" t="s">
        <v>6198</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6">
        <f>_xlfn.XLOOKUP(D318,Products!$A$1:$A$49,Products!$D$1:$D$49,,0)</f>
        <v>2.5</v>
      </c>
      <c r="L318" s="7">
        <f>_xlfn.XLOOKUP(D318,Products!$A$1:$A$49,Products!$E$1:$E$49,,0)</f>
        <v>34.154999999999994</v>
      </c>
      <c r="M318" s="7">
        <f>L318*Orders!E318</f>
        <v>204.92999999999995</v>
      </c>
      <c r="N318" t="str">
        <f t="shared" si="4"/>
        <v>Excelsa</v>
      </c>
      <c r="O318" t="s">
        <v>6198</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6">
        <f>_xlfn.XLOOKUP(D319,Products!$A$1:$A$49,Products!$D$1:$D$49,,0)</f>
        <v>0.5</v>
      </c>
      <c r="L319" s="7">
        <f>_xlfn.XLOOKUP(D319,Products!$A$1:$A$49,Products!$E$1:$E$49,,0)</f>
        <v>7.29</v>
      </c>
      <c r="M319" s="7">
        <f>L319*Orders!E319</f>
        <v>21.87</v>
      </c>
      <c r="N319" t="str">
        <f t="shared" si="4"/>
        <v>Excelsa</v>
      </c>
      <c r="O319" t="s">
        <v>6199</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6">
        <f>_xlfn.XLOOKUP(D320,Products!$A$1:$A$49,Products!$D$1:$D$49,,0)</f>
        <v>2.5</v>
      </c>
      <c r="L320" s="7">
        <f>_xlfn.XLOOKUP(D320,Products!$A$1:$A$49,Products!$E$1:$E$49,,0)</f>
        <v>25.874999999999996</v>
      </c>
      <c r="M320" s="7">
        <f>L320*Orders!E320</f>
        <v>51.749999999999993</v>
      </c>
      <c r="N320" t="str">
        <f t="shared" si="4"/>
        <v>Arabica</v>
      </c>
      <c r="O320" t="s">
        <v>6197</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6">
        <f>_xlfn.XLOOKUP(D321,Products!$A$1:$A$49,Products!$D$1:$D$49,,0)</f>
        <v>0.2</v>
      </c>
      <c r="L321" s="7">
        <f>_xlfn.XLOOKUP(D321,Products!$A$1:$A$49,Products!$E$1:$E$49,,0)</f>
        <v>4.125</v>
      </c>
      <c r="M321" s="7">
        <f>L321*Orders!E321</f>
        <v>8.25</v>
      </c>
      <c r="N321" t="str">
        <f t="shared" si="4"/>
        <v>Excelsa</v>
      </c>
      <c r="O321" t="s">
        <v>6197</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6">
        <f>_xlfn.XLOOKUP(D322,Products!$A$1:$A$49,Products!$D$1:$D$49,,0)</f>
        <v>0.2</v>
      </c>
      <c r="L322" s="7">
        <f>_xlfn.XLOOKUP(D322,Products!$A$1:$A$49,Products!$E$1:$E$49,,0)</f>
        <v>3.8849999999999998</v>
      </c>
      <c r="M322" s="7">
        <f>L322*Orders!E322</f>
        <v>19.424999999999997</v>
      </c>
      <c r="N322" t="str">
        <f t="shared" si="4"/>
        <v>Arabica</v>
      </c>
      <c r="O322" t="s">
        <v>6198</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6">
        <f>_xlfn.XLOOKUP(D323,Products!$A$1:$A$49,Products!$D$1:$D$49,,0)</f>
        <v>0.2</v>
      </c>
      <c r="L323" s="7">
        <f>_xlfn.XLOOKUP(D323,Products!$A$1:$A$49,Products!$E$1:$E$49,,0)</f>
        <v>3.375</v>
      </c>
      <c r="M323" s="7">
        <f>L323*Orders!E323</f>
        <v>20.25</v>
      </c>
      <c r="N323" t="str">
        <f t="shared" ref="N323:N386" si="5">IF(I323="Rob","Robusta",IF(I323="Exc","Excelsa",IF(I323="Ara","Arabica",IF(I323="Lib","Liberica",""))))</f>
        <v>Arabica</v>
      </c>
      <c r="O323" t="s">
        <v>6197</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6">
        <f>_xlfn.XLOOKUP(D324,Products!$A$1:$A$49,Products!$D$1:$D$49,,0)</f>
        <v>0.5</v>
      </c>
      <c r="L324" s="7">
        <f>_xlfn.XLOOKUP(D324,Products!$A$1:$A$49,Products!$E$1:$E$49,,0)</f>
        <v>7.77</v>
      </c>
      <c r="M324" s="7">
        <f>L324*Orders!E324</f>
        <v>23.31</v>
      </c>
      <c r="N324" t="str">
        <f t="shared" si="5"/>
        <v>Liberica</v>
      </c>
      <c r="O324" t="s">
        <v>6199</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6">
        <f>_xlfn.XLOOKUP(D325,Products!$A$1:$A$49,Products!$D$1:$D$49,,0)</f>
        <v>0.2</v>
      </c>
      <c r="L325" s="7">
        <f>_xlfn.XLOOKUP(D325,Products!$A$1:$A$49,Products!$E$1:$E$49,,0)</f>
        <v>3.645</v>
      </c>
      <c r="M325" s="7">
        <f>L325*Orders!E325</f>
        <v>18.225000000000001</v>
      </c>
      <c r="N325" t="str">
        <f t="shared" si="5"/>
        <v>Excelsa</v>
      </c>
      <c r="O325" t="s">
        <v>6199</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6">
        <f>_xlfn.XLOOKUP(D326,Products!$A$1:$A$49,Products!$D$1:$D$49,,0)</f>
        <v>1</v>
      </c>
      <c r="L326" s="7">
        <f>_xlfn.XLOOKUP(D326,Products!$A$1:$A$49,Products!$E$1:$E$49,,0)</f>
        <v>13.75</v>
      </c>
      <c r="M326" s="7">
        <f>L326*Orders!E326</f>
        <v>13.75</v>
      </c>
      <c r="N326" t="str">
        <f t="shared" si="5"/>
        <v>Excelsa</v>
      </c>
      <c r="O326" t="s">
        <v>6197</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6">
        <f>_xlfn.XLOOKUP(D327,Products!$A$1:$A$49,Products!$D$1:$D$49,,0)</f>
        <v>2.5</v>
      </c>
      <c r="L327" s="7">
        <f>_xlfn.XLOOKUP(D327,Products!$A$1:$A$49,Products!$E$1:$E$49,,0)</f>
        <v>29.784999999999997</v>
      </c>
      <c r="M327" s="7">
        <f>L327*Orders!E327</f>
        <v>29.784999999999997</v>
      </c>
      <c r="N327" t="str">
        <f t="shared" si="5"/>
        <v>Arabica</v>
      </c>
      <c r="O327" t="s">
        <v>6198</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6">
        <f>_xlfn.XLOOKUP(D328,Products!$A$1:$A$49,Products!$D$1:$D$49,,0)</f>
        <v>1</v>
      </c>
      <c r="L328" s="7">
        <f>_xlfn.XLOOKUP(D328,Products!$A$1:$A$49,Products!$E$1:$E$49,,0)</f>
        <v>8.9499999999999993</v>
      </c>
      <c r="M328" s="7">
        <f>L328*Orders!E328</f>
        <v>44.75</v>
      </c>
      <c r="N328" t="str">
        <f t="shared" si="5"/>
        <v>Robusta</v>
      </c>
      <c r="O328" t="s">
        <v>6199</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6">
        <f>_xlfn.XLOOKUP(D329,Products!$A$1:$A$49,Products!$D$1:$D$49,,0)</f>
        <v>1</v>
      </c>
      <c r="L329" s="7">
        <f>_xlfn.XLOOKUP(D329,Products!$A$1:$A$49,Products!$E$1:$E$49,,0)</f>
        <v>8.9499999999999993</v>
      </c>
      <c r="M329" s="7">
        <f>L329*Orders!E329</f>
        <v>44.75</v>
      </c>
      <c r="N329" t="str">
        <f t="shared" si="5"/>
        <v>Robusta</v>
      </c>
      <c r="O329" t="s">
        <v>6199</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6">
        <f>_xlfn.XLOOKUP(D330,Products!$A$1:$A$49,Products!$D$1:$D$49,,0)</f>
        <v>0.5</v>
      </c>
      <c r="L330" s="7">
        <f>_xlfn.XLOOKUP(D330,Products!$A$1:$A$49,Products!$E$1:$E$49,,0)</f>
        <v>9.51</v>
      </c>
      <c r="M330" s="7">
        <f>L330*Orders!E330</f>
        <v>38.04</v>
      </c>
      <c r="N330" t="str">
        <f t="shared" si="5"/>
        <v>Liberica</v>
      </c>
      <c r="O330" t="s">
        <v>6198</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6">
        <f>_xlfn.XLOOKUP(D331,Products!$A$1:$A$49,Products!$D$1:$D$49,,0)</f>
        <v>0.5</v>
      </c>
      <c r="L331" s="7">
        <f>_xlfn.XLOOKUP(D331,Products!$A$1:$A$49,Products!$E$1:$E$49,,0)</f>
        <v>5.3699999999999992</v>
      </c>
      <c r="M331" s="7">
        <f>L331*Orders!E331</f>
        <v>21.479999999999997</v>
      </c>
      <c r="N331" t="str">
        <f t="shared" si="5"/>
        <v>Robusta</v>
      </c>
      <c r="O331" t="s">
        <v>6199</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6">
        <f>_xlfn.XLOOKUP(D332,Products!$A$1:$A$49,Products!$D$1:$D$49,,0)</f>
        <v>0.5</v>
      </c>
      <c r="L332" s="7">
        <f>_xlfn.XLOOKUP(D332,Products!$A$1:$A$49,Products!$E$1:$E$49,,0)</f>
        <v>5.3699999999999992</v>
      </c>
      <c r="M332" s="7">
        <f>L332*Orders!E332</f>
        <v>16.11</v>
      </c>
      <c r="N332" t="str">
        <f t="shared" si="5"/>
        <v>Robusta</v>
      </c>
      <c r="O332" t="s">
        <v>6199</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6">
        <f>_xlfn.XLOOKUP(D333,Products!$A$1:$A$49,Products!$D$1:$D$49,,0)</f>
        <v>2.5</v>
      </c>
      <c r="L333" s="7">
        <f>_xlfn.XLOOKUP(D333,Products!$A$1:$A$49,Products!$E$1:$E$49,,0)</f>
        <v>22.884999999999998</v>
      </c>
      <c r="M333" s="7">
        <f>L333*Orders!E333</f>
        <v>22.884999999999998</v>
      </c>
      <c r="N333" t="str">
        <f t="shared" si="5"/>
        <v>Robusta</v>
      </c>
      <c r="O333" t="s">
        <v>6197</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6">
        <f>_xlfn.XLOOKUP(D334,Products!$A$1:$A$49,Products!$D$1:$D$49,,0)</f>
        <v>0.5</v>
      </c>
      <c r="L334" s="7">
        <f>_xlfn.XLOOKUP(D334,Products!$A$1:$A$49,Products!$E$1:$E$49,,0)</f>
        <v>5.97</v>
      </c>
      <c r="M334" s="7">
        <f>L334*Orders!E334</f>
        <v>17.91</v>
      </c>
      <c r="N334" t="str">
        <f t="shared" si="5"/>
        <v>Arabica</v>
      </c>
      <c r="O334" t="s">
        <v>6199</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6">
        <f>_xlfn.XLOOKUP(D335,Products!$A$1:$A$49,Products!$D$1:$D$49,,0)</f>
        <v>0.5</v>
      </c>
      <c r="L335" s="7">
        <f>_xlfn.XLOOKUP(D335,Products!$A$1:$A$49,Products!$E$1:$E$49,,0)</f>
        <v>5.97</v>
      </c>
      <c r="M335" s="7">
        <f>L335*Orders!E335</f>
        <v>23.88</v>
      </c>
      <c r="N335" t="str">
        <f t="shared" si="5"/>
        <v>Robusta</v>
      </c>
      <c r="O335" t="s">
        <v>6197</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6">
        <f>_xlfn.XLOOKUP(D336,Products!$A$1:$A$49,Products!$D$1:$D$49,,0)</f>
        <v>1</v>
      </c>
      <c r="L336" s="7">
        <f>_xlfn.XLOOKUP(D336,Products!$A$1:$A$49,Products!$E$1:$E$49,,0)</f>
        <v>11.95</v>
      </c>
      <c r="M336" s="7">
        <f>L336*Orders!E336</f>
        <v>59.75</v>
      </c>
      <c r="N336" t="str">
        <f t="shared" si="5"/>
        <v>Robusta</v>
      </c>
      <c r="O336" t="s">
        <v>6198</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6">
        <f>_xlfn.XLOOKUP(D337,Products!$A$1:$A$49,Products!$D$1:$D$49,,0)</f>
        <v>0.2</v>
      </c>
      <c r="L337" s="7">
        <f>_xlfn.XLOOKUP(D337,Products!$A$1:$A$49,Products!$E$1:$E$49,,0)</f>
        <v>4.7549999999999999</v>
      </c>
      <c r="M337" s="7">
        <f>L337*Orders!E337</f>
        <v>28.53</v>
      </c>
      <c r="N337" t="str">
        <f t="shared" si="5"/>
        <v>Liberica</v>
      </c>
      <c r="O337" t="s">
        <v>6198</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6">
        <f>_xlfn.XLOOKUP(D338,Products!$A$1:$A$49,Products!$D$1:$D$49,,0)</f>
        <v>1</v>
      </c>
      <c r="L338" s="7">
        <f>_xlfn.XLOOKUP(D338,Products!$A$1:$A$49,Products!$E$1:$E$49,,0)</f>
        <v>11.25</v>
      </c>
      <c r="M338" s="7">
        <f>L338*Orders!E338</f>
        <v>45</v>
      </c>
      <c r="N338" t="str">
        <f t="shared" si="5"/>
        <v>Arabica</v>
      </c>
      <c r="O338" t="s">
        <v>6197</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6">
        <f>_xlfn.XLOOKUP(D339,Products!$A$1:$A$49,Products!$D$1:$D$49,,0)</f>
        <v>2.5</v>
      </c>
      <c r="L339" s="7">
        <f>_xlfn.XLOOKUP(D339,Products!$A$1:$A$49,Products!$E$1:$E$49,,0)</f>
        <v>27.945</v>
      </c>
      <c r="M339" s="7">
        <f>L339*Orders!E339</f>
        <v>55.89</v>
      </c>
      <c r="N339" t="str">
        <f t="shared" si="5"/>
        <v>Excelsa</v>
      </c>
      <c r="O339" t="s">
        <v>6199</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6">
        <f>_xlfn.XLOOKUP(D340,Products!$A$1:$A$49,Products!$D$1:$D$49,,0)</f>
        <v>1</v>
      </c>
      <c r="L340" s="7">
        <f>_xlfn.XLOOKUP(D340,Products!$A$1:$A$49,Products!$E$1:$E$49,,0)</f>
        <v>14.85</v>
      </c>
      <c r="M340" s="7">
        <f>L340*Orders!E340</f>
        <v>59.4</v>
      </c>
      <c r="N340" t="str">
        <f t="shared" si="5"/>
        <v>Excelsa</v>
      </c>
      <c r="O340" t="s">
        <v>6198</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6">
        <f>_xlfn.XLOOKUP(D341,Products!$A$1:$A$49,Products!$D$1:$D$49,,0)</f>
        <v>0.2</v>
      </c>
      <c r="L341" s="7">
        <f>_xlfn.XLOOKUP(D341,Products!$A$1:$A$49,Products!$E$1:$E$49,,0)</f>
        <v>3.645</v>
      </c>
      <c r="M341" s="7">
        <f>L341*Orders!E341</f>
        <v>7.29</v>
      </c>
      <c r="N341" t="str">
        <f t="shared" si="5"/>
        <v>Excelsa</v>
      </c>
      <c r="O341" t="s">
        <v>6199</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6">
        <f>_xlfn.XLOOKUP(D342,Products!$A$1:$A$49,Products!$D$1:$D$49,,0)</f>
        <v>0.5</v>
      </c>
      <c r="L342" s="7">
        <f>_xlfn.XLOOKUP(D342,Products!$A$1:$A$49,Products!$E$1:$E$49,,0)</f>
        <v>7.29</v>
      </c>
      <c r="M342" s="7">
        <f>L342*Orders!E342</f>
        <v>7.29</v>
      </c>
      <c r="N342" t="str">
        <f t="shared" si="5"/>
        <v>Excelsa</v>
      </c>
      <c r="O342" t="s">
        <v>6199</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6">
        <f>_xlfn.XLOOKUP(D343,Products!$A$1:$A$49,Products!$D$1:$D$49,,0)</f>
        <v>0.5</v>
      </c>
      <c r="L343" s="7">
        <f>_xlfn.XLOOKUP(D343,Products!$A$1:$A$49,Products!$E$1:$E$49,,0)</f>
        <v>8.91</v>
      </c>
      <c r="M343" s="7">
        <f>L343*Orders!E343</f>
        <v>17.82</v>
      </c>
      <c r="N343" t="str">
        <f t="shared" si="5"/>
        <v>Excelsa</v>
      </c>
      <c r="O343" t="s">
        <v>6198</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6">
        <f>_xlfn.XLOOKUP(D344,Products!$A$1:$A$49,Products!$D$1:$D$49,,0)</f>
        <v>0.5</v>
      </c>
      <c r="L344" s="7">
        <f>_xlfn.XLOOKUP(D344,Products!$A$1:$A$49,Products!$E$1:$E$49,,0)</f>
        <v>7.77</v>
      </c>
      <c r="M344" s="7">
        <f>L344*Orders!E344</f>
        <v>38.849999999999994</v>
      </c>
      <c r="N344" t="str">
        <f t="shared" si="5"/>
        <v>Liberica</v>
      </c>
      <c r="O344" t="s">
        <v>6199</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6">
        <f>_xlfn.XLOOKUP(D345,Products!$A$1:$A$49,Products!$D$1:$D$49,,0)</f>
        <v>0.5</v>
      </c>
      <c r="L345" s="7">
        <f>_xlfn.XLOOKUP(D345,Products!$A$1:$A$49,Products!$E$1:$E$49,,0)</f>
        <v>5.3699999999999992</v>
      </c>
      <c r="M345" s="7">
        <f>L345*Orders!E345</f>
        <v>32.22</v>
      </c>
      <c r="N345" t="str">
        <f t="shared" si="5"/>
        <v>Robusta</v>
      </c>
      <c r="O345" t="s">
        <v>6199</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6">
        <f>_xlfn.XLOOKUP(D346,Products!$A$1:$A$49,Products!$D$1:$D$49,,0)</f>
        <v>1</v>
      </c>
      <c r="L346" s="7">
        <f>_xlfn.XLOOKUP(D346,Products!$A$1:$A$49,Products!$E$1:$E$49,,0)</f>
        <v>9.9499999999999993</v>
      </c>
      <c r="M346" s="7">
        <f>L346*Orders!E346</f>
        <v>19.899999999999999</v>
      </c>
      <c r="N346" t="str">
        <f t="shared" si="5"/>
        <v>Robusta</v>
      </c>
      <c r="O346" t="s">
        <v>6197</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6">
        <f>_xlfn.XLOOKUP(D347,Products!$A$1:$A$49,Products!$D$1:$D$49,,0)</f>
        <v>1</v>
      </c>
      <c r="L347" s="7">
        <f>_xlfn.XLOOKUP(D347,Products!$A$1:$A$49,Products!$E$1:$E$49,,0)</f>
        <v>11.95</v>
      </c>
      <c r="M347" s="7">
        <f>L347*Orders!E347</f>
        <v>59.75</v>
      </c>
      <c r="N347" t="str">
        <f t="shared" si="5"/>
        <v>Robusta</v>
      </c>
      <c r="O347" t="s">
        <v>6198</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6">
        <f>_xlfn.XLOOKUP(D348,Products!$A$1:$A$49,Products!$D$1:$D$49,,0)</f>
        <v>0.5</v>
      </c>
      <c r="L348" s="7">
        <f>_xlfn.XLOOKUP(D348,Products!$A$1:$A$49,Products!$E$1:$E$49,,0)</f>
        <v>7.77</v>
      </c>
      <c r="M348" s="7">
        <f>L348*Orders!E348</f>
        <v>23.31</v>
      </c>
      <c r="N348" t="str">
        <f t="shared" si="5"/>
        <v>Arabica</v>
      </c>
      <c r="O348" t="s">
        <v>6198</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6">
        <f>_xlfn.XLOOKUP(D349,Products!$A$1:$A$49,Products!$D$1:$D$49,,0)</f>
        <v>1</v>
      </c>
      <c r="L349" s="7">
        <f>_xlfn.XLOOKUP(D349,Products!$A$1:$A$49,Products!$E$1:$E$49,,0)</f>
        <v>14.55</v>
      </c>
      <c r="M349" s="7">
        <f>L349*Orders!E349</f>
        <v>43.650000000000006</v>
      </c>
      <c r="N349" t="str">
        <f t="shared" si="5"/>
        <v>Liberica</v>
      </c>
      <c r="O349" t="s">
        <v>6197</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6">
        <f>_xlfn.XLOOKUP(D350,Products!$A$1:$A$49,Products!$D$1:$D$49,,0)</f>
        <v>2.5</v>
      </c>
      <c r="L350" s="7">
        <f>_xlfn.XLOOKUP(D350,Products!$A$1:$A$49,Products!$E$1:$E$49,,0)</f>
        <v>34.154999999999994</v>
      </c>
      <c r="M350" s="7">
        <f>L350*Orders!E350</f>
        <v>204.92999999999995</v>
      </c>
      <c r="N350" t="str">
        <f t="shared" si="5"/>
        <v>Excelsa</v>
      </c>
      <c r="O350" t="s">
        <v>6198</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6">
        <f>_xlfn.XLOOKUP(D351,Products!$A$1:$A$49,Products!$D$1:$D$49,,0)</f>
        <v>0.2</v>
      </c>
      <c r="L351" s="7">
        <f>_xlfn.XLOOKUP(D351,Products!$A$1:$A$49,Products!$E$1:$E$49,,0)</f>
        <v>3.5849999999999995</v>
      </c>
      <c r="M351" s="7">
        <f>L351*Orders!E351</f>
        <v>14.339999999999998</v>
      </c>
      <c r="N351" t="str">
        <f t="shared" si="5"/>
        <v>Robusta</v>
      </c>
      <c r="O351" t="s">
        <v>6198</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6">
        <f>_xlfn.XLOOKUP(D352,Products!$A$1:$A$49,Products!$D$1:$D$49,,0)</f>
        <v>0.5</v>
      </c>
      <c r="L352" s="7">
        <f>_xlfn.XLOOKUP(D352,Products!$A$1:$A$49,Products!$E$1:$E$49,,0)</f>
        <v>5.97</v>
      </c>
      <c r="M352" s="7">
        <f>L352*Orders!E352</f>
        <v>23.88</v>
      </c>
      <c r="N352" t="str">
        <f t="shared" si="5"/>
        <v>Arabica</v>
      </c>
      <c r="O352" t="s">
        <v>6199</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6">
        <f>_xlfn.XLOOKUP(D353,Products!$A$1:$A$49,Products!$D$1:$D$49,,0)</f>
        <v>1</v>
      </c>
      <c r="L353" s="7">
        <f>_xlfn.XLOOKUP(D353,Products!$A$1:$A$49,Products!$E$1:$E$49,,0)</f>
        <v>11.25</v>
      </c>
      <c r="M353" s="7">
        <f>L353*Orders!E353</f>
        <v>22.5</v>
      </c>
      <c r="N353" t="str">
        <f t="shared" si="5"/>
        <v>Arabica</v>
      </c>
      <c r="O353" t="s">
        <v>6197</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6">
        <f>_xlfn.XLOOKUP(D354,Products!$A$1:$A$49,Products!$D$1:$D$49,,0)</f>
        <v>0.5</v>
      </c>
      <c r="L354" s="7">
        <f>_xlfn.XLOOKUP(D354,Products!$A$1:$A$49,Products!$E$1:$E$49,,0)</f>
        <v>7.29</v>
      </c>
      <c r="M354" s="7">
        <f>L354*Orders!E354</f>
        <v>36.450000000000003</v>
      </c>
      <c r="N354" t="str">
        <f t="shared" si="5"/>
        <v>Excelsa</v>
      </c>
      <c r="O354" t="s">
        <v>6199</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6">
        <f>_xlfn.XLOOKUP(D355,Products!$A$1:$A$49,Products!$D$1:$D$49,,0)</f>
        <v>0.5</v>
      </c>
      <c r="L355" s="7">
        <f>_xlfn.XLOOKUP(D355,Products!$A$1:$A$49,Products!$E$1:$E$49,,0)</f>
        <v>6.75</v>
      </c>
      <c r="M355" s="7">
        <f>L355*Orders!E355</f>
        <v>27</v>
      </c>
      <c r="N355" t="str">
        <f t="shared" si="5"/>
        <v>Arabica</v>
      </c>
      <c r="O355" t="s">
        <v>6197</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6">
        <f>_xlfn.XLOOKUP(D356,Products!$A$1:$A$49,Products!$D$1:$D$49,,0)</f>
        <v>2.5</v>
      </c>
      <c r="L356" s="7">
        <f>_xlfn.XLOOKUP(D356,Products!$A$1:$A$49,Products!$E$1:$E$49,,0)</f>
        <v>25.874999999999996</v>
      </c>
      <c r="M356" s="7">
        <f>L356*Orders!E356</f>
        <v>155.24999999999997</v>
      </c>
      <c r="N356" t="str">
        <f t="shared" si="5"/>
        <v>Arabica</v>
      </c>
      <c r="O356" t="s">
        <v>6197</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6">
        <f>_xlfn.XLOOKUP(D357,Products!$A$1:$A$49,Products!$D$1:$D$49,,0)</f>
        <v>2.5</v>
      </c>
      <c r="L357" s="7">
        <f>_xlfn.XLOOKUP(D357,Products!$A$1:$A$49,Products!$E$1:$E$49,,0)</f>
        <v>22.884999999999998</v>
      </c>
      <c r="M357" s="7">
        <f>L357*Orders!E357</f>
        <v>114.42499999999998</v>
      </c>
      <c r="N357" t="str">
        <f t="shared" si="5"/>
        <v>Arabica</v>
      </c>
      <c r="O357" t="s">
        <v>6199</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6">
        <f>_xlfn.XLOOKUP(D358,Products!$A$1:$A$49,Products!$D$1:$D$49,,0)</f>
        <v>1</v>
      </c>
      <c r="L358" s="7">
        <f>_xlfn.XLOOKUP(D358,Products!$A$1:$A$49,Products!$E$1:$E$49,,0)</f>
        <v>12.95</v>
      </c>
      <c r="M358" s="7">
        <f>L358*Orders!E358</f>
        <v>51.8</v>
      </c>
      <c r="N358" t="str">
        <f t="shared" si="5"/>
        <v>Liberica</v>
      </c>
      <c r="O358" t="s">
        <v>6199</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6">
        <f>_xlfn.XLOOKUP(D359,Products!$A$1:$A$49,Products!$D$1:$D$49,,0)</f>
        <v>2.5</v>
      </c>
      <c r="L359" s="7">
        <f>_xlfn.XLOOKUP(D359,Products!$A$1:$A$49,Products!$E$1:$E$49,,0)</f>
        <v>25.874999999999996</v>
      </c>
      <c r="M359" s="7">
        <f>L359*Orders!E359</f>
        <v>155.24999999999997</v>
      </c>
      <c r="N359" t="str">
        <f t="shared" si="5"/>
        <v>Arabica</v>
      </c>
      <c r="O359" t="s">
        <v>6197</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6">
        <f>_xlfn.XLOOKUP(D360,Products!$A$1:$A$49,Products!$D$1:$D$49,,0)</f>
        <v>2.5</v>
      </c>
      <c r="L360" s="7">
        <f>_xlfn.XLOOKUP(D360,Products!$A$1:$A$49,Products!$E$1:$E$49,,0)</f>
        <v>29.784999999999997</v>
      </c>
      <c r="M360" s="7">
        <f>L360*Orders!E360</f>
        <v>29.784999999999997</v>
      </c>
      <c r="N360" t="str">
        <f t="shared" si="5"/>
        <v>Arabica</v>
      </c>
      <c r="O360" t="s">
        <v>6198</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6">
        <f>_xlfn.XLOOKUP(D361,Products!$A$1:$A$49,Products!$D$1:$D$49,,0)</f>
        <v>0.2</v>
      </c>
      <c r="L361" s="7">
        <f>_xlfn.XLOOKUP(D361,Products!$A$1:$A$49,Products!$E$1:$E$49,,0)</f>
        <v>3.5849999999999995</v>
      </c>
      <c r="M361" s="7">
        <f>L361*Orders!E361</f>
        <v>21.509999999999998</v>
      </c>
      <c r="N361" t="str">
        <f t="shared" si="5"/>
        <v>Robusta</v>
      </c>
      <c r="O361" t="s">
        <v>6198</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6">
        <f>_xlfn.XLOOKUP(D362,Products!$A$1:$A$49,Products!$D$1:$D$49,,0)</f>
        <v>2.5</v>
      </c>
      <c r="L362" s="7">
        <f>_xlfn.XLOOKUP(D362,Products!$A$1:$A$49,Products!$E$1:$E$49,,0)</f>
        <v>20.584999999999997</v>
      </c>
      <c r="M362" s="7">
        <f>L362*Orders!E362</f>
        <v>41.169999999999995</v>
      </c>
      <c r="N362" t="str">
        <f t="shared" si="5"/>
        <v>Robusta</v>
      </c>
      <c r="O362" t="s">
        <v>6199</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6">
        <f>_xlfn.XLOOKUP(D363,Products!$A$1:$A$49,Products!$D$1:$D$49,,0)</f>
        <v>0.5</v>
      </c>
      <c r="L363" s="7">
        <f>_xlfn.XLOOKUP(D363,Products!$A$1:$A$49,Products!$E$1:$E$49,,0)</f>
        <v>5.97</v>
      </c>
      <c r="M363" s="7">
        <f>L363*Orders!E363</f>
        <v>5.97</v>
      </c>
      <c r="N363" t="str">
        <f t="shared" si="5"/>
        <v>Robusta</v>
      </c>
      <c r="O363" t="s">
        <v>6197</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6">
        <f>_xlfn.XLOOKUP(D364,Products!$A$1:$A$49,Products!$D$1:$D$49,,0)</f>
        <v>1</v>
      </c>
      <c r="L364" s="7">
        <f>_xlfn.XLOOKUP(D364,Products!$A$1:$A$49,Products!$E$1:$E$49,,0)</f>
        <v>14.85</v>
      </c>
      <c r="M364" s="7">
        <f>L364*Orders!E364</f>
        <v>74.25</v>
      </c>
      <c r="N364" t="str">
        <f t="shared" si="5"/>
        <v>Excelsa</v>
      </c>
      <c r="O364" t="s">
        <v>6198</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6">
        <f>_xlfn.XLOOKUP(D365,Products!$A$1:$A$49,Products!$D$1:$D$49,,0)</f>
        <v>1</v>
      </c>
      <c r="L365" s="7">
        <f>_xlfn.XLOOKUP(D365,Products!$A$1:$A$49,Products!$E$1:$E$49,,0)</f>
        <v>14.55</v>
      </c>
      <c r="M365" s="7">
        <f>L365*Orders!E365</f>
        <v>87.300000000000011</v>
      </c>
      <c r="N365" t="str">
        <f t="shared" si="5"/>
        <v>Liberica</v>
      </c>
      <c r="O365" t="s">
        <v>6197</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6">
        <f>_xlfn.XLOOKUP(D366,Products!$A$1:$A$49,Products!$D$1:$D$49,,0)</f>
        <v>1</v>
      </c>
      <c r="L366" s="7">
        <f>_xlfn.XLOOKUP(D366,Products!$A$1:$A$49,Products!$E$1:$E$49,,0)</f>
        <v>12.15</v>
      </c>
      <c r="M366" s="7">
        <f>L366*Orders!E366</f>
        <v>72.900000000000006</v>
      </c>
      <c r="N366" t="str">
        <f t="shared" si="5"/>
        <v>Excelsa</v>
      </c>
      <c r="O366" t="s">
        <v>6199</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6">
        <f>_xlfn.XLOOKUP(D367,Products!$A$1:$A$49,Products!$D$1:$D$49,,0)</f>
        <v>0.5</v>
      </c>
      <c r="L367" s="7">
        <f>_xlfn.XLOOKUP(D367,Products!$A$1:$A$49,Products!$E$1:$E$49,,0)</f>
        <v>7.77</v>
      </c>
      <c r="M367" s="7">
        <f>L367*Orders!E367</f>
        <v>7.77</v>
      </c>
      <c r="N367" t="str">
        <f t="shared" si="5"/>
        <v>Liberica</v>
      </c>
      <c r="O367" t="s">
        <v>6199</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6">
        <f>_xlfn.XLOOKUP(D368,Products!$A$1:$A$49,Products!$D$1:$D$49,,0)</f>
        <v>0.5</v>
      </c>
      <c r="L368" s="7">
        <f>_xlfn.XLOOKUP(D368,Products!$A$1:$A$49,Products!$E$1:$E$49,,0)</f>
        <v>7.29</v>
      </c>
      <c r="M368" s="7">
        <f>L368*Orders!E368</f>
        <v>43.74</v>
      </c>
      <c r="N368" t="str">
        <f t="shared" si="5"/>
        <v>Excelsa</v>
      </c>
      <c r="O368" t="s">
        <v>6199</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6">
        <f>_xlfn.XLOOKUP(D369,Products!$A$1:$A$49,Products!$D$1:$D$49,,0)</f>
        <v>0.2</v>
      </c>
      <c r="L369" s="7">
        <f>_xlfn.XLOOKUP(D369,Products!$A$1:$A$49,Products!$E$1:$E$49,,0)</f>
        <v>4.3650000000000002</v>
      </c>
      <c r="M369" s="7">
        <f>L369*Orders!E369</f>
        <v>8.73</v>
      </c>
      <c r="N369" t="str">
        <f t="shared" si="5"/>
        <v>Liberica</v>
      </c>
      <c r="O369" t="s">
        <v>6197</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6">
        <f>_xlfn.XLOOKUP(D370,Products!$A$1:$A$49,Products!$D$1:$D$49,,0)</f>
        <v>2.5</v>
      </c>
      <c r="L370" s="7">
        <f>_xlfn.XLOOKUP(D370,Products!$A$1:$A$49,Products!$E$1:$E$49,,0)</f>
        <v>31.624999999999996</v>
      </c>
      <c r="M370" s="7">
        <f>L370*Orders!E370</f>
        <v>63.249999999999993</v>
      </c>
      <c r="N370" t="str">
        <f t="shared" si="5"/>
        <v>Excelsa</v>
      </c>
      <c r="O370" t="s">
        <v>6197</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6">
        <f>_xlfn.XLOOKUP(D371,Products!$A$1:$A$49,Products!$D$1:$D$49,,0)</f>
        <v>0.5</v>
      </c>
      <c r="L371" s="7">
        <f>_xlfn.XLOOKUP(D371,Products!$A$1:$A$49,Products!$E$1:$E$49,,0)</f>
        <v>8.91</v>
      </c>
      <c r="M371" s="7">
        <f>L371*Orders!E371</f>
        <v>8.91</v>
      </c>
      <c r="N371" t="str">
        <f t="shared" si="5"/>
        <v>Excelsa</v>
      </c>
      <c r="O371" t="s">
        <v>6198</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6">
        <f>_xlfn.XLOOKUP(D372,Products!$A$1:$A$49,Products!$D$1:$D$49,,0)</f>
        <v>1</v>
      </c>
      <c r="L372" s="7">
        <f>_xlfn.XLOOKUP(D372,Products!$A$1:$A$49,Products!$E$1:$E$49,,0)</f>
        <v>12.15</v>
      </c>
      <c r="M372" s="7">
        <f>L372*Orders!E372</f>
        <v>24.3</v>
      </c>
      <c r="N372" t="str">
        <f t="shared" si="5"/>
        <v>Excelsa</v>
      </c>
      <c r="O372" t="s">
        <v>6199</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6">
        <f>_xlfn.XLOOKUP(D373,Products!$A$1:$A$49,Products!$D$1:$D$49,,0)</f>
        <v>0.5</v>
      </c>
      <c r="L373" s="7">
        <f>_xlfn.XLOOKUP(D373,Products!$A$1:$A$49,Products!$E$1:$E$49,,0)</f>
        <v>7.77</v>
      </c>
      <c r="M373" s="7">
        <f>L373*Orders!E373</f>
        <v>46.62</v>
      </c>
      <c r="N373" t="str">
        <f t="shared" si="5"/>
        <v>Arabica</v>
      </c>
      <c r="O373" t="s">
        <v>6198</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6">
        <f>_xlfn.XLOOKUP(D374,Products!$A$1:$A$49,Products!$D$1:$D$49,,0)</f>
        <v>0.5</v>
      </c>
      <c r="L374" s="7">
        <f>_xlfn.XLOOKUP(D374,Products!$A$1:$A$49,Products!$E$1:$E$49,,0)</f>
        <v>7.169999999999999</v>
      </c>
      <c r="M374" s="7">
        <f>L374*Orders!E374</f>
        <v>43.019999999999996</v>
      </c>
      <c r="N374" t="str">
        <f t="shared" si="5"/>
        <v>Robusta</v>
      </c>
      <c r="O374" t="s">
        <v>6198</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6">
        <f>_xlfn.XLOOKUP(D375,Products!$A$1:$A$49,Products!$D$1:$D$49,,0)</f>
        <v>0.5</v>
      </c>
      <c r="L375" s="7">
        <f>_xlfn.XLOOKUP(D375,Products!$A$1:$A$49,Products!$E$1:$E$49,,0)</f>
        <v>5.97</v>
      </c>
      <c r="M375" s="7">
        <f>L375*Orders!E375</f>
        <v>17.91</v>
      </c>
      <c r="N375" t="str">
        <f t="shared" si="5"/>
        <v>Arabica</v>
      </c>
      <c r="O375" t="s">
        <v>6199</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6">
        <f>_xlfn.XLOOKUP(D376,Products!$A$1:$A$49,Products!$D$1:$D$49,,0)</f>
        <v>0.5</v>
      </c>
      <c r="L376" s="7">
        <f>_xlfn.XLOOKUP(D376,Products!$A$1:$A$49,Products!$E$1:$E$49,,0)</f>
        <v>9.51</v>
      </c>
      <c r="M376" s="7">
        <f>L376*Orders!E376</f>
        <v>38.04</v>
      </c>
      <c r="N376" t="str">
        <f t="shared" si="5"/>
        <v>Liberica</v>
      </c>
      <c r="O376" t="s">
        <v>6198</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6">
        <f>_xlfn.XLOOKUP(D377,Products!$A$1:$A$49,Products!$D$1:$D$49,,0)</f>
        <v>0.2</v>
      </c>
      <c r="L377" s="7">
        <f>_xlfn.XLOOKUP(D377,Products!$A$1:$A$49,Products!$E$1:$E$49,,0)</f>
        <v>3.375</v>
      </c>
      <c r="M377" s="7">
        <f>L377*Orders!E377</f>
        <v>6.75</v>
      </c>
      <c r="N377" t="str">
        <f t="shared" si="5"/>
        <v>Arabica</v>
      </c>
      <c r="O377" t="s">
        <v>6197</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6">
        <f>_xlfn.XLOOKUP(D378,Products!$A$1:$A$49,Products!$D$1:$D$49,,0)</f>
        <v>0.5</v>
      </c>
      <c r="L378" s="7">
        <f>_xlfn.XLOOKUP(D378,Products!$A$1:$A$49,Products!$E$1:$E$49,,0)</f>
        <v>5.97</v>
      </c>
      <c r="M378" s="7">
        <f>L378*Orders!E378</f>
        <v>5.97</v>
      </c>
      <c r="N378" t="str">
        <f t="shared" si="5"/>
        <v>Robusta</v>
      </c>
      <c r="O378" t="s">
        <v>6197</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6">
        <f>_xlfn.XLOOKUP(D379,Products!$A$1:$A$49,Products!$D$1:$D$49,,0)</f>
        <v>0.2</v>
      </c>
      <c r="L379" s="7">
        <f>_xlfn.XLOOKUP(D379,Products!$A$1:$A$49,Products!$E$1:$E$49,,0)</f>
        <v>2.6849999999999996</v>
      </c>
      <c r="M379" s="7">
        <f>L379*Orders!E379</f>
        <v>8.0549999999999997</v>
      </c>
      <c r="N379" t="str">
        <f t="shared" si="5"/>
        <v>Robusta</v>
      </c>
      <c r="O379" t="s">
        <v>6199</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6">
        <f>_xlfn.XLOOKUP(D380,Products!$A$1:$A$49,Products!$D$1:$D$49,,0)</f>
        <v>0.5</v>
      </c>
      <c r="L380" s="7">
        <f>_xlfn.XLOOKUP(D380,Products!$A$1:$A$49,Products!$E$1:$E$49,,0)</f>
        <v>7.77</v>
      </c>
      <c r="M380" s="7">
        <f>L380*Orders!E380</f>
        <v>23.31</v>
      </c>
      <c r="N380" t="str">
        <f t="shared" si="5"/>
        <v>Arabica</v>
      </c>
      <c r="O380" t="s">
        <v>6198</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6">
        <f>_xlfn.XLOOKUP(D381,Products!$A$1:$A$49,Products!$D$1:$D$49,,0)</f>
        <v>0.5</v>
      </c>
      <c r="L381" s="7">
        <f>_xlfn.XLOOKUP(D381,Products!$A$1:$A$49,Products!$E$1:$E$49,,0)</f>
        <v>7.169999999999999</v>
      </c>
      <c r="M381" s="7">
        <f>L381*Orders!E381</f>
        <v>43.019999999999996</v>
      </c>
      <c r="N381" t="str">
        <f t="shared" si="5"/>
        <v>Robusta</v>
      </c>
      <c r="O381" t="s">
        <v>6198</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6">
        <f>_xlfn.XLOOKUP(D382,Products!$A$1:$A$49,Products!$D$1:$D$49,,0)</f>
        <v>0.5</v>
      </c>
      <c r="L382" s="7">
        <f>_xlfn.XLOOKUP(D382,Products!$A$1:$A$49,Products!$E$1:$E$49,,0)</f>
        <v>7.77</v>
      </c>
      <c r="M382" s="7">
        <f>L382*Orders!E382</f>
        <v>23.31</v>
      </c>
      <c r="N382" t="str">
        <f t="shared" si="5"/>
        <v>Liberica</v>
      </c>
      <c r="O382" t="s">
        <v>6199</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6">
        <f>_xlfn.XLOOKUP(D383,Products!$A$1:$A$49,Products!$D$1:$D$49,,0)</f>
        <v>0.2</v>
      </c>
      <c r="L383" s="7">
        <f>_xlfn.XLOOKUP(D383,Products!$A$1:$A$49,Products!$E$1:$E$49,,0)</f>
        <v>2.9849999999999999</v>
      </c>
      <c r="M383" s="7">
        <f>L383*Orders!E383</f>
        <v>14.924999999999999</v>
      </c>
      <c r="N383" t="str">
        <f t="shared" si="5"/>
        <v>Arabica</v>
      </c>
      <c r="O383" t="s">
        <v>6199</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6">
        <f>_xlfn.XLOOKUP(D384,Products!$A$1:$A$49,Products!$D$1:$D$49,,0)</f>
        <v>0.5</v>
      </c>
      <c r="L384" s="7">
        <f>_xlfn.XLOOKUP(D384,Products!$A$1:$A$49,Products!$E$1:$E$49,,0)</f>
        <v>7.29</v>
      </c>
      <c r="M384" s="7">
        <f>L384*Orders!E384</f>
        <v>21.87</v>
      </c>
      <c r="N384" t="str">
        <f t="shared" si="5"/>
        <v>Excelsa</v>
      </c>
      <c r="O384" t="s">
        <v>6199</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6">
        <f>_xlfn.XLOOKUP(D385,Products!$A$1:$A$49,Products!$D$1:$D$49,,0)</f>
        <v>0.5</v>
      </c>
      <c r="L385" s="7">
        <f>_xlfn.XLOOKUP(D385,Products!$A$1:$A$49,Products!$E$1:$E$49,,0)</f>
        <v>8.91</v>
      </c>
      <c r="M385" s="7">
        <f>L385*Orders!E385</f>
        <v>53.46</v>
      </c>
      <c r="N385" t="str">
        <f t="shared" si="5"/>
        <v>Excelsa</v>
      </c>
      <c r="O385" t="s">
        <v>6198</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6">
        <f>_xlfn.XLOOKUP(D386,Products!$A$1:$A$49,Products!$D$1:$D$49,,0)</f>
        <v>2.5</v>
      </c>
      <c r="L386" s="7">
        <f>_xlfn.XLOOKUP(D386,Products!$A$1:$A$49,Products!$E$1:$E$49,,0)</f>
        <v>29.784999999999997</v>
      </c>
      <c r="M386" s="7">
        <f>L386*Orders!E386</f>
        <v>119.13999999999999</v>
      </c>
      <c r="N386" t="str">
        <f t="shared" si="5"/>
        <v>Arabica</v>
      </c>
      <c r="O386" t="s">
        <v>6198</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6">
        <f>_xlfn.XLOOKUP(D387,Products!$A$1:$A$49,Products!$D$1:$D$49,,0)</f>
        <v>0.5</v>
      </c>
      <c r="L387" s="7">
        <f>_xlfn.XLOOKUP(D387,Products!$A$1:$A$49,Products!$E$1:$E$49,,0)</f>
        <v>8.73</v>
      </c>
      <c r="M387" s="7">
        <f>L387*Orders!E387</f>
        <v>43.650000000000006</v>
      </c>
      <c r="N387" t="str">
        <f t="shared" ref="N387:N450" si="6">IF(I387="Rob","Robusta",IF(I387="Exc","Excelsa",IF(I387="Ara","Arabica",IF(I387="Lib","Liberica",""))))</f>
        <v>Liberica</v>
      </c>
      <c r="O387" t="s">
        <v>6197</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6">
        <f>_xlfn.XLOOKUP(D388,Products!$A$1:$A$49,Products!$D$1:$D$49,,0)</f>
        <v>0.2</v>
      </c>
      <c r="L388" s="7">
        <f>_xlfn.XLOOKUP(D388,Products!$A$1:$A$49,Products!$E$1:$E$49,,0)</f>
        <v>2.9849999999999999</v>
      </c>
      <c r="M388" s="7">
        <f>L388*Orders!E388</f>
        <v>17.91</v>
      </c>
      <c r="N388" t="str">
        <f t="shared" si="6"/>
        <v>Arabica</v>
      </c>
      <c r="O388" t="s">
        <v>6199</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6">
        <f>_xlfn.XLOOKUP(D389,Products!$A$1:$A$49,Products!$D$1:$D$49,,0)</f>
        <v>1</v>
      </c>
      <c r="L389" s="7">
        <f>_xlfn.XLOOKUP(D389,Products!$A$1:$A$49,Products!$E$1:$E$49,,0)</f>
        <v>14.85</v>
      </c>
      <c r="M389" s="7">
        <f>L389*Orders!E389</f>
        <v>74.25</v>
      </c>
      <c r="N389" t="str">
        <f t="shared" si="6"/>
        <v>Excelsa</v>
      </c>
      <c r="O389" t="s">
        <v>6198</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6">
        <f>_xlfn.XLOOKUP(D390,Products!$A$1:$A$49,Products!$D$1:$D$49,,0)</f>
        <v>0.2</v>
      </c>
      <c r="L390" s="7">
        <f>_xlfn.XLOOKUP(D390,Products!$A$1:$A$49,Products!$E$1:$E$49,,0)</f>
        <v>3.8849999999999998</v>
      </c>
      <c r="M390" s="7">
        <f>L390*Orders!E390</f>
        <v>11.654999999999999</v>
      </c>
      <c r="N390" t="str">
        <f t="shared" si="6"/>
        <v>Liberica</v>
      </c>
      <c r="O390" t="s">
        <v>6199</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6">
        <f>_xlfn.XLOOKUP(D391,Products!$A$1:$A$49,Products!$D$1:$D$49,,0)</f>
        <v>0.5</v>
      </c>
      <c r="L391" s="7">
        <f>_xlfn.XLOOKUP(D391,Products!$A$1:$A$49,Products!$E$1:$E$49,,0)</f>
        <v>7.77</v>
      </c>
      <c r="M391" s="7">
        <f>L391*Orders!E391</f>
        <v>23.31</v>
      </c>
      <c r="N391" t="str">
        <f t="shared" si="6"/>
        <v>Liberica</v>
      </c>
      <c r="O391" t="s">
        <v>6199</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6">
        <f>_xlfn.XLOOKUP(D392,Products!$A$1:$A$49,Products!$D$1:$D$49,,0)</f>
        <v>0.5</v>
      </c>
      <c r="L392" s="7">
        <f>_xlfn.XLOOKUP(D392,Products!$A$1:$A$49,Products!$E$1:$E$49,,0)</f>
        <v>7.29</v>
      </c>
      <c r="M392" s="7">
        <f>L392*Orders!E392</f>
        <v>14.58</v>
      </c>
      <c r="N392" t="str">
        <f t="shared" si="6"/>
        <v>Excelsa</v>
      </c>
      <c r="O392" t="s">
        <v>6199</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6">
        <f>_xlfn.XLOOKUP(D393,Products!$A$1:$A$49,Products!$D$1:$D$49,,0)</f>
        <v>0.5</v>
      </c>
      <c r="L393" s="7">
        <f>_xlfn.XLOOKUP(D393,Products!$A$1:$A$49,Products!$E$1:$E$49,,0)</f>
        <v>6.75</v>
      </c>
      <c r="M393" s="7">
        <f>L393*Orders!E393</f>
        <v>13.5</v>
      </c>
      <c r="N393" t="str">
        <f t="shared" si="6"/>
        <v>Arabica</v>
      </c>
      <c r="O393" t="s">
        <v>6197</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6">
        <f>_xlfn.XLOOKUP(D394,Products!$A$1:$A$49,Products!$D$1:$D$49,,0)</f>
        <v>1</v>
      </c>
      <c r="L394" s="7">
        <f>_xlfn.XLOOKUP(D394,Products!$A$1:$A$49,Products!$E$1:$E$49,,0)</f>
        <v>14.85</v>
      </c>
      <c r="M394" s="7">
        <f>L394*Orders!E394</f>
        <v>89.1</v>
      </c>
      <c r="N394" t="str">
        <f t="shared" si="6"/>
        <v>Excelsa</v>
      </c>
      <c r="O394" t="s">
        <v>6198</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6">
        <f>_xlfn.XLOOKUP(D395,Products!$A$1:$A$49,Products!$D$1:$D$49,,0)</f>
        <v>0.2</v>
      </c>
      <c r="L395" s="7">
        <f>_xlfn.XLOOKUP(D395,Products!$A$1:$A$49,Products!$E$1:$E$49,,0)</f>
        <v>3.8849999999999998</v>
      </c>
      <c r="M395" s="7">
        <f>L395*Orders!E395</f>
        <v>3.8849999999999998</v>
      </c>
      <c r="N395" t="str">
        <f t="shared" si="6"/>
        <v>Arabica</v>
      </c>
      <c r="O395" t="s">
        <v>6198</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6">
        <f>_xlfn.XLOOKUP(D396,Products!$A$1:$A$49,Products!$D$1:$D$49,,0)</f>
        <v>2.5</v>
      </c>
      <c r="L396" s="7">
        <f>_xlfn.XLOOKUP(D396,Products!$A$1:$A$49,Products!$E$1:$E$49,,0)</f>
        <v>27.484999999999996</v>
      </c>
      <c r="M396" s="7">
        <f>L396*Orders!E396</f>
        <v>109.93999999999998</v>
      </c>
      <c r="N396" t="str">
        <f t="shared" si="6"/>
        <v>Robusta</v>
      </c>
      <c r="O396" t="s">
        <v>6198</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6">
        <f>_xlfn.XLOOKUP(D397,Products!$A$1:$A$49,Products!$D$1:$D$49,,0)</f>
        <v>0.5</v>
      </c>
      <c r="L397" s="7">
        <f>_xlfn.XLOOKUP(D397,Products!$A$1:$A$49,Products!$E$1:$E$49,,0)</f>
        <v>7.77</v>
      </c>
      <c r="M397" s="7">
        <f>L397*Orders!E397</f>
        <v>46.62</v>
      </c>
      <c r="N397" t="str">
        <f t="shared" si="6"/>
        <v>Liberica</v>
      </c>
      <c r="O397" t="s">
        <v>6199</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6">
        <f>_xlfn.XLOOKUP(D398,Products!$A$1:$A$49,Products!$D$1:$D$49,,0)</f>
        <v>0.5</v>
      </c>
      <c r="L398" s="7">
        <f>_xlfn.XLOOKUP(D398,Products!$A$1:$A$49,Products!$E$1:$E$49,,0)</f>
        <v>7.77</v>
      </c>
      <c r="M398" s="7">
        <f>L398*Orders!E398</f>
        <v>38.849999999999994</v>
      </c>
      <c r="N398" t="str">
        <f t="shared" si="6"/>
        <v>Arabica</v>
      </c>
      <c r="O398" t="s">
        <v>6198</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6">
        <f>_xlfn.XLOOKUP(D399,Products!$A$1:$A$49,Products!$D$1:$D$49,,0)</f>
        <v>0.5</v>
      </c>
      <c r="L399" s="7">
        <f>_xlfn.XLOOKUP(D399,Products!$A$1:$A$49,Products!$E$1:$E$49,,0)</f>
        <v>7.77</v>
      </c>
      <c r="M399" s="7">
        <f>L399*Orders!E399</f>
        <v>31.08</v>
      </c>
      <c r="N399" t="str">
        <f t="shared" si="6"/>
        <v>Liberica</v>
      </c>
      <c r="O399" t="s">
        <v>6199</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6">
        <f>_xlfn.XLOOKUP(D400,Products!$A$1:$A$49,Products!$D$1:$D$49,,0)</f>
        <v>0.2</v>
      </c>
      <c r="L400" s="7">
        <f>_xlfn.XLOOKUP(D400,Products!$A$1:$A$49,Products!$E$1:$E$49,,0)</f>
        <v>2.9849999999999999</v>
      </c>
      <c r="M400" s="7">
        <f>L400*Orders!E400</f>
        <v>17.91</v>
      </c>
      <c r="N400" t="str">
        <f t="shared" si="6"/>
        <v>Arabica</v>
      </c>
      <c r="O400" t="s">
        <v>6199</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6">
        <f>_xlfn.XLOOKUP(D401,Products!$A$1:$A$49,Products!$D$1:$D$49,,0)</f>
        <v>2.5</v>
      </c>
      <c r="L401" s="7">
        <f>_xlfn.XLOOKUP(D401,Products!$A$1:$A$49,Products!$E$1:$E$49,,0)</f>
        <v>27.945</v>
      </c>
      <c r="M401" s="7">
        <f>L401*Orders!E401</f>
        <v>167.67000000000002</v>
      </c>
      <c r="N401" t="str">
        <f t="shared" si="6"/>
        <v>Excelsa</v>
      </c>
      <c r="O401" t="s">
        <v>6199</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6">
        <f>_xlfn.XLOOKUP(D402,Products!$A$1:$A$49,Products!$D$1:$D$49,,0)</f>
        <v>1</v>
      </c>
      <c r="L402" s="7">
        <f>_xlfn.XLOOKUP(D402,Products!$A$1:$A$49,Products!$E$1:$E$49,,0)</f>
        <v>15.85</v>
      </c>
      <c r="M402" s="7">
        <f>L402*Orders!E402</f>
        <v>63.4</v>
      </c>
      <c r="N402" t="str">
        <f t="shared" si="6"/>
        <v>Liberica</v>
      </c>
      <c r="O402" t="s">
        <v>6198</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6">
        <f>_xlfn.XLOOKUP(D403,Products!$A$1:$A$49,Products!$D$1:$D$49,,0)</f>
        <v>0.2</v>
      </c>
      <c r="L403" s="7">
        <f>_xlfn.XLOOKUP(D403,Products!$A$1:$A$49,Products!$E$1:$E$49,,0)</f>
        <v>4.3650000000000002</v>
      </c>
      <c r="M403" s="7">
        <f>L403*Orders!E403</f>
        <v>8.73</v>
      </c>
      <c r="N403" t="str">
        <f t="shared" si="6"/>
        <v>Liberica</v>
      </c>
      <c r="O403" t="s">
        <v>6197</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6">
        <f>_xlfn.XLOOKUP(D404,Products!$A$1:$A$49,Products!$D$1:$D$49,,0)</f>
        <v>1</v>
      </c>
      <c r="L404" s="7">
        <f>_xlfn.XLOOKUP(D404,Products!$A$1:$A$49,Products!$E$1:$E$49,,0)</f>
        <v>8.9499999999999993</v>
      </c>
      <c r="M404" s="7">
        <f>L404*Orders!E404</f>
        <v>26.849999999999998</v>
      </c>
      <c r="N404" t="str">
        <f t="shared" si="6"/>
        <v>Robusta</v>
      </c>
      <c r="O404" t="s">
        <v>6199</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6">
        <f>_xlfn.XLOOKUP(D405,Products!$A$1:$A$49,Products!$D$1:$D$49,,0)</f>
        <v>0.2</v>
      </c>
      <c r="L405" s="7">
        <f>_xlfn.XLOOKUP(D405,Products!$A$1:$A$49,Products!$E$1:$E$49,,0)</f>
        <v>4.7549999999999999</v>
      </c>
      <c r="M405" s="7">
        <f>L405*Orders!E405</f>
        <v>9.51</v>
      </c>
      <c r="N405" t="str">
        <f t="shared" si="6"/>
        <v>Liberica</v>
      </c>
      <c r="O405" t="s">
        <v>6198</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6">
        <f>_xlfn.XLOOKUP(D406,Products!$A$1:$A$49,Products!$D$1:$D$49,,0)</f>
        <v>1</v>
      </c>
      <c r="L406" s="7">
        <f>_xlfn.XLOOKUP(D406,Products!$A$1:$A$49,Products!$E$1:$E$49,,0)</f>
        <v>9.9499999999999993</v>
      </c>
      <c r="M406" s="7">
        <f>L406*Orders!E406</f>
        <v>39.799999999999997</v>
      </c>
      <c r="N406" t="str">
        <f t="shared" si="6"/>
        <v>Arabica</v>
      </c>
      <c r="O406" t="s">
        <v>6199</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6">
        <f>_xlfn.XLOOKUP(D407,Products!$A$1:$A$49,Products!$D$1:$D$49,,0)</f>
        <v>0.5</v>
      </c>
      <c r="L407" s="7">
        <f>_xlfn.XLOOKUP(D407,Products!$A$1:$A$49,Products!$E$1:$E$49,,0)</f>
        <v>8.25</v>
      </c>
      <c r="M407" s="7">
        <f>L407*Orders!E407</f>
        <v>24.75</v>
      </c>
      <c r="N407" t="str">
        <f t="shared" si="6"/>
        <v>Excelsa</v>
      </c>
      <c r="O407" t="s">
        <v>6197</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6">
        <f>_xlfn.XLOOKUP(D408,Products!$A$1:$A$49,Products!$D$1:$D$49,,0)</f>
        <v>1</v>
      </c>
      <c r="L408" s="7">
        <f>_xlfn.XLOOKUP(D408,Products!$A$1:$A$49,Products!$E$1:$E$49,,0)</f>
        <v>13.75</v>
      </c>
      <c r="M408" s="7">
        <f>L408*Orders!E408</f>
        <v>68.75</v>
      </c>
      <c r="N408" t="str">
        <f t="shared" si="6"/>
        <v>Excelsa</v>
      </c>
      <c r="O408" t="s">
        <v>6197</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6">
        <f>_xlfn.XLOOKUP(D409,Products!$A$1:$A$49,Products!$D$1:$D$49,,0)</f>
        <v>0.5</v>
      </c>
      <c r="L409" s="7">
        <f>_xlfn.XLOOKUP(D409,Products!$A$1:$A$49,Products!$E$1:$E$49,,0)</f>
        <v>8.25</v>
      </c>
      <c r="M409" s="7">
        <f>L409*Orders!E409</f>
        <v>49.5</v>
      </c>
      <c r="N409" t="str">
        <f t="shared" si="6"/>
        <v>Excelsa</v>
      </c>
      <c r="O409" t="s">
        <v>6197</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6">
        <f>_xlfn.XLOOKUP(D410,Products!$A$1:$A$49,Products!$D$1:$D$49,,0)</f>
        <v>2.5</v>
      </c>
      <c r="L410" s="7">
        <f>_xlfn.XLOOKUP(D410,Products!$A$1:$A$49,Products!$E$1:$E$49,,0)</f>
        <v>25.874999999999996</v>
      </c>
      <c r="M410" s="7">
        <f>L410*Orders!E410</f>
        <v>51.749999999999993</v>
      </c>
      <c r="N410" t="str">
        <f t="shared" si="6"/>
        <v>Arabica</v>
      </c>
      <c r="O410" t="s">
        <v>6197</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6">
        <f>_xlfn.XLOOKUP(D411,Products!$A$1:$A$49,Products!$D$1:$D$49,,0)</f>
        <v>1</v>
      </c>
      <c r="L411" s="7">
        <f>_xlfn.XLOOKUP(D411,Products!$A$1:$A$49,Products!$E$1:$E$49,,0)</f>
        <v>15.85</v>
      </c>
      <c r="M411" s="7">
        <f>L411*Orders!E411</f>
        <v>47.55</v>
      </c>
      <c r="N411" t="str">
        <f t="shared" si="6"/>
        <v>Liberica</v>
      </c>
      <c r="O411" t="s">
        <v>6198</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6">
        <f>_xlfn.XLOOKUP(D412,Products!$A$1:$A$49,Products!$D$1:$D$49,,0)</f>
        <v>0.2</v>
      </c>
      <c r="L412" s="7">
        <f>_xlfn.XLOOKUP(D412,Products!$A$1:$A$49,Products!$E$1:$E$49,,0)</f>
        <v>3.8849999999999998</v>
      </c>
      <c r="M412" s="7">
        <f>L412*Orders!E412</f>
        <v>15.54</v>
      </c>
      <c r="N412" t="str">
        <f t="shared" si="6"/>
        <v>Arabica</v>
      </c>
      <c r="O412" t="s">
        <v>6198</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6">
        <f>_xlfn.XLOOKUP(D413,Products!$A$1:$A$49,Products!$D$1:$D$49,,0)</f>
        <v>1</v>
      </c>
      <c r="L413" s="7">
        <f>_xlfn.XLOOKUP(D413,Products!$A$1:$A$49,Products!$E$1:$E$49,,0)</f>
        <v>14.55</v>
      </c>
      <c r="M413" s="7">
        <f>L413*Orders!E413</f>
        <v>87.300000000000011</v>
      </c>
      <c r="N413" t="str">
        <f t="shared" si="6"/>
        <v>Liberica</v>
      </c>
      <c r="O413" t="s">
        <v>6197</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6">
        <f>_xlfn.XLOOKUP(D414,Products!$A$1:$A$49,Products!$D$1:$D$49,,0)</f>
        <v>1</v>
      </c>
      <c r="L414" s="7">
        <f>_xlfn.XLOOKUP(D414,Products!$A$1:$A$49,Products!$E$1:$E$49,,0)</f>
        <v>11.25</v>
      </c>
      <c r="M414" s="7">
        <f>L414*Orders!E414</f>
        <v>56.25</v>
      </c>
      <c r="N414" t="str">
        <f t="shared" si="6"/>
        <v>Arabica</v>
      </c>
      <c r="O414" t="s">
        <v>6197</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6">
        <f>_xlfn.XLOOKUP(D415,Products!$A$1:$A$49,Products!$D$1:$D$49,,0)</f>
        <v>2.5</v>
      </c>
      <c r="L415" s="7">
        <f>_xlfn.XLOOKUP(D415,Products!$A$1:$A$49,Products!$E$1:$E$49,,0)</f>
        <v>36.454999999999998</v>
      </c>
      <c r="M415" s="7">
        <f>L415*Orders!E415</f>
        <v>36.454999999999998</v>
      </c>
      <c r="N415" t="str">
        <f t="shared" si="6"/>
        <v>Liberica</v>
      </c>
      <c r="O415" t="s">
        <v>6198</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6">
        <f>_xlfn.XLOOKUP(D416,Products!$A$1:$A$49,Products!$D$1:$D$49,,0)</f>
        <v>0.2</v>
      </c>
      <c r="L416" s="7">
        <f>_xlfn.XLOOKUP(D416,Products!$A$1:$A$49,Products!$E$1:$E$49,,0)</f>
        <v>3.5849999999999995</v>
      </c>
      <c r="M416" s="7">
        <f>L416*Orders!E416</f>
        <v>10.754999999999999</v>
      </c>
      <c r="N416" t="str">
        <f t="shared" si="6"/>
        <v>Robusta</v>
      </c>
      <c r="O416" t="s">
        <v>6198</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6">
        <f>_xlfn.XLOOKUP(D417,Products!$A$1:$A$49,Products!$D$1:$D$49,,0)</f>
        <v>0.2</v>
      </c>
      <c r="L417" s="7">
        <f>_xlfn.XLOOKUP(D417,Products!$A$1:$A$49,Products!$E$1:$E$49,,0)</f>
        <v>2.9849999999999999</v>
      </c>
      <c r="M417" s="7">
        <f>L417*Orders!E417</f>
        <v>8.9550000000000001</v>
      </c>
      <c r="N417" t="str">
        <f t="shared" si="6"/>
        <v>Robusta</v>
      </c>
      <c r="O417" t="s">
        <v>6197</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6">
        <f>_xlfn.XLOOKUP(D418,Products!$A$1:$A$49,Products!$D$1:$D$49,,0)</f>
        <v>0.5</v>
      </c>
      <c r="L418" s="7">
        <f>_xlfn.XLOOKUP(D418,Products!$A$1:$A$49,Products!$E$1:$E$49,,0)</f>
        <v>7.77</v>
      </c>
      <c r="M418" s="7">
        <f>L418*Orders!E418</f>
        <v>23.31</v>
      </c>
      <c r="N418" t="str">
        <f t="shared" si="6"/>
        <v>Arabica</v>
      </c>
      <c r="O418" t="s">
        <v>6198</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6">
        <f>_xlfn.XLOOKUP(D419,Products!$A$1:$A$49,Products!$D$1:$D$49,,0)</f>
        <v>2.5</v>
      </c>
      <c r="L419" s="7">
        <f>_xlfn.XLOOKUP(D419,Products!$A$1:$A$49,Products!$E$1:$E$49,,0)</f>
        <v>29.784999999999997</v>
      </c>
      <c r="M419" s="7">
        <f>L419*Orders!E419</f>
        <v>29.784999999999997</v>
      </c>
      <c r="N419" t="str">
        <f t="shared" si="6"/>
        <v>Arabica</v>
      </c>
      <c r="O419" t="s">
        <v>6198</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6">
        <f>_xlfn.XLOOKUP(D420,Products!$A$1:$A$49,Products!$D$1:$D$49,,0)</f>
        <v>2.5</v>
      </c>
      <c r="L420" s="7">
        <f>_xlfn.XLOOKUP(D420,Products!$A$1:$A$49,Products!$E$1:$E$49,,0)</f>
        <v>29.784999999999997</v>
      </c>
      <c r="M420" s="7">
        <f>L420*Orders!E420</f>
        <v>148.92499999999998</v>
      </c>
      <c r="N420" t="str">
        <f t="shared" si="6"/>
        <v>Arabica</v>
      </c>
      <c r="O420" t="s">
        <v>6198</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6">
        <f>_xlfn.XLOOKUP(D421,Products!$A$1:$A$49,Products!$D$1:$D$49,,0)</f>
        <v>0.5</v>
      </c>
      <c r="L421" s="7">
        <f>_xlfn.XLOOKUP(D421,Products!$A$1:$A$49,Products!$E$1:$E$49,,0)</f>
        <v>8.73</v>
      </c>
      <c r="M421" s="7">
        <f>L421*Orders!E421</f>
        <v>8.73</v>
      </c>
      <c r="N421" t="str">
        <f t="shared" si="6"/>
        <v>Liberica</v>
      </c>
      <c r="O421" t="s">
        <v>6197</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6">
        <f>_xlfn.XLOOKUP(D422,Products!$A$1:$A$49,Products!$D$1:$D$49,,0)</f>
        <v>0.5</v>
      </c>
      <c r="L422" s="7">
        <f>_xlfn.XLOOKUP(D422,Products!$A$1:$A$49,Products!$E$1:$E$49,,0)</f>
        <v>7.77</v>
      </c>
      <c r="M422" s="7">
        <f>L422*Orders!E422</f>
        <v>31.08</v>
      </c>
      <c r="N422" t="str">
        <f t="shared" si="6"/>
        <v>Liberica</v>
      </c>
      <c r="O422" t="s">
        <v>6199</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6">
        <f>_xlfn.XLOOKUP(D423,Products!$A$1:$A$49,Products!$D$1:$D$49,,0)</f>
        <v>2.5</v>
      </c>
      <c r="L423" s="7">
        <f>_xlfn.XLOOKUP(D423,Products!$A$1:$A$49,Products!$E$1:$E$49,,0)</f>
        <v>22.884999999999998</v>
      </c>
      <c r="M423" s="7">
        <f>L423*Orders!E423</f>
        <v>137.31</v>
      </c>
      <c r="N423" t="str">
        <f t="shared" si="6"/>
        <v>Arabica</v>
      </c>
      <c r="O423" t="s">
        <v>6199</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6">
        <f>_xlfn.XLOOKUP(D424,Products!$A$1:$A$49,Products!$D$1:$D$49,,0)</f>
        <v>0.5</v>
      </c>
      <c r="L424" s="7">
        <f>_xlfn.XLOOKUP(D424,Products!$A$1:$A$49,Products!$E$1:$E$49,,0)</f>
        <v>5.97</v>
      </c>
      <c r="M424" s="7">
        <f>L424*Orders!E424</f>
        <v>29.849999999999998</v>
      </c>
      <c r="N424" t="str">
        <f t="shared" si="6"/>
        <v>Arabica</v>
      </c>
      <c r="O424" t="s">
        <v>6199</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6">
        <f>_xlfn.XLOOKUP(D425,Products!$A$1:$A$49,Products!$D$1:$D$49,,0)</f>
        <v>0.5</v>
      </c>
      <c r="L425" s="7">
        <f>_xlfn.XLOOKUP(D425,Products!$A$1:$A$49,Products!$E$1:$E$49,,0)</f>
        <v>5.97</v>
      </c>
      <c r="M425" s="7">
        <f>L425*Orders!E425</f>
        <v>17.91</v>
      </c>
      <c r="N425" t="str">
        <f t="shared" si="6"/>
        <v>Robusta</v>
      </c>
      <c r="O425" t="s">
        <v>6197</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6">
        <f>_xlfn.XLOOKUP(D426,Products!$A$1:$A$49,Products!$D$1:$D$49,,0)</f>
        <v>0.5</v>
      </c>
      <c r="L426" s="7">
        <f>_xlfn.XLOOKUP(D426,Products!$A$1:$A$49,Products!$E$1:$E$49,,0)</f>
        <v>8.91</v>
      </c>
      <c r="M426" s="7">
        <f>L426*Orders!E426</f>
        <v>26.73</v>
      </c>
      <c r="N426" t="str">
        <f t="shared" si="6"/>
        <v>Excelsa</v>
      </c>
      <c r="O426" t="s">
        <v>6198</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6">
        <f>_xlfn.XLOOKUP(D427,Products!$A$1:$A$49,Products!$D$1:$D$49,,0)</f>
        <v>1</v>
      </c>
      <c r="L427" s="7">
        <f>_xlfn.XLOOKUP(D427,Products!$A$1:$A$49,Products!$E$1:$E$49,,0)</f>
        <v>8.9499999999999993</v>
      </c>
      <c r="M427" s="7">
        <f>L427*Orders!E427</f>
        <v>17.899999999999999</v>
      </c>
      <c r="N427" t="str">
        <f t="shared" si="6"/>
        <v>Robusta</v>
      </c>
      <c r="O427" t="s">
        <v>6199</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6">
        <f>_xlfn.XLOOKUP(D428,Products!$A$1:$A$49,Products!$D$1:$D$49,,0)</f>
        <v>0.2</v>
      </c>
      <c r="L428" s="7">
        <f>_xlfn.XLOOKUP(D428,Products!$A$1:$A$49,Products!$E$1:$E$49,,0)</f>
        <v>3.5849999999999995</v>
      </c>
      <c r="M428" s="7">
        <f>L428*Orders!E428</f>
        <v>14.339999999999998</v>
      </c>
      <c r="N428" t="str">
        <f t="shared" si="6"/>
        <v>Robusta</v>
      </c>
      <c r="O428" t="s">
        <v>6198</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6">
        <f>_xlfn.XLOOKUP(D429,Products!$A$1:$A$49,Products!$D$1:$D$49,,0)</f>
        <v>2.5</v>
      </c>
      <c r="L429" s="7">
        <f>_xlfn.XLOOKUP(D429,Products!$A$1:$A$49,Products!$E$1:$E$49,,0)</f>
        <v>25.874999999999996</v>
      </c>
      <c r="M429" s="7">
        <f>L429*Orders!E429</f>
        <v>77.624999999999986</v>
      </c>
      <c r="N429" t="str">
        <f t="shared" si="6"/>
        <v>Arabica</v>
      </c>
      <c r="O429" t="s">
        <v>6197</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6">
        <f>_xlfn.XLOOKUP(D430,Products!$A$1:$A$49,Products!$D$1:$D$49,,0)</f>
        <v>1</v>
      </c>
      <c r="L430" s="7">
        <f>_xlfn.XLOOKUP(D430,Products!$A$1:$A$49,Products!$E$1:$E$49,,0)</f>
        <v>11.95</v>
      </c>
      <c r="M430" s="7">
        <f>L430*Orders!E430</f>
        <v>59.75</v>
      </c>
      <c r="N430" t="str">
        <f t="shared" si="6"/>
        <v>Robusta</v>
      </c>
      <c r="O430" t="s">
        <v>6198</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6">
        <f>_xlfn.XLOOKUP(D431,Products!$A$1:$A$49,Products!$D$1:$D$49,,0)</f>
        <v>1</v>
      </c>
      <c r="L431" s="7">
        <f>_xlfn.XLOOKUP(D431,Products!$A$1:$A$49,Products!$E$1:$E$49,,0)</f>
        <v>12.95</v>
      </c>
      <c r="M431" s="7">
        <f>L431*Orders!E431</f>
        <v>77.699999999999989</v>
      </c>
      <c r="N431" t="str">
        <f t="shared" si="6"/>
        <v>Arabica</v>
      </c>
      <c r="O431" t="s">
        <v>6198</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6">
        <f>_xlfn.XLOOKUP(D432,Products!$A$1:$A$49,Products!$D$1:$D$49,,0)</f>
        <v>0.2</v>
      </c>
      <c r="L432" s="7">
        <f>_xlfn.XLOOKUP(D432,Products!$A$1:$A$49,Products!$E$1:$E$49,,0)</f>
        <v>2.6849999999999996</v>
      </c>
      <c r="M432" s="7">
        <f>L432*Orders!E432</f>
        <v>5.3699999999999992</v>
      </c>
      <c r="N432" t="str">
        <f t="shared" si="6"/>
        <v>Robusta</v>
      </c>
      <c r="O432" t="s">
        <v>6199</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6">
        <f>_xlfn.XLOOKUP(D433,Products!$A$1:$A$49,Products!$D$1:$D$49,,0)</f>
        <v>2.5</v>
      </c>
      <c r="L433" s="7">
        <f>_xlfn.XLOOKUP(D433,Products!$A$1:$A$49,Products!$E$1:$E$49,,0)</f>
        <v>27.945</v>
      </c>
      <c r="M433" s="7">
        <f>L433*Orders!E433</f>
        <v>83.835000000000008</v>
      </c>
      <c r="N433" t="str">
        <f t="shared" si="6"/>
        <v>Excelsa</v>
      </c>
      <c r="O433" t="s">
        <v>6199</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6">
        <f>_xlfn.XLOOKUP(D434,Products!$A$1:$A$49,Products!$D$1:$D$49,,0)</f>
        <v>1</v>
      </c>
      <c r="L434" s="7">
        <f>_xlfn.XLOOKUP(D434,Products!$A$1:$A$49,Products!$E$1:$E$49,,0)</f>
        <v>11.25</v>
      </c>
      <c r="M434" s="7">
        <f>L434*Orders!E434</f>
        <v>22.5</v>
      </c>
      <c r="N434" t="str">
        <f t="shared" si="6"/>
        <v>Arabica</v>
      </c>
      <c r="O434" t="s">
        <v>6197</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6">
        <f>_xlfn.XLOOKUP(D435,Products!$A$1:$A$49,Products!$D$1:$D$49,,0)</f>
        <v>2.5</v>
      </c>
      <c r="L435" s="7">
        <f>_xlfn.XLOOKUP(D435,Products!$A$1:$A$49,Products!$E$1:$E$49,,0)</f>
        <v>33.464999999999996</v>
      </c>
      <c r="M435" s="7">
        <f>L435*Orders!E435</f>
        <v>200.78999999999996</v>
      </c>
      <c r="N435" t="str">
        <f t="shared" si="6"/>
        <v>Liberica</v>
      </c>
      <c r="O435" t="s">
        <v>6197</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6">
        <f>_xlfn.XLOOKUP(D436,Products!$A$1:$A$49,Products!$D$1:$D$49,,0)</f>
        <v>1</v>
      </c>
      <c r="L436" s="7">
        <f>_xlfn.XLOOKUP(D436,Products!$A$1:$A$49,Products!$E$1:$E$49,,0)</f>
        <v>11.25</v>
      </c>
      <c r="M436" s="7">
        <f>L436*Orders!E436</f>
        <v>67.5</v>
      </c>
      <c r="N436" t="str">
        <f t="shared" si="6"/>
        <v>Arabica</v>
      </c>
      <c r="O436" t="s">
        <v>6197</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6">
        <f>_xlfn.XLOOKUP(D437,Products!$A$1:$A$49,Products!$D$1:$D$49,,0)</f>
        <v>0.5</v>
      </c>
      <c r="L437" s="7">
        <f>_xlfn.XLOOKUP(D437,Products!$A$1:$A$49,Products!$E$1:$E$49,,0)</f>
        <v>8.25</v>
      </c>
      <c r="M437" s="7">
        <f>L437*Orders!E437</f>
        <v>8.25</v>
      </c>
      <c r="N437" t="str">
        <f t="shared" si="6"/>
        <v>Excelsa</v>
      </c>
      <c r="O437" t="s">
        <v>6197</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6">
        <f>_xlfn.XLOOKUP(D438,Products!$A$1:$A$49,Products!$D$1:$D$49,,0)</f>
        <v>0.2</v>
      </c>
      <c r="L438" s="7">
        <f>_xlfn.XLOOKUP(D438,Products!$A$1:$A$49,Products!$E$1:$E$49,,0)</f>
        <v>4.7549999999999999</v>
      </c>
      <c r="M438" s="7">
        <f>L438*Orders!E438</f>
        <v>9.51</v>
      </c>
      <c r="N438" t="str">
        <f t="shared" si="6"/>
        <v>Liberica</v>
      </c>
      <c r="O438" t="s">
        <v>6198</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6">
        <f>_xlfn.XLOOKUP(D439,Products!$A$1:$A$49,Products!$D$1:$D$49,,0)</f>
        <v>2.5</v>
      </c>
      <c r="L439" s="7">
        <f>_xlfn.XLOOKUP(D439,Products!$A$1:$A$49,Products!$E$1:$E$49,,0)</f>
        <v>29.784999999999997</v>
      </c>
      <c r="M439" s="7">
        <f>L439*Orders!E439</f>
        <v>29.784999999999997</v>
      </c>
      <c r="N439" t="str">
        <f t="shared" si="6"/>
        <v>Liberica</v>
      </c>
      <c r="O439" t="s">
        <v>6199</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6">
        <f>_xlfn.XLOOKUP(D440,Products!$A$1:$A$49,Products!$D$1:$D$49,,0)</f>
        <v>0.5</v>
      </c>
      <c r="L440" s="7">
        <f>_xlfn.XLOOKUP(D440,Products!$A$1:$A$49,Products!$E$1:$E$49,,0)</f>
        <v>7.77</v>
      </c>
      <c r="M440" s="7">
        <f>L440*Orders!E440</f>
        <v>15.54</v>
      </c>
      <c r="N440" t="str">
        <f t="shared" si="6"/>
        <v>Liberica</v>
      </c>
      <c r="O440" t="s">
        <v>6199</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6">
        <f>_xlfn.XLOOKUP(D441,Products!$A$1:$A$49,Products!$D$1:$D$49,,0)</f>
        <v>0.5</v>
      </c>
      <c r="L441" s="7">
        <f>_xlfn.XLOOKUP(D441,Products!$A$1:$A$49,Products!$E$1:$E$49,,0)</f>
        <v>8.91</v>
      </c>
      <c r="M441" s="7">
        <f>L441*Orders!E441</f>
        <v>35.64</v>
      </c>
      <c r="N441" t="str">
        <f t="shared" si="6"/>
        <v>Excelsa</v>
      </c>
      <c r="O441" t="s">
        <v>6198</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6">
        <f>_xlfn.XLOOKUP(D442,Products!$A$1:$A$49,Products!$D$1:$D$49,,0)</f>
        <v>2.5</v>
      </c>
      <c r="L442" s="7">
        <f>_xlfn.XLOOKUP(D442,Products!$A$1:$A$49,Products!$E$1:$E$49,,0)</f>
        <v>25.874999999999996</v>
      </c>
      <c r="M442" s="7">
        <f>L442*Orders!E442</f>
        <v>103.49999999999999</v>
      </c>
      <c r="N442" t="str">
        <f t="shared" si="6"/>
        <v>Arabica</v>
      </c>
      <c r="O442" t="s">
        <v>6197</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6">
        <f>_xlfn.XLOOKUP(D443,Products!$A$1:$A$49,Products!$D$1:$D$49,,0)</f>
        <v>1</v>
      </c>
      <c r="L443" s="7">
        <f>_xlfn.XLOOKUP(D443,Products!$A$1:$A$49,Products!$E$1:$E$49,,0)</f>
        <v>12.15</v>
      </c>
      <c r="M443" s="7">
        <f>L443*Orders!E443</f>
        <v>36.450000000000003</v>
      </c>
      <c r="N443" t="str">
        <f t="shared" si="6"/>
        <v>Excelsa</v>
      </c>
      <c r="O443" t="s">
        <v>6199</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6">
        <f>_xlfn.XLOOKUP(D444,Products!$A$1:$A$49,Products!$D$1:$D$49,,0)</f>
        <v>0.5</v>
      </c>
      <c r="L444" s="7">
        <f>_xlfn.XLOOKUP(D444,Products!$A$1:$A$49,Products!$E$1:$E$49,,0)</f>
        <v>7.169999999999999</v>
      </c>
      <c r="M444" s="7">
        <f>L444*Orders!E444</f>
        <v>35.849999999999994</v>
      </c>
      <c r="N444" t="str">
        <f t="shared" si="6"/>
        <v>Robusta</v>
      </c>
      <c r="O444" t="s">
        <v>6198</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6">
        <f>_xlfn.XLOOKUP(D445,Products!$A$1:$A$49,Products!$D$1:$D$49,,0)</f>
        <v>0.2</v>
      </c>
      <c r="L445" s="7">
        <f>_xlfn.XLOOKUP(D445,Products!$A$1:$A$49,Products!$E$1:$E$49,,0)</f>
        <v>4.4550000000000001</v>
      </c>
      <c r="M445" s="7">
        <f>L445*Orders!E445</f>
        <v>22.274999999999999</v>
      </c>
      <c r="N445" t="str">
        <f t="shared" si="6"/>
        <v>Excelsa</v>
      </c>
      <c r="O445" t="s">
        <v>6198</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6">
        <f>_xlfn.XLOOKUP(D446,Products!$A$1:$A$49,Products!$D$1:$D$49,,0)</f>
        <v>0.2</v>
      </c>
      <c r="L446" s="7">
        <f>_xlfn.XLOOKUP(D446,Products!$A$1:$A$49,Products!$E$1:$E$49,,0)</f>
        <v>4.125</v>
      </c>
      <c r="M446" s="7">
        <f>L446*Orders!E446</f>
        <v>24.75</v>
      </c>
      <c r="N446" t="str">
        <f t="shared" si="6"/>
        <v>Excelsa</v>
      </c>
      <c r="O446" t="s">
        <v>6197</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6">
        <f>_xlfn.XLOOKUP(D447,Products!$A$1:$A$49,Products!$D$1:$D$49,,0)</f>
        <v>2.5</v>
      </c>
      <c r="L447" s="7">
        <f>_xlfn.XLOOKUP(D447,Products!$A$1:$A$49,Products!$E$1:$E$49,,0)</f>
        <v>33.464999999999996</v>
      </c>
      <c r="M447" s="7">
        <f>L447*Orders!E447</f>
        <v>66.929999999999993</v>
      </c>
      <c r="N447" t="str">
        <f t="shared" si="6"/>
        <v>Liberica</v>
      </c>
      <c r="O447" t="s">
        <v>6197</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6">
        <f>_xlfn.XLOOKUP(D448,Products!$A$1:$A$49,Products!$D$1:$D$49,,0)</f>
        <v>0.5</v>
      </c>
      <c r="L448" s="7">
        <f>_xlfn.XLOOKUP(D448,Products!$A$1:$A$49,Products!$E$1:$E$49,,0)</f>
        <v>8.73</v>
      </c>
      <c r="M448" s="7">
        <f>L448*Orders!E448</f>
        <v>8.73</v>
      </c>
      <c r="N448" t="str">
        <f t="shared" si="6"/>
        <v>Liberica</v>
      </c>
      <c r="O448" t="s">
        <v>6197</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6">
        <f>_xlfn.XLOOKUP(D449,Products!$A$1:$A$49,Products!$D$1:$D$49,,0)</f>
        <v>0.5</v>
      </c>
      <c r="L449" s="7">
        <f>_xlfn.XLOOKUP(D449,Products!$A$1:$A$49,Products!$E$1:$E$49,,0)</f>
        <v>5.97</v>
      </c>
      <c r="M449" s="7">
        <f>L449*Orders!E449</f>
        <v>17.91</v>
      </c>
      <c r="N449" t="str">
        <f t="shared" si="6"/>
        <v>Robusta</v>
      </c>
      <c r="O449" t="s">
        <v>6197</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6">
        <f>_xlfn.XLOOKUP(D450,Products!$A$1:$A$49,Products!$D$1:$D$49,,0)</f>
        <v>0.5</v>
      </c>
      <c r="L450" s="7">
        <f>_xlfn.XLOOKUP(D450,Products!$A$1:$A$49,Products!$E$1:$E$49,,0)</f>
        <v>7.169999999999999</v>
      </c>
      <c r="M450" s="7">
        <f>L450*Orders!E450</f>
        <v>7.169999999999999</v>
      </c>
      <c r="N450" t="str">
        <f t="shared" si="6"/>
        <v>Robusta</v>
      </c>
      <c r="O450" t="s">
        <v>6198</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6">
        <f>_xlfn.XLOOKUP(D451,Products!$A$1:$A$49,Products!$D$1:$D$49,,0)</f>
        <v>0.2</v>
      </c>
      <c r="L451" s="7">
        <f>_xlfn.XLOOKUP(D451,Products!$A$1:$A$49,Products!$E$1:$E$49,,0)</f>
        <v>2.6849999999999996</v>
      </c>
      <c r="M451" s="7">
        <f>L451*Orders!E451</f>
        <v>5.3699999999999992</v>
      </c>
      <c r="N451" t="str">
        <f t="shared" ref="N451:N514" si="7">IF(I451="Rob","Robusta",IF(I451="Exc","Excelsa",IF(I451="Ara","Arabica",IF(I451="Lib","Liberica",""))))</f>
        <v>Robusta</v>
      </c>
      <c r="O451" t="s">
        <v>6199</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6">
        <f>_xlfn.XLOOKUP(D452,Products!$A$1:$A$49,Products!$D$1:$D$49,,0)</f>
        <v>0.2</v>
      </c>
      <c r="L452" s="7">
        <f>_xlfn.XLOOKUP(D452,Products!$A$1:$A$49,Products!$E$1:$E$49,,0)</f>
        <v>4.7549999999999999</v>
      </c>
      <c r="M452" s="7">
        <f>L452*Orders!E452</f>
        <v>23.774999999999999</v>
      </c>
      <c r="N452" t="str">
        <f t="shared" si="7"/>
        <v>Liberica</v>
      </c>
      <c r="O452" t="s">
        <v>6198</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6">
        <f>_xlfn.XLOOKUP(D453,Products!$A$1:$A$49,Products!$D$1:$D$49,,0)</f>
        <v>2.5</v>
      </c>
      <c r="L453" s="7">
        <f>_xlfn.XLOOKUP(D453,Products!$A$1:$A$49,Products!$E$1:$E$49,,0)</f>
        <v>20.584999999999997</v>
      </c>
      <c r="M453" s="7">
        <f>L453*Orders!E453</f>
        <v>41.169999999999995</v>
      </c>
      <c r="N453" t="str">
        <f t="shared" si="7"/>
        <v>Robusta</v>
      </c>
      <c r="O453" t="s">
        <v>6199</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6">
        <f>_xlfn.XLOOKUP(D454,Products!$A$1:$A$49,Products!$D$1:$D$49,,0)</f>
        <v>0.2</v>
      </c>
      <c r="L454" s="7">
        <f>_xlfn.XLOOKUP(D454,Products!$A$1:$A$49,Products!$E$1:$E$49,,0)</f>
        <v>3.8849999999999998</v>
      </c>
      <c r="M454" s="7">
        <f>L454*Orders!E454</f>
        <v>11.654999999999999</v>
      </c>
      <c r="N454" t="str">
        <f t="shared" si="7"/>
        <v>Arabica</v>
      </c>
      <c r="O454" t="s">
        <v>6198</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6">
        <f>_xlfn.XLOOKUP(D455,Products!$A$1:$A$49,Products!$D$1:$D$49,,0)</f>
        <v>0.5</v>
      </c>
      <c r="L455" s="7">
        <f>_xlfn.XLOOKUP(D455,Products!$A$1:$A$49,Products!$E$1:$E$49,,0)</f>
        <v>9.51</v>
      </c>
      <c r="M455" s="7">
        <f>L455*Orders!E455</f>
        <v>38.04</v>
      </c>
      <c r="N455" t="str">
        <f t="shared" si="7"/>
        <v>Liberica</v>
      </c>
      <c r="O455" t="s">
        <v>6198</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6">
        <f>_xlfn.XLOOKUP(D456,Products!$A$1:$A$49,Products!$D$1:$D$49,,0)</f>
        <v>2.5</v>
      </c>
      <c r="L456" s="7">
        <f>_xlfn.XLOOKUP(D456,Products!$A$1:$A$49,Products!$E$1:$E$49,,0)</f>
        <v>20.584999999999997</v>
      </c>
      <c r="M456" s="7">
        <f>L456*Orders!E456</f>
        <v>82.339999999999989</v>
      </c>
      <c r="N456" t="str">
        <f t="shared" si="7"/>
        <v>Robusta</v>
      </c>
      <c r="O456" t="s">
        <v>6199</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6">
        <f>_xlfn.XLOOKUP(D457,Products!$A$1:$A$49,Products!$D$1:$D$49,,0)</f>
        <v>0.2</v>
      </c>
      <c r="L457" s="7">
        <f>_xlfn.XLOOKUP(D457,Products!$A$1:$A$49,Products!$E$1:$E$49,,0)</f>
        <v>4.7549999999999999</v>
      </c>
      <c r="M457" s="7">
        <f>L457*Orders!E457</f>
        <v>9.51</v>
      </c>
      <c r="N457" t="str">
        <f t="shared" si="7"/>
        <v>Liberica</v>
      </c>
      <c r="O457" t="s">
        <v>6198</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6">
        <f>_xlfn.XLOOKUP(D458,Products!$A$1:$A$49,Products!$D$1:$D$49,,0)</f>
        <v>2.5</v>
      </c>
      <c r="L458" s="7">
        <f>_xlfn.XLOOKUP(D458,Products!$A$1:$A$49,Products!$E$1:$E$49,,0)</f>
        <v>20.584999999999997</v>
      </c>
      <c r="M458" s="7">
        <f>L458*Orders!E458</f>
        <v>41.169999999999995</v>
      </c>
      <c r="N458" t="str">
        <f t="shared" si="7"/>
        <v>Robusta</v>
      </c>
      <c r="O458" t="s">
        <v>6199</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6">
        <f>_xlfn.XLOOKUP(D459,Products!$A$1:$A$49,Products!$D$1:$D$49,,0)</f>
        <v>0.5</v>
      </c>
      <c r="L459" s="7">
        <f>_xlfn.XLOOKUP(D459,Products!$A$1:$A$49,Products!$E$1:$E$49,,0)</f>
        <v>9.51</v>
      </c>
      <c r="M459" s="7">
        <f>L459*Orders!E459</f>
        <v>47.55</v>
      </c>
      <c r="N459" t="str">
        <f t="shared" si="7"/>
        <v>Liberica</v>
      </c>
      <c r="O459" t="s">
        <v>6198</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6">
        <f>_xlfn.XLOOKUP(D460,Products!$A$1:$A$49,Products!$D$1:$D$49,,0)</f>
        <v>1</v>
      </c>
      <c r="L460" s="7">
        <f>_xlfn.XLOOKUP(D460,Products!$A$1:$A$49,Products!$E$1:$E$49,,0)</f>
        <v>11.25</v>
      </c>
      <c r="M460" s="7">
        <f>L460*Orders!E460</f>
        <v>45</v>
      </c>
      <c r="N460" t="str">
        <f t="shared" si="7"/>
        <v>Arabica</v>
      </c>
      <c r="O460" t="s">
        <v>6197</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6">
        <f>_xlfn.XLOOKUP(D461,Products!$A$1:$A$49,Products!$D$1:$D$49,,0)</f>
        <v>0.2</v>
      </c>
      <c r="L461" s="7">
        <f>_xlfn.XLOOKUP(D461,Products!$A$1:$A$49,Products!$E$1:$E$49,,0)</f>
        <v>4.7549999999999999</v>
      </c>
      <c r="M461" s="7">
        <f>L461*Orders!E461</f>
        <v>23.774999999999999</v>
      </c>
      <c r="N461" t="str">
        <f t="shared" si="7"/>
        <v>Liberica</v>
      </c>
      <c r="O461" t="s">
        <v>6198</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6">
        <f>_xlfn.XLOOKUP(D462,Products!$A$1:$A$49,Products!$D$1:$D$49,,0)</f>
        <v>0.5</v>
      </c>
      <c r="L462" s="7">
        <f>_xlfn.XLOOKUP(D462,Products!$A$1:$A$49,Products!$E$1:$E$49,,0)</f>
        <v>5.3699999999999992</v>
      </c>
      <c r="M462" s="7">
        <f>L462*Orders!E462</f>
        <v>16.11</v>
      </c>
      <c r="N462" t="str">
        <f t="shared" si="7"/>
        <v>Robusta</v>
      </c>
      <c r="O462" t="s">
        <v>6199</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6">
        <f>_xlfn.XLOOKUP(D463,Products!$A$1:$A$49,Products!$D$1:$D$49,,0)</f>
        <v>0.2</v>
      </c>
      <c r="L463" s="7">
        <f>_xlfn.XLOOKUP(D463,Products!$A$1:$A$49,Products!$E$1:$E$49,,0)</f>
        <v>2.6849999999999996</v>
      </c>
      <c r="M463" s="7">
        <f>L463*Orders!E463</f>
        <v>10.739999999999998</v>
      </c>
      <c r="N463" t="str">
        <f t="shared" si="7"/>
        <v>Robusta</v>
      </c>
      <c r="O463" t="s">
        <v>6199</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6">
        <f>_xlfn.XLOOKUP(D464,Products!$A$1:$A$49,Products!$D$1:$D$49,,0)</f>
        <v>1</v>
      </c>
      <c r="L464" s="7">
        <f>_xlfn.XLOOKUP(D464,Products!$A$1:$A$49,Products!$E$1:$E$49,,0)</f>
        <v>9.9499999999999993</v>
      </c>
      <c r="M464" s="7">
        <f>L464*Orders!E464</f>
        <v>49.75</v>
      </c>
      <c r="N464" t="str">
        <f t="shared" si="7"/>
        <v>Arabica</v>
      </c>
      <c r="O464" t="s">
        <v>6199</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6">
        <f>_xlfn.XLOOKUP(D465,Products!$A$1:$A$49,Products!$D$1:$D$49,,0)</f>
        <v>1</v>
      </c>
      <c r="L465" s="7">
        <f>_xlfn.XLOOKUP(D465,Products!$A$1:$A$49,Products!$E$1:$E$49,,0)</f>
        <v>13.75</v>
      </c>
      <c r="M465" s="7">
        <f>L465*Orders!E465</f>
        <v>27.5</v>
      </c>
      <c r="N465" t="str">
        <f t="shared" si="7"/>
        <v>Excelsa</v>
      </c>
      <c r="O465" t="s">
        <v>6197</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6">
        <f>_xlfn.XLOOKUP(D466,Products!$A$1:$A$49,Products!$D$1:$D$49,,0)</f>
        <v>2.5</v>
      </c>
      <c r="L466" s="7">
        <f>_xlfn.XLOOKUP(D466,Products!$A$1:$A$49,Products!$E$1:$E$49,,0)</f>
        <v>29.784999999999997</v>
      </c>
      <c r="M466" s="7">
        <f>L466*Orders!E466</f>
        <v>119.13999999999999</v>
      </c>
      <c r="N466" t="str">
        <f t="shared" si="7"/>
        <v>Liberica</v>
      </c>
      <c r="O466" t="s">
        <v>6199</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6">
        <f>_xlfn.XLOOKUP(D467,Products!$A$1:$A$49,Products!$D$1:$D$49,,0)</f>
        <v>2.5</v>
      </c>
      <c r="L467" s="7">
        <f>_xlfn.XLOOKUP(D467,Products!$A$1:$A$49,Products!$E$1:$E$49,,0)</f>
        <v>20.584999999999997</v>
      </c>
      <c r="M467" s="7">
        <f>L467*Orders!E467</f>
        <v>20.584999999999997</v>
      </c>
      <c r="N467" t="str">
        <f t="shared" si="7"/>
        <v>Robusta</v>
      </c>
      <c r="O467" t="s">
        <v>6199</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6">
        <f>_xlfn.XLOOKUP(D468,Products!$A$1:$A$49,Products!$D$1:$D$49,,0)</f>
        <v>0.2</v>
      </c>
      <c r="L468" s="7">
        <f>_xlfn.XLOOKUP(D468,Products!$A$1:$A$49,Products!$E$1:$E$49,,0)</f>
        <v>2.9849999999999999</v>
      </c>
      <c r="M468" s="7">
        <f>L468*Orders!E468</f>
        <v>8.9550000000000001</v>
      </c>
      <c r="N468" t="str">
        <f t="shared" si="7"/>
        <v>Arabica</v>
      </c>
      <c r="O468" t="s">
        <v>6199</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6">
        <f>_xlfn.XLOOKUP(D469,Products!$A$1:$A$49,Products!$D$1:$D$49,,0)</f>
        <v>0.5</v>
      </c>
      <c r="L469" s="7">
        <f>_xlfn.XLOOKUP(D469,Products!$A$1:$A$49,Products!$E$1:$E$49,,0)</f>
        <v>5.97</v>
      </c>
      <c r="M469" s="7">
        <f>L469*Orders!E469</f>
        <v>5.97</v>
      </c>
      <c r="N469" t="str">
        <f t="shared" si="7"/>
        <v>Arabica</v>
      </c>
      <c r="O469" t="s">
        <v>6199</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6">
        <f>_xlfn.XLOOKUP(D470,Products!$A$1:$A$49,Products!$D$1:$D$49,,0)</f>
        <v>1</v>
      </c>
      <c r="L470" s="7">
        <f>_xlfn.XLOOKUP(D470,Products!$A$1:$A$49,Products!$E$1:$E$49,,0)</f>
        <v>13.75</v>
      </c>
      <c r="M470" s="7">
        <f>L470*Orders!E470</f>
        <v>41.25</v>
      </c>
      <c r="N470" t="str">
        <f t="shared" si="7"/>
        <v>Excelsa</v>
      </c>
      <c r="O470" t="s">
        <v>6197</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6">
        <f>_xlfn.XLOOKUP(D471,Products!$A$1:$A$49,Products!$D$1:$D$49,,0)</f>
        <v>0.2</v>
      </c>
      <c r="L471" s="7">
        <f>_xlfn.XLOOKUP(D471,Products!$A$1:$A$49,Products!$E$1:$E$49,,0)</f>
        <v>4.4550000000000001</v>
      </c>
      <c r="M471" s="7">
        <f>L471*Orders!E471</f>
        <v>22.274999999999999</v>
      </c>
      <c r="N471" t="str">
        <f t="shared" si="7"/>
        <v>Excelsa</v>
      </c>
      <c r="O471" t="s">
        <v>6198</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6">
        <f>_xlfn.XLOOKUP(D472,Products!$A$1:$A$49,Products!$D$1:$D$49,,0)</f>
        <v>0.5</v>
      </c>
      <c r="L472" s="7">
        <f>_xlfn.XLOOKUP(D472,Products!$A$1:$A$49,Products!$E$1:$E$49,,0)</f>
        <v>6.75</v>
      </c>
      <c r="M472" s="7">
        <f>L472*Orders!E472</f>
        <v>6.75</v>
      </c>
      <c r="N472" t="str">
        <f t="shared" si="7"/>
        <v>Arabica</v>
      </c>
      <c r="O472" t="s">
        <v>6197</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6">
        <f>_xlfn.XLOOKUP(D473,Products!$A$1:$A$49,Products!$D$1:$D$49,,0)</f>
        <v>2.5</v>
      </c>
      <c r="L473" s="7">
        <f>_xlfn.XLOOKUP(D473,Products!$A$1:$A$49,Products!$E$1:$E$49,,0)</f>
        <v>33.464999999999996</v>
      </c>
      <c r="M473" s="7">
        <f>L473*Orders!E473</f>
        <v>133.85999999999999</v>
      </c>
      <c r="N473" t="str">
        <f t="shared" si="7"/>
        <v>Liberica</v>
      </c>
      <c r="O473" t="s">
        <v>6197</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6">
        <f>_xlfn.XLOOKUP(D474,Products!$A$1:$A$49,Products!$D$1:$D$49,,0)</f>
        <v>0.2</v>
      </c>
      <c r="L474" s="7">
        <f>_xlfn.XLOOKUP(D474,Products!$A$1:$A$49,Products!$E$1:$E$49,,0)</f>
        <v>2.9849999999999999</v>
      </c>
      <c r="M474" s="7">
        <f>L474*Orders!E474</f>
        <v>5.97</v>
      </c>
      <c r="N474" t="str">
        <f t="shared" si="7"/>
        <v>Arabica</v>
      </c>
      <c r="O474" t="s">
        <v>6199</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6">
        <f>_xlfn.XLOOKUP(D475,Products!$A$1:$A$49,Products!$D$1:$D$49,,0)</f>
        <v>1</v>
      </c>
      <c r="L475" s="7">
        <f>_xlfn.XLOOKUP(D475,Products!$A$1:$A$49,Products!$E$1:$E$49,,0)</f>
        <v>12.95</v>
      </c>
      <c r="M475" s="7">
        <f>L475*Orders!E475</f>
        <v>25.9</v>
      </c>
      <c r="N475" t="str">
        <f t="shared" si="7"/>
        <v>Arabica</v>
      </c>
      <c r="O475" t="s">
        <v>6198</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6">
        <f>_xlfn.XLOOKUP(D476,Products!$A$1:$A$49,Products!$D$1:$D$49,,0)</f>
        <v>2.5</v>
      </c>
      <c r="L476" s="7">
        <f>_xlfn.XLOOKUP(D476,Products!$A$1:$A$49,Products!$E$1:$E$49,,0)</f>
        <v>31.624999999999996</v>
      </c>
      <c r="M476" s="7">
        <f>L476*Orders!E476</f>
        <v>31.624999999999996</v>
      </c>
      <c r="N476" t="str">
        <f t="shared" si="7"/>
        <v>Excelsa</v>
      </c>
      <c r="O476" t="s">
        <v>6197</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6">
        <f>_xlfn.XLOOKUP(D477,Products!$A$1:$A$49,Products!$D$1:$D$49,,0)</f>
        <v>0.2</v>
      </c>
      <c r="L477" s="7">
        <f>_xlfn.XLOOKUP(D477,Products!$A$1:$A$49,Products!$E$1:$E$49,,0)</f>
        <v>4.3650000000000002</v>
      </c>
      <c r="M477" s="7">
        <f>L477*Orders!E477</f>
        <v>8.73</v>
      </c>
      <c r="N477" t="str">
        <f t="shared" si="7"/>
        <v>Liberica</v>
      </c>
      <c r="O477" t="s">
        <v>6197</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6">
        <f>_xlfn.XLOOKUP(D478,Products!$A$1:$A$49,Products!$D$1:$D$49,,0)</f>
        <v>0.2</v>
      </c>
      <c r="L478" s="7">
        <f>_xlfn.XLOOKUP(D478,Products!$A$1:$A$49,Products!$E$1:$E$49,,0)</f>
        <v>4.4550000000000001</v>
      </c>
      <c r="M478" s="7">
        <f>L478*Orders!E478</f>
        <v>26.73</v>
      </c>
      <c r="N478" t="str">
        <f t="shared" si="7"/>
        <v>Excelsa</v>
      </c>
      <c r="O478" t="s">
        <v>6198</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6">
        <f>_xlfn.XLOOKUP(D479,Products!$A$1:$A$49,Products!$D$1:$D$49,,0)</f>
        <v>0.2</v>
      </c>
      <c r="L479" s="7">
        <f>_xlfn.XLOOKUP(D479,Products!$A$1:$A$49,Products!$E$1:$E$49,,0)</f>
        <v>4.3650000000000002</v>
      </c>
      <c r="M479" s="7">
        <f>L479*Orders!E479</f>
        <v>26.19</v>
      </c>
      <c r="N479" t="str">
        <f t="shared" si="7"/>
        <v>Liberica</v>
      </c>
      <c r="O479" t="s">
        <v>6197</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6">
        <f>_xlfn.XLOOKUP(D480,Products!$A$1:$A$49,Products!$D$1:$D$49,,0)</f>
        <v>1</v>
      </c>
      <c r="L480" s="7">
        <f>_xlfn.XLOOKUP(D480,Products!$A$1:$A$49,Products!$E$1:$E$49,,0)</f>
        <v>8.9499999999999993</v>
      </c>
      <c r="M480" s="7">
        <f>L480*Orders!E480</f>
        <v>53.699999999999996</v>
      </c>
      <c r="N480" t="str">
        <f t="shared" si="7"/>
        <v>Robusta</v>
      </c>
      <c r="O480" t="s">
        <v>6199</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6">
        <f>_xlfn.XLOOKUP(D481,Products!$A$1:$A$49,Products!$D$1:$D$49,,0)</f>
        <v>2.5</v>
      </c>
      <c r="L481" s="7">
        <f>_xlfn.XLOOKUP(D481,Products!$A$1:$A$49,Products!$E$1:$E$49,,0)</f>
        <v>31.624999999999996</v>
      </c>
      <c r="M481" s="7">
        <f>L481*Orders!E481</f>
        <v>126.49999999999999</v>
      </c>
      <c r="N481" t="str">
        <f t="shared" si="7"/>
        <v>Excelsa</v>
      </c>
      <c r="O481" t="s">
        <v>6197</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6">
        <f>_xlfn.XLOOKUP(D482,Products!$A$1:$A$49,Products!$D$1:$D$49,,0)</f>
        <v>0.2</v>
      </c>
      <c r="L482" s="7">
        <f>_xlfn.XLOOKUP(D482,Products!$A$1:$A$49,Products!$E$1:$E$49,,0)</f>
        <v>4.125</v>
      </c>
      <c r="M482" s="7">
        <f>L482*Orders!E482</f>
        <v>4.125</v>
      </c>
      <c r="N482" t="str">
        <f t="shared" si="7"/>
        <v>Excelsa</v>
      </c>
      <c r="O482" t="s">
        <v>6197</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6">
        <f>_xlfn.XLOOKUP(D483,Products!$A$1:$A$49,Products!$D$1:$D$49,,0)</f>
        <v>1</v>
      </c>
      <c r="L483" s="7">
        <f>_xlfn.XLOOKUP(D483,Products!$A$1:$A$49,Products!$E$1:$E$49,,0)</f>
        <v>11.95</v>
      </c>
      <c r="M483" s="7">
        <f>L483*Orders!E483</f>
        <v>23.9</v>
      </c>
      <c r="N483" t="str">
        <f t="shared" si="7"/>
        <v>Robusta</v>
      </c>
      <c r="O483" t="s">
        <v>6198</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6">
        <f>_xlfn.XLOOKUP(D484,Products!$A$1:$A$49,Products!$D$1:$D$49,,0)</f>
        <v>2.5</v>
      </c>
      <c r="L484" s="7">
        <f>_xlfn.XLOOKUP(D484,Products!$A$1:$A$49,Products!$E$1:$E$49,,0)</f>
        <v>27.945</v>
      </c>
      <c r="M484" s="7">
        <f>L484*Orders!E484</f>
        <v>139.72499999999999</v>
      </c>
      <c r="N484" t="str">
        <f t="shared" si="7"/>
        <v>Excelsa</v>
      </c>
      <c r="O484" t="s">
        <v>6199</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6">
        <f>_xlfn.XLOOKUP(D485,Products!$A$1:$A$49,Products!$D$1:$D$49,,0)</f>
        <v>2.5</v>
      </c>
      <c r="L485" s="7">
        <f>_xlfn.XLOOKUP(D485,Products!$A$1:$A$49,Products!$E$1:$E$49,,0)</f>
        <v>29.784999999999997</v>
      </c>
      <c r="M485" s="7">
        <f>L485*Orders!E485</f>
        <v>59.569999999999993</v>
      </c>
      <c r="N485" t="str">
        <f t="shared" si="7"/>
        <v>Liberica</v>
      </c>
      <c r="O485" t="s">
        <v>6199</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6">
        <f>_xlfn.XLOOKUP(D486,Products!$A$1:$A$49,Products!$D$1:$D$49,,0)</f>
        <v>0.5</v>
      </c>
      <c r="L486" s="7">
        <f>_xlfn.XLOOKUP(D486,Products!$A$1:$A$49,Products!$E$1:$E$49,,0)</f>
        <v>9.51</v>
      </c>
      <c r="M486" s="7">
        <f>L486*Orders!E486</f>
        <v>57.06</v>
      </c>
      <c r="N486" t="str">
        <f t="shared" si="7"/>
        <v>Liberica</v>
      </c>
      <c r="O486" t="s">
        <v>6198</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6">
        <f>_xlfn.XLOOKUP(D487,Products!$A$1:$A$49,Products!$D$1:$D$49,,0)</f>
        <v>0.2</v>
      </c>
      <c r="L487" s="7">
        <f>_xlfn.XLOOKUP(D487,Products!$A$1:$A$49,Products!$E$1:$E$49,,0)</f>
        <v>3.5849999999999995</v>
      </c>
      <c r="M487" s="7">
        <f>L487*Orders!E487</f>
        <v>21.509999999999998</v>
      </c>
      <c r="N487" t="str">
        <f t="shared" si="7"/>
        <v>Robusta</v>
      </c>
      <c r="O487" t="s">
        <v>6198</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6">
        <f>_xlfn.XLOOKUP(D488,Products!$A$1:$A$49,Products!$D$1:$D$49,,0)</f>
        <v>0.5</v>
      </c>
      <c r="L488" s="7">
        <f>_xlfn.XLOOKUP(D488,Products!$A$1:$A$49,Products!$E$1:$E$49,,0)</f>
        <v>8.73</v>
      </c>
      <c r="M488" s="7">
        <f>L488*Orders!E488</f>
        <v>52.38</v>
      </c>
      <c r="N488" t="str">
        <f t="shared" si="7"/>
        <v>Liberica</v>
      </c>
      <c r="O488" t="s">
        <v>6197</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6">
        <f>_xlfn.XLOOKUP(D489,Products!$A$1:$A$49,Products!$D$1:$D$49,,0)</f>
        <v>1</v>
      </c>
      <c r="L489" s="7">
        <f>_xlfn.XLOOKUP(D489,Products!$A$1:$A$49,Products!$E$1:$E$49,,0)</f>
        <v>12.15</v>
      </c>
      <c r="M489" s="7">
        <f>L489*Orders!E489</f>
        <v>72.900000000000006</v>
      </c>
      <c r="N489" t="str">
        <f t="shared" si="7"/>
        <v>Excelsa</v>
      </c>
      <c r="O489" t="s">
        <v>6199</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6">
        <f>_xlfn.XLOOKUP(D490,Products!$A$1:$A$49,Products!$D$1:$D$49,,0)</f>
        <v>0.2</v>
      </c>
      <c r="L490" s="7">
        <f>_xlfn.XLOOKUP(D490,Products!$A$1:$A$49,Products!$E$1:$E$49,,0)</f>
        <v>2.9849999999999999</v>
      </c>
      <c r="M490" s="7">
        <f>L490*Orders!E490</f>
        <v>14.924999999999999</v>
      </c>
      <c r="N490" t="str">
        <f t="shared" si="7"/>
        <v>Robusta</v>
      </c>
      <c r="O490" t="s">
        <v>6197</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6">
        <f>_xlfn.XLOOKUP(D491,Products!$A$1:$A$49,Products!$D$1:$D$49,,0)</f>
        <v>1</v>
      </c>
      <c r="L491" s="7">
        <f>_xlfn.XLOOKUP(D491,Products!$A$1:$A$49,Products!$E$1:$E$49,,0)</f>
        <v>15.85</v>
      </c>
      <c r="M491" s="7">
        <f>L491*Orders!E491</f>
        <v>95.1</v>
      </c>
      <c r="N491" t="str">
        <f t="shared" si="7"/>
        <v>Liberica</v>
      </c>
      <c r="O491" t="s">
        <v>6198</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6">
        <f>_xlfn.XLOOKUP(D492,Products!$A$1:$A$49,Products!$D$1:$D$49,,0)</f>
        <v>0.5</v>
      </c>
      <c r="L492" s="7">
        <f>_xlfn.XLOOKUP(D492,Products!$A$1:$A$49,Products!$E$1:$E$49,,0)</f>
        <v>7.77</v>
      </c>
      <c r="M492" s="7">
        <f>L492*Orders!E492</f>
        <v>15.54</v>
      </c>
      <c r="N492" t="str">
        <f t="shared" si="7"/>
        <v>Liberica</v>
      </c>
      <c r="O492" t="s">
        <v>6199</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6">
        <f>_xlfn.XLOOKUP(D493,Products!$A$1:$A$49,Products!$D$1:$D$49,,0)</f>
        <v>0.2</v>
      </c>
      <c r="L493" s="7">
        <f>_xlfn.XLOOKUP(D493,Products!$A$1:$A$49,Products!$E$1:$E$49,,0)</f>
        <v>3.8849999999999998</v>
      </c>
      <c r="M493" s="7">
        <f>L493*Orders!E493</f>
        <v>23.31</v>
      </c>
      <c r="N493" t="str">
        <f t="shared" si="7"/>
        <v>Liberica</v>
      </c>
      <c r="O493" t="s">
        <v>6199</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6">
        <f>_xlfn.XLOOKUP(D494,Products!$A$1:$A$49,Products!$D$1:$D$49,,0)</f>
        <v>0.2</v>
      </c>
      <c r="L494" s="7">
        <f>_xlfn.XLOOKUP(D494,Products!$A$1:$A$49,Products!$E$1:$E$49,,0)</f>
        <v>4.125</v>
      </c>
      <c r="M494" s="7">
        <f>L494*Orders!E494</f>
        <v>4.125</v>
      </c>
      <c r="N494" t="str">
        <f t="shared" si="7"/>
        <v>Excelsa</v>
      </c>
      <c r="O494" t="s">
        <v>6197</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6">
        <f>_xlfn.XLOOKUP(D495,Products!$A$1:$A$49,Products!$D$1:$D$49,,0)</f>
        <v>0.5</v>
      </c>
      <c r="L495" s="7">
        <f>_xlfn.XLOOKUP(D495,Products!$A$1:$A$49,Products!$E$1:$E$49,,0)</f>
        <v>5.97</v>
      </c>
      <c r="M495" s="7">
        <f>L495*Orders!E495</f>
        <v>35.82</v>
      </c>
      <c r="N495" t="str">
        <f t="shared" si="7"/>
        <v>Robusta</v>
      </c>
      <c r="O495" t="s">
        <v>6197</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6">
        <f>_xlfn.XLOOKUP(D496,Products!$A$1:$A$49,Products!$D$1:$D$49,,0)</f>
        <v>1</v>
      </c>
      <c r="L496" s="7">
        <f>_xlfn.XLOOKUP(D496,Products!$A$1:$A$49,Products!$E$1:$E$49,,0)</f>
        <v>15.85</v>
      </c>
      <c r="M496" s="7">
        <f>L496*Orders!E496</f>
        <v>31.7</v>
      </c>
      <c r="N496" t="str">
        <f t="shared" si="7"/>
        <v>Liberica</v>
      </c>
      <c r="O496" t="s">
        <v>6198</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6">
        <f>_xlfn.XLOOKUP(D497,Products!$A$1:$A$49,Products!$D$1:$D$49,,0)</f>
        <v>1</v>
      </c>
      <c r="L497" s="7">
        <f>_xlfn.XLOOKUP(D497,Products!$A$1:$A$49,Products!$E$1:$E$49,,0)</f>
        <v>15.85</v>
      </c>
      <c r="M497" s="7">
        <f>L497*Orders!E497</f>
        <v>79.25</v>
      </c>
      <c r="N497" t="str">
        <f t="shared" si="7"/>
        <v>Liberica</v>
      </c>
      <c r="O497" t="s">
        <v>6198</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6">
        <f>_xlfn.XLOOKUP(D498,Products!$A$1:$A$49,Products!$D$1:$D$49,,0)</f>
        <v>0.2</v>
      </c>
      <c r="L498" s="7">
        <f>_xlfn.XLOOKUP(D498,Products!$A$1:$A$49,Products!$E$1:$E$49,,0)</f>
        <v>3.645</v>
      </c>
      <c r="M498" s="7">
        <f>L498*Orders!E498</f>
        <v>10.935</v>
      </c>
      <c r="N498" t="str">
        <f t="shared" si="7"/>
        <v>Excelsa</v>
      </c>
      <c r="O498" t="s">
        <v>6199</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6">
        <f>_xlfn.XLOOKUP(D499,Products!$A$1:$A$49,Products!$D$1:$D$49,,0)</f>
        <v>1</v>
      </c>
      <c r="L499" s="7">
        <f>_xlfn.XLOOKUP(D499,Products!$A$1:$A$49,Products!$E$1:$E$49,,0)</f>
        <v>9.9499999999999993</v>
      </c>
      <c r="M499" s="7">
        <f>L499*Orders!E499</f>
        <v>39.799999999999997</v>
      </c>
      <c r="N499" t="str">
        <f t="shared" si="7"/>
        <v>Arabica</v>
      </c>
      <c r="O499" t="s">
        <v>6199</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6">
        <f>_xlfn.XLOOKUP(D500,Products!$A$1:$A$49,Products!$D$1:$D$49,,0)</f>
        <v>1</v>
      </c>
      <c r="L500" s="7">
        <f>_xlfn.XLOOKUP(D500,Products!$A$1:$A$49,Products!$E$1:$E$49,,0)</f>
        <v>9.9499999999999993</v>
      </c>
      <c r="M500" s="7">
        <f>L500*Orders!E500</f>
        <v>49.75</v>
      </c>
      <c r="N500" t="str">
        <f t="shared" si="7"/>
        <v>Robusta</v>
      </c>
      <c r="O500" t="s">
        <v>6197</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6">
        <f>_xlfn.XLOOKUP(D501,Products!$A$1:$A$49,Products!$D$1:$D$49,,0)</f>
        <v>0.2</v>
      </c>
      <c r="L501" s="7">
        <f>_xlfn.XLOOKUP(D501,Products!$A$1:$A$49,Products!$E$1:$E$49,,0)</f>
        <v>2.6849999999999996</v>
      </c>
      <c r="M501" s="7">
        <f>L501*Orders!E501</f>
        <v>8.0549999999999997</v>
      </c>
      <c r="N501" t="str">
        <f t="shared" si="7"/>
        <v>Robusta</v>
      </c>
      <c r="O501" t="s">
        <v>6199</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6">
        <f>_xlfn.XLOOKUP(D502,Products!$A$1:$A$49,Products!$D$1:$D$49,,0)</f>
        <v>1</v>
      </c>
      <c r="L502" s="7">
        <f>_xlfn.XLOOKUP(D502,Products!$A$1:$A$49,Products!$E$1:$E$49,,0)</f>
        <v>11.95</v>
      </c>
      <c r="M502" s="7">
        <f>L502*Orders!E502</f>
        <v>47.8</v>
      </c>
      <c r="N502" t="str">
        <f t="shared" si="7"/>
        <v>Robusta</v>
      </c>
      <c r="O502" t="s">
        <v>6198</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6">
        <f>_xlfn.XLOOKUP(D503,Products!$A$1:$A$49,Products!$D$1:$D$49,,0)</f>
        <v>0.2</v>
      </c>
      <c r="L503" s="7">
        <f>_xlfn.XLOOKUP(D503,Products!$A$1:$A$49,Products!$E$1:$E$49,,0)</f>
        <v>2.9849999999999999</v>
      </c>
      <c r="M503" s="7">
        <f>L503*Orders!E503</f>
        <v>11.94</v>
      </c>
      <c r="N503" t="str">
        <f t="shared" si="7"/>
        <v>Robusta</v>
      </c>
      <c r="O503" t="s">
        <v>6197</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6">
        <f>_xlfn.XLOOKUP(D504,Products!$A$1:$A$49,Products!$D$1:$D$49,,0)</f>
        <v>0.2</v>
      </c>
      <c r="L504" s="7">
        <f>_xlfn.XLOOKUP(D504,Products!$A$1:$A$49,Products!$E$1:$E$49,,0)</f>
        <v>4.125</v>
      </c>
      <c r="M504" s="7">
        <f>L504*Orders!E504</f>
        <v>16.5</v>
      </c>
      <c r="N504" t="str">
        <f t="shared" si="7"/>
        <v>Excelsa</v>
      </c>
      <c r="O504" t="s">
        <v>6197</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6">
        <f>_xlfn.XLOOKUP(D505,Products!$A$1:$A$49,Products!$D$1:$D$49,,0)</f>
        <v>1</v>
      </c>
      <c r="L505" s="7">
        <f>_xlfn.XLOOKUP(D505,Products!$A$1:$A$49,Products!$E$1:$E$49,,0)</f>
        <v>12.95</v>
      </c>
      <c r="M505" s="7">
        <f>L505*Orders!E505</f>
        <v>51.8</v>
      </c>
      <c r="N505" t="str">
        <f t="shared" si="7"/>
        <v>Liberica</v>
      </c>
      <c r="O505" t="s">
        <v>6199</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6">
        <f>_xlfn.XLOOKUP(D506,Products!$A$1:$A$49,Products!$D$1:$D$49,,0)</f>
        <v>0.2</v>
      </c>
      <c r="L506" s="7">
        <f>_xlfn.XLOOKUP(D506,Products!$A$1:$A$49,Products!$E$1:$E$49,,0)</f>
        <v>4.7549999999999999</v>
      </c>
      <c r="M506" s="7">
        <f>L506*Orders!E506</f>
        <v>14.265000000000001</v>
      </c>
      <c r="N506" t="str">
        <f t="shared" si="7"/>
        <v>Liberica</v>
      </c>
      <c r="O506" t="s">
        <v>6198</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6">
        <f>_xlfn.XLOOKUP(D507,Products!$A$1:$A$49,Products!$D$1:$D$49,,0)</f>
        <v>0.2</v>
      </c>
      <c r="L507" s="7">
        <f>_xlfn.XLOOKUP(D507,Products!$A$1:$A$49,Products!$E$1:$E$49,,0)</f>
        <v>4.3650000000000002</v>
      </c>
      <c r="M507" s="7">
        <f>L507*Orders!E507</f>
        <v>26.19</v>
      </c>
      <c r="N507" t="str">
        <f t="shared" si="7"/>
        <v>Liberica</v>
      </c>
      <c r="O507" t="s">
        <v>6197</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6">
        <f>_xlfn.XLOOKUP(D508,Products!$A$1:$A$49,Products!$D$1:$D$49,,0)</f>
        <v>1</v>
      </c>
      <c r="L508" s="7">
        <f>_xlfn.XLOOKUP(D508,Products!$A$1:$A$49,Products!$E$1:$E$49,,0)</f>
        <v>12.95</v>
      </c>
      <c r="M508" s="7">
        <f>L508*Orders!E508</f>
        <v>25.9</v>
      </c>
      <c r="N508" t="str">
        <f t="shared" si="7"/>
        <v>Arabica</v>
      </c>
      <c r="O508" t="s">
        <v>6198</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6">
        <f>_xlfn.XLOOKUP(D509,Products!$A$1:$A$49,Products!$D$1:$D$49,,0)</f>
        <v>2.5</v>
      </c>
      <c r="L509" s="7">
        <f>_xlfn.XLOOKUP(D509,Products!$A$1:$A$49,Products!$E$1:$E$49,,0)</f>
        <v>29.784999999999997</v>
      </c>
      <c r="M509" s="7">
        <f>L509*Orders!E509</f>
        <v>89.35499999999999</v>
      </c>
      <c r="N509" t="str">
        <f t="shared" si="7"/>
        <v>Arabica</v>
      </c>
      <c r="O509" t="s">
        <v>6198</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6">
        <f>_xlfn.XLOOKUP(D510,Products!$A$1:$A$49,Products!$D$1:$D$49,,0)</f>
        <v>0.5</v>
      </c>
      <c r="L510" s="7">
        <f>_xlfn.XLOOKUP(D510,Products!$A$1:$A$49,Products!$E$1:$E$49,,0)</f>
        <v>7.77</v>
      </c>
      <c r="M510" s="7">
        <f>L510*Orders!E510</f>
        <v>46.62</v>
      </c>
      <c r="N510" t="str">
        <f t="shared" si="7"/>
        <v>Liberica</v>
      </c>
      <c r="O510" t="s">
        <v>6199</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6">
        <f>_xlfn.XLOOKUP(D511,Products!$A$1:$A$49,Products!$D$1:$D$49,,0)</f>
        <v>1</v>
      </c>
      <c r="L511" s="7">
        <f>_xlfn.XLOOKUP(D511,Products!$A$1:$A$49,Products!$E$1:$E$49,,0)</f>
        <v>9.9499999999999993</v>
      </c>
      <c r="M511" s="7">
        <f>L511*Orders!E511</f>
        <v>29.849999999999998</v>
      </c>
      <c r="N511" t="str">
        <f t="shared" si="7"/>
        <v>Arabica</v>
      </c>
      <c r="O511" t="s">
        <v>6199</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6">
        <f>_xlfn.XLOOKUP(D512,Products!$A$1:$A$49,Products!$D$1:$D$49,,0)</f>
        <v>0.2</v>
      </c>
      <c r="L512" s="7">
        <f>_xlfn.XLOOKUP(D512,Products!$A$1:$A$49,Products!$E$1:$E$49,,0)</f>
        <v>3.5849999999999995</v>
      </c>
      <c r="M512" s="7">
        <f>L512*Orders!E512</f>
        <v>10.754999999999999</v>
      </c>
      <c r="N512" t="str">
        <f t="shared" si="7"/>
        <v>Robusta</v>
      </c>
      <c r="O512" t="s">
        <v>6198</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6">
        <f>_xlfn.XLOOKUP(D513,Products!$A$1:$A$49,Products!$D$1:$D$49,,0)</f>
        <v>0.2</v>
      </c>
      <c r="L513" s="7">
        <f>_xlfn.XLOOKUP(D513,Products!$A$1:$A$49,Products!$E$1:$E$49,,0)</f>
        <v>3.375</v>
      </c>
      <c r="M513" s="7">
        <f>L513*Orders!E513</f>
        <v>13.5</v>
      </c>
      <c r="N513" t="str">
        <f t="shared" si="7"/>
        <v>Arabica</v>
      </c>
      <c r="O513" t="s">
        <v>6197</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6">
        <f>_xlfn.XLOOKUP(D514,Products!$A$1:$A$49,Products!$D$1:$D$49,,0)</f>
        <v>1</v>
      </c>
      <c r="L514" s="7">
        <f>_xlfn.XLOOKUP(D514,Products!$A$1:$A$49,Products!$E$1:$E$49,,0)</f>
        <v>15.85</v>
      </c>
      <c r="M514" s="7">
        <f>L514*Orders!E514</f>
        <v>47.55</v>
      </c>
      <c r="N514" t="str">
        <f t="shared" si="7"/>
        <v>Liberica</v>
      </c>
      <c r="O514" t="s">
        <v>6198</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6">
        <f>_xlfn.XLOOKUP(D515,Products!$A$1:$A$49,Products!$D$1:$D$49,,0)</f>
        <v>1</v>
      </c>
      <c r="L515" s="7">
        <f>_xlfn.XLOOKUP(D515,Products!$A$1:$A$49,Products!$E$1:$E$49,,0)</f>
        <v>15.85</v>
      </c>
      <c r="M515" s="7">
        <f>L515*Orders!E515</f>
        <v>79.25</v>
      </c>
      <c r="N515" t="str">
        <f t="shared" ref="N515:N578" si="8">IF(I515="Rob","Robusta",IF(I515="Exc","Excelsa",IF(I515="Ara","Arabica",IF(I515="Lib","Liberica",""))))</f>
        <v>Liberica</v>
      </c>
      <c r="O515" t="s">
        <v>6198</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6">
        <f>_xlfn.XLOOKUP(D516,Products!$A$1:$A$49,Products!$D$1:$D$49,,0)</f>
        <v>0.2</v>
      </c>
      <c r="L516" s="7">
        <f>_xlfn.XLOOKUP(D516,Products!$A$1:$A$49,Products!$E$1:$E$49,,0)</f>
        <v>4.3650000000000002</v>
      </c>
      <c r="M516" s="7">
        <f>L516*Orders!E516</f>
        <v>26.19</v>
      </c>
      <c r="N516" t="str">
        <f t="shared" si="8"/>
        <v>Liberica</v>
      </c>
      <c r="O516" t="s">
        <v>6197</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6">
        <f>_xlfn.XLOOKUP(D517,Products!$A$1:$A$49,Products!$D$1:$D$49,,0)</f>
        <v>0.5</v>
      </c>
      <c r="L517" s="7">
        <f>_xlfn.XLOOKUP(D517,Products!$A$1:$A$49,Products!$E$1:$E$49,,0)</f>
        <v>7.169999999999999</v>
      </c>
      <c r="M517" s="7">
        <f>L517*Orders!E517</f>
        <v>21.509999999999998</v>
      </c>
      <c r="N517" t="str">
        <f t="shared" si="8"/>
        <v>Robusta</v>
      </c>
      <c r="O517" t="s">
        <v>6198</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6">
        <f>_xlfn.XLOOKUP(D518,Products!$A$1:$A$49,Products!$D$1:$D$49,,0)</f>
        <v>2.5</v>
      </c>
      <c r="L518" s="7">
        <f>_xlfn.XLOOKUP(D518,Products!$A$1:$A$49,Products!$E$1:$E$49,,0)</f>
        <v>20.584999999999997</v>
      </c>
      <c r="M518" s="7">
        <f>L518*Orders!E518</f>
        <v>102.92499999999998</v>
      </c>
      <c r="N518" t="str">
        <f t="shared" si="8"/>
        <v>Robusta</v>
      </c>
      <c r="O518" t="s">
        <v>6199</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6">
        <f>_xlfn.XLOOKUP(D519,Products!$A$1:$A$49,Products!$D$1:$D$49,,0)</f>
        <v>0.2</v>
      </c>
      <c r="L519" s="7">
        <f>_xlfn.XLOOKUP(D519,Products!$A$1:$A$49,Products!$E$1:$E$49,,0)</f>
        <v>3.8849999999999998</v>
      </c>
      <c r="M519" s="7">
        <f>L519*Orders!E519</f>
        <v>7.77</v>
      </c>
      <c r="N519" t="str">
        <f t="shared" si="8"/>
        <v>Liberica</v>
      </c>
      <c r="O519" t="s">
        <v>6199</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6">
        <f>_xlfn.XLOOKUP(D520,Products!$A$1:$A$49,Products!$D$1:$D$49,,0)</f>
        <v>2.5</v>
      </c>
      <c r="L520" s="7">
        <f>_xlfn.XLOOKUP(D520,Products!$A$1:$A$49,Products!$E$1:$E$49,,0)</f>
        <v>27.945</v>
      </c>
      <c r="M520" s="7">
        <f>L520*Orders!E520</f>
        <v>139.72499999999999</v>
      </c>
      <c r="N520" t="str">
        <f t="shared" si="8"/>
        <v>Excelsa</v>
      </c>
      <c r="O520" t="s">
        <v>6199</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6">
        <f>_xlfn.XLOOKUP(D521,Products!$A$1:$A$49,Products!$D$1:$D$49,,0)</f>
        <v>0.5</v>
      </c>
      <c r="L521" s="7">
        <f>_xlfn.XLOOKUP(D521,Products!$A$1:$A$49,Products!$E$1:$E$49,,0)</f>
        <v>5.97</v>
      </c>
      <c r="M521" s="7">
        <f>L521*Orders!E521</f>
        <v>11.94</v>
      </c>
      <c r="N521" t="str">
        <f t="shared" si="8"/>
        <v>Arabica</v>
      </c>
      <c r="O521" t="s">
        <v>6199</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6">
        <f>_xlfn.XLOOKUP(D522,Products!$A$1:$A$49,Products!$D$1:$D$49,,0)</f>
        <v>0.2</v>
      </c>
      <c r="L522" s="7">
        <f>_xlfn.XLOOKUP(D522,Products!$A$1:$A$49,Products!$E$1:$E$49,,0)</f>
        <v>3.8849999999999998</v>
      </c>
      <c r="M522" s="7">
        <f>L522*Orders!E522</f>
        <v>3.8849999999999998</v>
      </c>
      <c r="N522" t="str">
        <f t="shared" si="8"/>
        <v>Liberica</v>
      </c>
      <c r="O522" t="s">
        <v>6199</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6">
        <f>_xlfn.XLOOKUP(D523,Products!$A$1:$A$49,Products!$D$1:$D$49,,0)</f>
        <v>1</v>
      </c>
      <c r="L523" s="7">
        <f>_xlfn.XLOOKUP(D523,Products!$A$1:$A$49,Products!$E$1:$E$49,,0)</f>
        <v>9.9499999999999993</v>
      </c>
      <c r="M523" s="7">
        <f>L523*Orders!E523</f>
        <v>39.799999999999997</v>
      </c>
      <c r="N523" t="str">
        <f t="shared" si="8"/>
        <v>Robusta</v>
      </c>
      <c r="O523" t="s">
        <v>6197</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6">
        <f>_xlfn.XLOOKUP(D524,Products!$A$1:$A$49,Products!$D$1:$D$49,,0)</f>
        <v>0.5</v>
      </c>
      <c r="L524" s="7">
        <f>_xlfn.XLOOKUP(D524,Products!$A$1:$A$49,Products!$E$1:$E$49,,0)</f>
        <v>5.97</v>
      </c>
      <c r="M524" s="7">
        <f>L524*Orders!E524</f>
        <v>29.849999999999998</v>
      </c>
      <c r="N524" t="str">
        <f t="shared" si="8"/>
        <v>Robusta</v>
      </c>
      <c r="O524" t="s">
        <v>6197</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6">
        <f>_xlfn.XLOOKUP(D525,Products!$A$1:$A$49,Products!$D$1:$D$49,,0)</f>
        <v>2.5</v>
      </c>
      <c r="L525" s="7">
        <f>_xlfn.XLOOKUP(D525,Products!$A$1:$A$49,Products!$E$1:$E$49,,0)</f>
        <v>29.784999999999997</v>
      </c>
      <c r="M525" s="7">
        <f>L525*Orders!E525</f>
        <v>29.784999999999997</v>
      </c>
      <c r="N525" t="str">
        <f t="shared" si="8"/>
        <v>Liberica</v>
      </c>
      <c r="O525" t="s">
        <v>6199</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6">
        <f>_xlfn.XLOOKUP(D526,Products!$A$1:$A$49,Products!$D$1:$D$49,,0)</f>
        <v>2.5</v>
      </c>
      <c r="L526" s="7">
        <f>_xlfn.XLOOKUP(D526,Products!$A$1:$A$49,Products!$E$1:$E$49,,0)</f>
        <v>36.454999999999998</v>
      </c>
      <c r="M526" s="7">
        <f>L526*Orders!E526</f>
        <v>72.91</v>
      </c>
      <c r="N526" t="str">
        <f t="shared" si="8"/>
        <v>Liberica</v>
      </c>
      <c r="O526" t="s">
        <v>6198</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6">
        <f>_xlfn.XLOOKUP(D527,Products!$A$1:$A$49,Products!$D$1:$D$49,,0)</f>
        <v>0.2</v>
      </c>
      <c r="L527" s="7">
        <f>_xlfn.XLOOKUP(D527,Products!$A$1:$A$49,Products!$E$1:$E$49,,0)</f>
        <v>2.6849999999999996</v>
      </c>
      <c r="M527" s="7">
        <f>L527*Orders!E527</f>
        <v>13.424999999999997</v>
      </c>
      <c r="N527" t="str">
        <f t="shared" si="8"/>
        <v>Robusta</v>
      </c>
      <c r="O527" t="s">
        <v>6199</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6">
        <f>_xlfn.XLOOKUP(D528,Products!$A$1:$A$49,Products!$D$1:$D$49,,0)</f>
        <v>2.5</v>
      </c>
      <c r="L528" s="7">
        <f>_xlfn.XLOOKUP(D528,Products!$A$1:$A$49,Products!$E$1:$E$49,,0)</f>
        <v>31.624999999999996</v>
      </c>
      <c r="M528" s="7">
        <f>L528*Orders!E528</f>
        <v>126.49999999999999</v>
      </c>
      <c r="N528" t="str">
        <f t="shared" si="8"/>
        <v>Excelsa</v>
      </c>
      <c r="O528" t="s">
        <v>6197</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6">
        <f>_xlfn.XLOOKUP(D529,Products!$A$1:$A$49,Products!$D$1:$D$49,,0)</f>
        <v>0.5</v>
      </c>
      <c r="L529" s="7">
        <f>_xlfn.XLOOKUP(D529,Products!$A$1:$A$49,Products!$E$1:$E$49,,0)</f>
        <v>8.25</v>
      </c>
      <c r="M529" s="7">
        <f>L529*Orders!E529</f>
        <v>41.25</v>
      </c>
      <c r="N529" t="str">
        <f t="shared" si="8"/>
        <v>Excelsa</v>
      </c>
      <c r="O529" t="s">
        <v>6197</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6">
        <f>_xlfn.XLOOKUP(D530,Products!$A$1:$A$49,Products!$D$1:$D$49,,0)</f>
        <v>0.5</v>
      </c>
      <c r="L530" s="7">
        <f>_xlfn.XLOOKUP(D530,Products!$A$1:$A$49,Products!$E$1:$E$49,,0)</f>
        <v>8.91</v>
      </c>
      <c r="M530" s="7">
        <f>L530*Orders!E530</f>
        <v>53.46</v>
      </c>
      <c r="N530" t="str">
        <f t="shared" si="8"/>
        <v>Excelsa</v>
      </c>
      <c r="O530" t="s">
        <v>6198</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6">
        <f>_xlfn.XLOOKUP(D531,Products!$A$1:$A$49,Products!$D$1:$D$49,,0)</f>
        <v>1</v>
      </c>
      <c r="L531" s="7">
        <f>_xlfn.XLOOKUP(D531,Products!$A$1:$A$49,Products!$E$1:$E$49,,0)</f>
        <v>9.9499999999999993</v>
      </c>
      <c r="M531" s="7">
        <f>L531*Orders!E531</f>
        <v>59.699999999999996</v>
      </c>
      <c r="N531" t="str">
        <f t="shared" si="8"/>
        <v>Robusta</v>
      </c>
      <c r="O531" t="s">
        <v>6197</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6">
        <f>_xlfn.XLOOKUP(D532,Products!$A$1:$A$49,Products!$D$1:$D$49,,0)</f>
        <v>1</v>
      </c>
      <c r="L532" s="7">
        <f>_xlfn.XLOOKUP(D532,Products!$A$1:$A$49,Products!$E$1:$E$49,,0)</f>
        <v>9.9499999999999993</v>
      </c>
      <c r="M532" s="7">
        <f>L532*Orders!E532</f>
        <v>59.699999999999996</v>
      </c>
      <c r="N532" t="str">
        <f t="shared" si="8"/>
        <v>Robusta</v>
      </c>
      <c r="O532" t="s">
        <v>6197</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6">
        <f>_xlfn.XLOOKUP(D533,Products!$A$1:$A$49,Products!$D$1:$D$49,,0)</f>
        <v>1</v>
      </c>
      <c r="L533" s="7">
        <f>_xlfn.XLOOKUP(D533,Products!$A$1:$A$49,Products!$E$1:$E$49,,0)</f>
        <v>8.9499999999999993</v>
      </c>
      <c r="M533" s="7">
        <f>L533*Orders!E533</f>
        <v>44.75</v>
      </c>
      <c r="N533" t="str">
        <f t="shared" si="8"/>
        <v>Robusta</v>
      </c>
      <c r="O533" t="s">
        <v>6199</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6">
        <f>_xlfn.XLOOKUP(D534,Products!$A$1:$A$49,Products!$D$1:$D$49,,0)</f>
        <v>0.5</v>
      </c>
      <c r="L534" s="7">
        <f>_xlfn.XLOOKUP(D534,Products!$A$1:$A$49,Products!$E$1:$E$49,,0)</f>
        <v>8.25</v>
      </c>
      <c r="M534" s="7">
        <f>L534*Orders!E534</f>
        <v>16.5</v>
      </c>
      <c r="N534" t="str">
        <f t="shared" si="8"/>
        <v>Excelsa</v>
      </c>
      <c r="O534" t="s">
        <v>6197</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6">
        <f>_xlfn.XLOOKUP(D535,Products!$A$1:$A$49,Products!$D$1:$D$49,,0)</f>
        <v>0.5</v>
      </c>
      <c r="L535" s="7">
        <f>_xlfn.XLOOKUP(D535,Products!$A$1:$A$49,Products!$E$1:$E$49,,0)</f>
        <v>5.3699999999999992</v>
      </c>
      <c r="M535" s="7">
        <f>L535*Orders!E535</f>
        <v>21.479999999999997</v>
      </c>
      <c r="N535" t="str">
        <f t="shared" si="8"/>
        <v>Robusta</v>
      </c>
      <c r="O535" t="s">
        <v>6199</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6">
        <f>_xlfn.XLOOKUP(D536,Products!$A$1:$A$49,Products!$D$1:$D$49,,0)</f>
        <v>2.5</v>
      </c>
      <c r="L536" s="7">
        <f>_xlfn.XLOOKUP(D536,Products!$A$1:$A$49,Products!$E$1:$E$49,,0)</f>
        <v>22.884999999999998</v>
      </c>
      <c r="M536" s="7">
        <f>L536*Orders!E536</f>
        <v>45.769999999999996</v>
      </c>
      <c r="N536" t="str">
        <f t="shared" si="8"/>
        <v>Robusta</v>
      </c>
      <c r="O536" t="s">
        <v>6197</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6">
        <f>_xlfn.XLOOKUP(D537,Products!$A$1:$A$49,Products!$D$1:$D$49,,0)</f>
        <v>0.2</v>
      </c>
      <c r="L537" s="7">
        <f>_xlfn.XLOOKUP(D537,Products!$A$1:$A$49,Products!$E$1:$E$49,,0)</f>
        <v>4.7549999999999999</v>
      </c>
      <c r="M537" s="7">
        <f>L537*Orders!E537</f>
        <v>9.51</v>
      </c>
      <c r="N537" t="str">
        <f t="shared" si="8"/>
        <v>Liberica</v>
      </c>
      <c r="O537" t="s">
        <v>6198</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6">
        <f>_xlfn.XLOOKUP(D538,Products!$A$1:$A$49,Products!$D$1:$D$49,,0)</f>
        <v>0.2</v>
      </c>
      <c r="L538" s="7">
        <f>_xlfn.XLOOKUP(D538,Products!$A$1:$A$49,Products!$E$1:$E$49,,0)</f>
        <v>2.6849999999999996</v>
      </c>
      <c r="M538" s="7">
        <f>L538*Orders!E538</f>
        <v>8.0549999999999997</v>
      </c>
      <c r="N538" t="str">
        <f t="shared" si="8"/>
        <v>Robusta</v>
      </c>
      <c r="O538" t="s">
        <v>6199</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6">
        <f>_xlfn.XLOOKUP(D539,Products!$A$1:$A$49,Products!$D$1:$D$49,,0)</f>
        <v>2.5</v>
      </c>
      <c r="L539" s="7">
        <f>_xlfn.XLOOKUP(D539,Products!$A$1:$A$49,Products!$E$1:$E$49,,0)</f>
        <v>27.945</v>
      </c>
      <c r="M539" s="7">
        <f>L539*Orders!E539</f>
        <v>111.78</v>
      </c>
      <c r="N539" t="str">
        <f t="shared" si="8"/>
        <v>Excelsa</v>
      </c>
      <c r="O539" t="s">
        <v>6199</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6">
        <f>_xlfn.XLOOKUP(D540,Products!$A$1:$A$49,Products!$D$1:$D$49,,0)</f>
        <v>0.2</v>
      </c>
      <c r="L540" s="7">
        <f>_xlfn.XLOOKUP(D540,Products!$A$1:$A$49,Products!$E$1:$E$49,,0)</f>
        <v>2.6849999999999996</v>
      </c>
      <c r="M540" s="7">
        <f>L540*Orders!E540</f>
        <v>10.739999999999998</v>
      </c>
      <c r="N540" t="str">
        <f t="shared" si="8"/>
        <v>Robusta</v>
      </c>
      <c r="O540" t="s">
        <v>6199</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6">
        <f>_xlfn.XLOOKUP(D541,Products!$A$1:$A$49,Products!$D$1:$D$49,,0)</f>
        <v>0.5</v>
      </c>
      <c r="L541" s="7">
        <f>_xlfn.XLOOKUP(D541,Products!$A$1:$A$49,Products!$E$1:$E$49,,0)</f>
        <v>5.3699999999999992</v>
      </c>
      <c r="M541" s="7">
        <f>L541*Orders!E541</f>
        <v>26.849999999999994</v>
      </c>
      <c r="N541" t="str">
        <f t="shared" si="8"/>
        <v>Robusta</v>
      </c>
      <c r="O541" t="s">
        <v>6199</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6">
        <f>_xlfn.XLOOKUP(D542,Products!$A$1:$A$49,Products!$D$1:$D$49,,0)</f>
        <v>1</v>
      </c>
      <c r="L542" s="7">
        <f>_xlfn.XLOOKUP(D542,Products!$A$1:$A$49,Products!$E$1:$E$49,,0)</f>
        <v>15.85</v>
      </c>
      <c r="M542" s="7">
        <f>L542*Orders!E542</f>
        <v>63.4</v>
      </c>
      <c r="N542" t="str">
        <f t="shared" si="8"/>
        <v>Liberica</v>
      </c>
      <c r="O542" t="s">
        <v>6198</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6">
        <f>_xlfn.XLOOKUP(D543,Products!$A$1:$A$49,Products!$D$1:$D$49,,0)</f>
        <v>2.5</v>
      </c>
      <c r="L543" s="7">
        <f>_xlfn.XLOOKUP(D543,Products!$A$1:$A$49,Products!$E$1:$E$49,,0)</f>
        <v>22.884999999999998</v>
      </c>
      <c r="M543" s="7">
        <f>L543*Orders!E543</f>
        <v>22.884999999999998</v>
      </c>
      <c r="N543" t="str">
        <f t="shared" si="8"/>
        <v>Arabica</v>
      </c>
      <c r="O543" t="s">
        <v>6199</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6">
        <f>_xlfn.XLOOKUP(D544,Products!$A$1:$A$49,Products!$D$1:$D$49,,0)</f>
        <v>2.5</v>
      </c>
      <c r="L544" s="7">
        <f>_xlfn.XLOOKUP(D544,Products!$A$1:$A$49,Products!$E$1:$E$49,,0)</f>
        <v>25.874999999999996</v>
      </c>
      <c r="M544" s="7">
        <f>L544*Orders!E544</f>
        <v>103.49999999999999</v>
      </c>
      <c r="N544" t="str">
        <f t="shared" si="8"/>
        <v>Arabica</v>
      </c>
      <c r="O544" t="s">
        <v>6197</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6">
        <f>_xlfn.XLOOKUP(D545,Products!$A$1:$A$49,Products!$D$1:$D$49,,0)</f>
        <v>2.5</v>
      </c>
      <c r="L545" s="7">
        <f>_xlfn.XLOOKUP(D545,Products!$A$1:$A$49,Products!$E$1:$E$49,,0)</f>
        <v>27.484999999999996</v>
      </c>
      <c r="M545" s="7">
        <f>L545*Orders!E545</f>
        <v>54.969999999999992</v>
      </c>
      <c r="N545" t="str">
        <f t="shared" si="8"/>
        <v>Robusta</v>
      </c>
      <c r="O545" t="s">
        <v>6198</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6">
        <f>_xlfn.XLOOKUP(D546,Products!$A$1:$A$49,Products!$D$1:$D$49,,0)</f>
        <v>0.5</v>
      </c>
      <c r="L546" s="7">
        <f>_xlfn.XLOOKUP(D546,Products!$A$1:$A$49,Products!$E$1:$E$49,,0)</f>
        <v>7.77</v>
      </c>
      <c r="M546" s="7">
        <f>L546*Orders!E546</f>
        <v>15.54</v>
      </c>
      <c r="N546" t="str">
        <f t="shared" si="8"/>
        <v>Arabica</v>
      </c>
      <c r="O546" t="s">
        <v>6198</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6">
        <f>_xlfn.XLOOKUP(D547,Products!$A$1:$A$49,Products!$D$1:$D$49,,0)</f>
        <v>0.2</v>
      </c>
      <c r="L547" s="7">
        <f>_xlfn.XLOOKUP(D547,Products!$A$1:$A$49,Products!$E$1:$E$49,,0)</f>
        <v>3.8849999999999998</v>
      </c>
      <c r="M547" s="7">
        <f>L547*Orders!E547</f>
        <v>15.54</v>
      </c>
      <c r="N547" t="str">
        <f t="shared" si="8"/>
        <v>Liberica</v>
      </c>
      <c r="O547" t="s">
        <v>6199</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6">
        <f>_xlfn.XLOOKUP(D548,Products!$A$1:$A$49,Products!$D$1:$D$49,,0)</f>
        <v>2.5</v>
      </c>
      <c r="L548" s="7">
        <f>_xlfn.XLOOKUP(D548,Products!$A$1:$A$49,Products!$E$1:$E$49,,0)</f>
        <v>27.945</v>
      </c>
      <c r="M548" s="7">
        <f>L548*Orders!E548</f>
        <v>83.835000000000008</v>
      </c>
      <c r="N548" t="str">
        <f t="shared" si="8"/>
        <v>Excelsa</v>
      </c>
      <c r="O548" t="s">
        <v>6199</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6">
        <f>_xlfn.XLOOKUP(D549,Products!$A$1:$A$49,Products!$D$1:$D$49,,0)</f>
        <v>0.2</v>
      </c>
      <c r="L549" s="7">
        <f>_xlfn.XLOOKUP(D549,Products!$A$1:$A$49,Products!$E$1:$E$49,,0)</f>
        <v>3.5849999999999995</v>
      </c>
      <c r="M549" s="7">
        <f>L549*Orders!E549</f>
        <v>10.754999999999999</v>
      </c>
      <c r="N549" t="str">
        <f t="shared" si="8"/>
        <v>Robusta</v>
      </c>
      <c r="O549" t="s">
        <v>6198</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6">
        <f>_xlfn.XLOOKUP(D550,Products!$A$1:$A$49,Products!$D$1:$D$49,,0)</f>
        <v>0.2</v>
      </c>
      <c r="L550" s="7">
        <f>_xlfn.XLOOKUP(D550,Products!$A$1:$A$49,Products!$E$1:$E$49,,0)</f>
        <v>4.4550000000000001</v>
      </c>
      <c r="M550" s="7">
        <f>L550*Orders!E550</f>
        <v>13.365</v>
      </c>
      <c r="N550" t="str">
        <f t="shared" si="8"/>
        <v>Excelsa</v>
      </c>
      <c r="O550" t="s">
        <v>6198</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6">
        <f>_xlfn.XLOOKUP(D551,Products!$A$1:$A$49,Products!$D$1:$D$49,,0)</f>
        <v>0.2</v>
      </c>
      <c r="L551" s="7">
        <f>_xlfn.XLOOKUP(D551,Products!$A$1:$A$49,Products!$E$1:$E$49,,0)</f>
        <v>4.4550000000000001</v>
      </c>
      <c r="M551" s="7">
        <f>L551*Orders!E551</f>
        <v>17.82</v>
      </c>
      <c r="N551" t="str">
        <f t="shared" si="8"/>
        <v>Excelsa</v>
      </c>
      <c r="O551" t="s">
        <v>6198</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6">
        <f>_xlfn.XLOOKUP(D552,Products!$A$1:$A$49,Products!$D$1:$D$49,,0)</f>
        <v>0.2</v>
      </c>
      <c r="L552" s="7">
        <f>_xlfn.XLOOKUP(D552,Products!$A$1:$A$49,Products!$E$1:$E$49,,0)</f>
        <v>3.8849999999999998</v>
      </c>
      <c r="M552" s="7">
        <f>L552*Orders!E552</f>
        <v>23.31</v>
      </c>
      <c r="N552" t="str">
        <f t="shared" si="8"/>
        <v>Liberica</v>
      </c>
      <c r="O552" t="s">
        <v>6199</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6">
        <f>_xlfn.XLOOKUP(D553,Products!$A$1:$A$49,Products!$D$1:$D$49,,0)</f>
        <v>0.2</v>
      </c>
      <c r="L553" s="7">
        <f>_xlfn.XLOOKUP(D553,Products!$A$1:$A$49,Products!$E$1:$E$49,,0)</f>
        <v>3.645</v>
      </c>
      <c r="M553" s="7">
        <f>L553*Orders!E553</f>
        <v>7.29</v>
      </c>
      <c r="N553" t="str">
        <f t="shared" si="8"/>
        <v>Excelsa</v>
      </c>
      <c r="O553" t="s">
        <v>6199</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6">
        <f>_xlfn.XLOOKUP(D554,Products!$A$1:$A$49,Products!$D$1:$D$49,,0)</f>
        <v>0.2</v>
      </c>
      <c r="L554" s="7">
        <f>_xlfn.XLOOKUP(D554,Products!$A$1:$A$49,Products!$E$1:$E$49,,0)</f>
        <v>4.4550000000000001</v>
      </c>
      <c r="M554" s="7">
        <f>L554*Orders!E554</f>
        <v>17.82</v>
      </c>
      <c r="N554" t="str">
        <f t="shared" si="8"/>
        <v>Excelsa</v>
      </c>
      <c r="O554" t="s">
        <v>6198</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6">
        <f>_xlfn.XLOOKUP(D555,Products!$A$1:$A$49,Products!$D$1:$D$49,,0)</f>
        <v>1</v>
      </c>
      <c r="L555" s="7">
        <f>_xlfn.XLOOKUP(D555,Products!$A$1:$A$49,Products!$E$1:$E$49,,0)</f>
        <v>13.75</v>
      </c>
      <c r="M555" s="7">
        <f>L555*Orders!E555</f>
        <v>68.75</v>
      </c>
      <c r="N555" t="str">
        <f t="shared" si="8"/>
        <v>Excelsa</v>
      </c>
      <c r="O555" t="s">
        <v>6197</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6">
        <f>_xlfn.XLOOKUP(D556,Products!$A$1:$A$49,Products!$D$1:$D$49,,0)</f>
        <v>2.5</v>
      </c>
      <c r="L556" s="7">
        <f>_xlfn.XLOOKUP(D556,Products!$A$1:$A$49,Products!$E$1:$E$49,,0)</f>
        <v>27.484999999999996</v>
      </c>
      <c r="M556" s="7">
        <f>L556*Orders!E556</f>
        <v>54.969999999999992</v>
      </c>
      <c r="N556" t="str">
        <f t="shared" si="8"/>
        <v>Robusta</v>
      </c>
      <c r="O556" t="s">
        <v>6198</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6">
        <f>_xlfn.XLOOKUP(D557,Products!$A$1:$A$49,Products!$D$1:$D$49,,0)</f>
        <v>1</v>
      </c>
      <c r="L557" s="7">
        <f>_xlfn.XLOOKUP(D557,Products!$A$1:$A$49,Products!$E$1:$E$49,,0)</f>
        <v>13.75</v>
      </c>
      <c r="M557" s="7">
        <f>L557*Orders!E557</f>
        <v>82.5</v>
      </c>
      <c r="N557" t="str">
        <f t="shared" si="8"/>
        <v>Excelsa</v>
      </c>
      <c r="O557" t="s">
        <v>6197</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6">
        <f>_xlfn.XLOOKUP(D558,Products!$A$1:$A$49,Products!$D$1:$D$49,,0)</f>
        <v>0.2</v>
      </c>
      <c r="L558" s="7">
        <f>_xlfn.XLOOKUP(D558,Products!$A$1:$A$49,Products!$E$1:$E$49,,0)</f>
        <v>4.3650000000000002</v>
      </c>
      <c r="M558" s="7">
        <f>L558*Orders!E558</f>
        <v>8.73</v>
      </c>
      <c r="N558" t="str">
        <f t="shared" si="8"/>
        <v>Liberica</v>
      </c>
      <c r="O558" t="s">
        <v>6197</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6">
        <f>_xlfn.XLOOKUP(D559,Products!$A$1:$A$49,Products!$D$1:$D$49,,0)</f>
        <v>1</v>
      </c>
      <c r="L559" s="7">
        <f>_xlfn.XLOOKUP(D559,Products!$A$1:$A$49,Products!$E$1:$E$49,,0)</f>
        <v>14.85</v>
      </c>
      <c r="M559" s="7">
        <f>L559*Orders!E559</f>
        <v>59.4</v>
      </c>
      <c r="N559" t="str">
        <f t="shared" si="8"/>
        <v>Excelsa</v>
      </c>
      <c r="O559" t="s">
        <v>6198</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6">
        <f>_xlfn.XLOOKUP(D560,Products!$A$1:$A$49,Products!$D$1:$D$49,,0)</f>
        <v>0.2</v>
      </c>
      <c r="L560" s="7">
        <f>_xlfn.XLOOKUP(D560,Products!$A$1:$A$49,Products!$E$1:$E$49,,0)</f>
        <v>3.8849999999999998</v>
      </c>
      <c r="M560" s="7">
        <f>L560*Orders!E560</f>
        <v>15.54</v>
      </c>
      <c r="N560" t="str">
        <f t="shared" si="8"/>
        <v>Liberica</v>
      </c>
      <c r="O560" t="s">
        <v>6199</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6">
        <f>_xlfn.XLOOKUP(D561,Products!$A$1:$A$49,Products!$D$1:$D$49,,0)</f>
        <v>1</v>
      </c>
      <c r="L561" s="7">
        <f>_xlfn.XLOOKUP(D561,Products!$A$1:$A$49,Products!$E$1:$E$49,,0)</f>
        <v>12.95</v>
      </c>
      <c r="M561" s="7">
        <f>L561*Orders!E561</f>
        <v>38.849999999999994</v>
      </c>
      <c r="N561" t="str">
        <f t="shared" si="8"/>
        <v>Arabica</v>
      </c>
      <c r="O561" t="s">
        <v>6198</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6">
        <f>_xlfn.XLOOKUP(D562,Products!$A$1:$A$49,Products!$D$1:$D$49,,0)</f>
        <v>2.5</v>
      </c>
      <c r="L562" s="7">
        <f>_xlfn.XLOOKUP(D562,Products!$A$1:$A$49,Products!$E$1:$E$49,,0)</f>
        <v>31.624999999999996</v>
      </c>
      <c r="M562" s="7">
        <f>L562*Orders!E562</f>
        <v>189.74999999999997</v>
      </c>
      <c r="N562" t="str">
        <f t="shared" si="8"/>
        <v>Excelsa</v>
      </c>
      <c r="O562" t="s">
        <v>6197</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6">
        <f>_xlfn.XLOOKUP(D563,Products!$A$1:$A$49,Products!$D$1:$D$49,,0)</f>
        <v>0.2</v>
      </c>
      <c r="L563" s="7">
        <f>_xlfn.XLOOKUP(D563,Products!$A$1:$A$49,Products!$E$1:$E$49,,0)</f>
        <v>2.9849999999999999</v>
      </c>
      <c r="M563" s="7">
        <f>L563*Orders!E563</f>
        <v>17.91</v>
      </c>
      <c r="N563" t="str">
        <f t="shared" si="8"/>
        <v>Arabica</v>
      </c>
      <c r="O563" t="s">
        <v>6199</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6">
        <f>_xlfn.XLOOKUP(D564,Products!$A$1:$A$49,Products!$D$1:$D$49,,0)</f>
        <v>0.2</v>
      </c>
      <c r="L564" s="7">
        <f>_xlfn.XLOOKUP(D564,Products!$A$1:$A$49,Products!$E$1:$E$49,,0)</f>
        <v>4.7549999999999999</v>
      </c>
      <c r="M564" s="7">
        <f>L564*Orders!E564</f>
        <v>28.53</v>
      </c>
      <c r="N564" t="str">
        <f t="shared" si="8"/>
        <v>Liberica</v>
      </c>
      <c r="O564" t="s">
        <v>6198</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6">
        <f>_xlfn.XLOOKUP(D565,Products!$A$1:$A$49,Products!$D$1:$D$49,,0)</f>
        <v>1</v>
      </c>
      <c r="L565" s="7">
        <f>_xlfn.XLOOKUP(D565,Products!$A$1:$A$49,Products!$E$1:$E$49,,0)</f>
        <v>13.75</v>
      </c>
      <c r="M565" s="7">
        <f>L565*Orders!E565</f>
        <v>82.5</v>
      </c>
      <c r="N565" t="str">
        <f t="shared" si="8"/>
        <v>Excelsa</v>
      </c>
      <c r="O565" t="s">
        <v>6197</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6">
        <f>_xlfn.XLOOKUP(D566,Products!$A$1:$A$49,Products!$D$1:$D$49,,0)</f>
        <v>0.5</v>
      </c>
      <c r="L566" s="7">
        <f>_xlfn.XLOOKUP(D566,Products!$A$1:$A$49,Products!$E$1:$E$49,,0)</f>
        <v>7.169999999999999</v>
      </c>
      <c r="M566" s="7">
        <f>L566*Orders!E566</f>
        <v>14.339999999999998</v>
      </c>
      <c r="N566" t="str">
        <f t="shared" si="8"/>
        <v>Robusta</v>
      </c>
      <c r="O566" t="s">
        <v>6198</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6">
        <f>_xlfn.XLOOKUP(D567,Products!$A$1:$A$49,Products!$D$1:$D$49,,0)</f>
        <v>2.5</v>
      </c>
      <c r="L567" s="7">
        <f>_xlfn.XLOOKUP(D567,Products!$A$1:$A$49,Products!$E$1:$E$49,,0)</f>
        <v>20.584999999999997</v>
      </c>
      <c r="M567" s="7">
        <f>L567*Orders!E567</f>
        <v>82.339999999999989</v>
      </c>
      <c r="N567" t="str">
        <f t="shared" si="8"/>
        <v>Robusta</v>
      </c>
      <c r="O567" t="s">
        <v>6199</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6">
        <f>_xlfn.XLOOKUP(D568,Products!$A$1:$A$49,Products!$D$1:$D$49,,0)</f>
        <v>0.2</v>
      </c>
      <c r="L568" s="7">
        <f>_xlfn.XLOOKUP(D568,Products!$A$1:$A$49,Products!$E$1:$E$49,,0)</f>
        <v>3.375</v>
      </c>
      <c r="M568" s="7">
        <f>L568*Orders!E568</f>
        <v>20.25</v>
      </c>
      <c r="N568" t="str">
        <f t="shared" si="8"/>
        <v>Arabica</v>
      </c>
      <c r="O568" t="s">
        <v>6197</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6">
        <f>_xlfn.XLOOKUP(D569,Products!$A$1:$A$49,Products!$D$1:$D$49,,0)</f>
        <v>2.5</v>
      </c>
      <c r="L569" s="7">
        <f>_xlfn.XLOOKUP(D569,Products!$A$1:$A$49,Products!$E$1:$E$49,,0)</f>
        <v>27.484999999999996</v>
      </c>
      <c r="M569" s="7">
        <f>L569*Orders!E569</f>
        <v>164.90999999999997</v>
      </c>
      <c r="N569" t="str">
        <f t="shared" si="8"/>
        <v>Robusta</v>
      </c>
      <c r="O569" t="s">
        <v>6198</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6">
        <f>_xlfn.XLOOKUP(D570,Products!$A$1:$A$49,Products!$D$1:$D$49,,0)</f>
        <v>0.2</v>
      </c>
      <c r="L570" s="7">
        <f>_xlfn.XLOOKUP(D570,Products!$A$1:$A$49,Products!$E$1:$E$49,,0)</f>
        <v>4.7549999999999999</v>
      </c>
      <c r="M570" s="7">
        <f>L570*Orders!E570</f>
        <v>19.02</v>
      </c>
      <c r="N570" t="str">
        <f t="shared" si="8"/>
        <v>Liberica</v>
      </c>
      <c r="O570" t="s">
        <v>6198</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6">
        <f>_xlfn.XLOOKUP(D571,Products!$A$1:$A$49,Products!$D$1:$D$49,,0)</f>
        <v>2.5</v>
      </c>
      <c r="L571" s="7">
        <f>_xlfn.XLOOKUP(D571,Products!$A$1:$A$49,Products!$E$1:$E$49,,0)</f>
        <v>22.884999999999998</v>
      </c>
      <c r="M571" s="7">
        <f>L571*Orders!E571</f>
        <v>137.31</v>
      </c>
      <c r="N571" t="str">
        <f t="shared" si="8"/>
        <v>Arabica</v>
      </c>
      <c r="O571" t="s">
        <v>6199</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6">
        <f>_xlfn.XLOOKUP(D572,Products!$A$1:$A$49,Products!$D$1:$D$49,,0)</f>
        <v>0.5</v>
      </c>
      <c r="L572" s="7">
        <f>_xlfn.XLOOKUP(D572,Products!$A$1:$A$49,Products!$E$1:$E$49,,0)</f>
        <v>6.75</v>
      </c>
      <c r="M572" s="7">
        <f>L572*Orders!E572</f>
        <v>27</v>
      </c>
      <c r="N572" t="str">
        <f t="shared" si="8"/>
        <v>Arabica</v>
      </c>
      <c r="O572" t="s">
        <v>6197</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6">
        <f>_xlfn.XLOOKUP(D573,Products!$A$1:$A$49,Products!$D$1:$D$49,,0)</f>
        <v>0.5</v>
      </c>
      <c r="L573" s="7">
        <f>_xlfn.XLOOKUP(D573,Products!$A$1:$A$49,Products!$E$1:$E$49,,0)</f>
        <v>8.91</v>
      </c>
      <c r="M573" s="7">
        <f>L573*Orders!E573</f>
        <v>35.64</v>
      </c>
      <c r="N573" t="str">
        <f t="shared" si="8"/>
        <v>Excelsa</v>
      </c>
      <c r="O573" t="s">
        <v>6198</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6">
        <f>_xlfn.XLOOKUP(D574,Products!$A$1:$A$49,Products!$D$1:$D$49,,0)</f>
        <v>0.2</v>
      </c>
      <c r="L574" s="7">
        <f>_xlfn.XLOOKUP(D574,Products!$A$1:$A$49,Products!$E$1:$E$49,,0)</f>
        <v>2.9849999999999999</v>
      </c>
      <c r="M574" s="7">
        <f>L574*Orders!E574</f>
        <v>5.97</v>
      </c>
      <c r="N574" t="str">
        <f t="shared" si="8"/>
        <v>Arabica</v>
      </c>
      <c r="O574" t="s">
        <v>6199</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6">
        <f>_xlfn.XLOOKUP(D575,Products!$A$1:$A$49,Products!$D$1:$D$49,,0)</f>
        <v>1</v>
      </c>
      <c r="L575" s="7">
        <f>_xlfn.XLOOKUP(D575,Products!$A$1:$A$49,Products!$E$1:$E$49,,0)</f>
        <v>11.25</v>
      </c>
      <c r="M575" s="7">
        <f>L575*Orders!E575</f>
        <v>67.5</v>
      </c>
      <c r="N575" t="str">
        <f t="shared" si="8"/>
        <v>Arabica</v>
      </c>
      <c r="O575" t="s">
        <v>6197</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6">
        <f>_xlfn.XLOOKUP(D576,Products!$A$1:$A$49,Products!$D$1:$D$49,,0)</f>
        <v>0.2</v>
      </c>
      <c r="L576" s="7">
        <f>_xlfn.XLOOKUP(D576,Products!$A$1:$A$49,Products!$E$1:$E$49,,0)</f>
        <v>3.5849999999999995</v>
      </c>
      <c r="M576" s="7">
        <f>L576*Orders!E576</f>
        <v>21.509999999999998</v>
      </c>
      <c r="N576" t="str">
        <f t="shared" si="8"/>
        <v>Robusta</v>
      </c>
      <c r="O576" t="s">
        <v>6198</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6">
        <f>_xlfn.XLOOKUP(D577,Products!$A$1:$A$49,Products!$D$1:$D$49,,0)</f>
        <v>2.5</v>
      </c>
      <c r="L577" s="7">
        <f>_xlfn.XLOOKUP(D577,Products!$A$1:$A$49,Products!$E$1:$E$49,,0)</f>
        <v>33.464999999999996</v>
      </c>
      <c r="M577" s="7">
        <f>L577*Orders!E577</f>
        <v>66.929999999999993</v>
      </c>
      <c r="N577" t="str">
        <f t="shared" si="8"/>
        <v>Liberica</v>
      </c>
      <c r="O577" t="s">
        <v>6197</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6">
        <f>_xlfn.XLOOKUP(D578,Products!$A$1:$A$49,Products!$D$1:$D$49,,0)</f>
        <v>0.2</v>
      </c>
      <c r="L578" s="7">
        <f>_xlfn.XLOOKUP(D578,Products!$A$1:$A$49,Products!$E$1:$E$49,,0)</f>
        <v>2.9849999999999999</v>
      </c>
      <c r="M578" s="7">
        <f>L578*Orders!E578</f>
        <v>17.91</v>
      </c>
      <c r="N578" t="str">
        <f t="shared" si="8"/>
        <v>Arabica</v>
      </c>
      <c r="O578" t="s">
        <v>6199</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6">
        <f>_xlfn.XLOOKUP(D579,Products!$A$1:$A$49,Products!$D$1:$D$49,,0)</f>
        <v>1</v>
      </c>
      <c r="L579" s="7">
        <f>_xlfn.XLOOKUP(D579,Products!$A$1:$A$49,Products!$E$1:$E$49,,0)</f>
        <v>14.55</v>
      </c>
      <c r="M579" s="7">
        <f>L579*Orders!E579</f>
        <v>58.2</v>
      </c>
      <c r="N579" t="str">
        <f t="shared" ref="N579:N642" si="9">IF(I579="Rob","Robusta",IF(I579="Exc","Excelsa",IF(I579="Ara","Arabica",IF(I579="Lib","Liberica",""))))</f>
        <v>Liberica</v>
      </c>
      <c r="O579" t="s">
        <v>6197</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6">
        <f>_xlfn.XLOOKUP(D580,Products!$A$1:$A$49,Products!$D$1:$D$49,,0)</f>
        <v>0.2</v>
      </c>
      <c r="L580" s="7">
        <f>_xlfn.XLOOKUP(D580,Products!$A$1:$A$49,Products!$E$1:$E$49,,0)</f>
        <v>4.4550000000000001</v>
      </c>
      <c r="M580" s="7">
        <f>L580*Orders!E580</f>
        <v>13.365</v>
      </c>
      <c r="N580" t="str">
        <f t="shared" si="9"/>
        <v>Excelsa</v>
      </c>
      <c r="O580" t="s">
        <v>6198</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6">
        <f>_xlfn.XLOOKUP(D581,Products!$A$1:$A$49,Products!$D$1:$D$49,,0)</f>
        <v>0.5</v>
      </c>
      <c r="L581" s="7">
        <f>_xlfn.XLOOKUP(D581,Products!$A$1:$A$49,Products!$E$1:$E$49,,0)</f>
        <v>6.75</v>
      </c>
      <c r="M581" s="7">
        <f>L581*Orders!E581</f>
        <v>33.75</v>
      </c>
      <c r="N581" t="str">
        <f t="shared" si="9"/>
        <v>Arabica</v>
      </c>
      <c r="O581" t="s">
        <v>6197</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6">
        <f>_xlfn.XLOOKUP(D582,Products!$A$1:$A$49,Products!$D$1:$D$49,,0)</f>
        <v>1</v>
      </c>
      <c r="L582" s="7">
        <f>_xlfn.XLOOKUP(D582,Products!$A$1:$A$49,Products!$E$1:$E$49,,0)</f>
        <v>14.85</v>
      </c>
      <c r="M582" s="7">
        <f>L582*Orders!E582</f>
        <v>44.55</v>
      </c>
      <c r="N582" t="str">
        <f t="shared" si="9"/>
        <v>Excelsa</v>
      </c>
      <c r="O582" t="s">
        <v>6198</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6">
        <f>_xlfn.XLOOKUP(D583,Products!$A$1:$A$49,Products!$D$1:$D$49,,0)</f>
        <v>0.5</v>
      </c>
      <c r="L583" s="7">
        <f>_xlfn.XLOOKUP(D583,Products!$A$1:$A$49,Products!$E$1:$E$49,,0)</f>
        <v>8.91</v>
      </c>
      <c r="M583" s="7">
        <f>L583*Orders!E583</f>
        <v>44.55</v>
      </c>
      <c r="N583" t="str">
        <f t="shared" si="9"/>
        <v>Excelsa</v>
      </c>
      <c r="O583" t="s">
        <v>6198</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6">
        <f>_xlfn.XLOOKUP(D584,Products!$A$1:$A$49,Products!$D$1:$D$49,,0)</f>
        <v>1</v>
      </c>
      <c r="L584" s="7">
        <f>_xlfn.XLOOKUP(D584,Products!$A$1:$A$49,Products!$E$1:$E$49,,0)</f>
        <v>12.15</v>
      </c>
      <c r="M584" s="7">
        <f>L584*Orders!E584</f>
        <v>60.75</v>
      </c>
      <c r="N584" t="str">
        <f t="shared" si="9"/>
        <v>Excelsa</v>
      </c>
      <c r="O584" t="s">
        <v>6199</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6">
        <f>_xlfn.XLOOKUP(D585,Products!$A$1:$A$49,Products!$D$1:$D$49,,0)</f>
        <v>0.2</v>
      </c>
      <c r="L585" s="7">
        <f>_xlfn.XLOOKUP(D585,Products!$A$1:$A$49,Products!$E$1:$E$49,,0)</f>
        <v>3.5849999999999995</v>
      </c>
      <c r="M585" s="7">
        <f>L585*Orders!E585</f>
        <v>3.5849999999999995</v>
      </c>
      <c r="N585" t="str">
        <f t="shared" si="9"/>
        <v>Robusta</v>
      </c>
      <c r="O585" t="s">
        <v>6198</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6">
        <f>_xlfn.XLOOKUP(D586,Products!$A$1:$A$49,Products!$D$1:$D$49,,0)</f>
        <v>0.2</v>
      </c>
      <c r="L586" s="7">
        <f>_xlfn.XLOOKUP(D586,Products!$A$1:$A$49,Products!$E$1:$E$49,,0)</f>
        <v>3.5849999999999995</v>
      </c>
      <c r="M586" s="7">
        <f>L586*Orders!E586</f>
        <v>21.509999999999998</v>
      </c>
      <c r="N586" t="str">
        <f t="shared" si="9"/>
        <v>Robusta</v>
      </c>
      <c r="O586" t="s">
        <v>6198</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6">
        <f>_xlfn.XLOOKUP(D587,Products!$A$1:$A$49,Products!$D$1:$D$49,,0)</f>
        <v>0.5</v>
      </c>
      <c r="L587" s="7">
        <f>_xlfn.XLOOKUP(D587,Products!$A$1:$A$49,Products!$E$1:$E$49,,0)</f>
        <v>8.25</v>
      </c>
      <c r="M587" s="7">
        <f>L587*Orders!E587</f>
        <v>16.5</v>
      </c>
      <c r="N587" t="str">
        <f t="shared" si="9"/>
        <v>Excelsa</v>
      </c>
      <c r="O587" t="s">
        <v>6197</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6">
        <f>_xlfn.XLOOKUP(D588,Products!$A$1:$A$49,Products!$D$1:$D$49,,0)</f>
        <v>2.5</v>
      </c>
      <c r="L588" s="7">
        <f>_xlfn.XLOOKUP(D588,Products!$A$1:$A$49,Products!$E$1:$E$49,,0)</f>
        <v>27.484999999999996</v>
      </c>
      <c r="M588" s="7">
        <f>L588*Orders!E588</f>
        <v>82.454999999999984</v>
      </c>
      <c r="N588" t="str">
        <f t="shared" si="9"/>
        <v>Robusta</v>
      </c>
      <c r="O588" t="s">
        <v>6198</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6">
        <f>_xlfn.XLOOKUP(D589,Products!$A$1:$A$49,Products!$D$1:$D$49,,0)</f>
        <v>0.5</v>
      </c>
      <c r="L589" s="7">
        <f>_xlfn.XLOOKUP(D589,Products!$A$1:$A$49,Products!$E$1:$E$49,,0)</f>
        <v>7.77</v>
      </c>
      <c r="M589" s="7">
        <f>L589*Orders!E589</f>
        <v>7.77</v>
      </c>
      <c r="N589" t="str">
        <f t="shared" si="9"/>
        <v>Liberica</v>
      </c>
      <c r="O589" t="s">
        <v>6199</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6">
        <f>_xlfn.XLOOKUP(D590,Products!$A$1:$A$49,Products!$D$1:$D$49,,0)</f>
        <v>0.5</v>
      </c>
      <c r="L590" s="7">
        <f>_xlfn.XLOOKUP(D590,Products!$A$1:$A$49,Products!$E$1:$E$49,,0)</f>
        <v>5.97</v>
      </c>
      <c r="M590" s="7">
        <f>L590*Orders!E590</f>
        <v>11.94</v>
      </c>
      <c r="N590" t="str">
        <f t="shared" si="9"/>
        <v>Robusta</v>
      </c>
      <c r="O590" t="s">
        <v>6197</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6">
        <f>_xlfn.XLOOKUP(D591,Products!$A$1:$A$49,Products!$D$1:$D$49,,0)</f>
        <v>2.5</v>
      </c>
      <c r="L591" s="7">
        <f>_xlfn.XLOOKUP(D591,Products!$A$1:$A$49,Products!$E$1:$E$49,,0)</f>
        <v>34.154999999999994</v>
      </c>
      <c r="M591" s="7">
        <f>L591*Orders!E591</f>
        <v>204.92999999999995</v>
      </c>
      <c r="N591" t="str">
        <f t="shared" si="9"/>
        <v>Excelsa</v>
      </c>
      <c r="O591" t="s">
        <v>6198</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6">
        <f>_xlfn.XLOOKUP(D592,Products!$A$1:$A$49,Products!$D$1:$D$49,,0)</f>
        <v>2.5</v>
      </c>
      <c r="L592" s="7">
        <f>_xlfn.XLOOKUP(D592,Products!$A$1:$A$49,Products!$E$1:$E$49,,0)</f>
        <v>31.624999999999996</v>
      </c>
      <c r="M592" s="7">
        <f>L592*Orders!E592</f>
        <v>63.249999999999993</v>
      </c>
      <c r="N592" t="str">
        <f t="shared" si="9"/>
        <v>Excelsa</v>
      </c>
      <c r="O592" t="s">
        <v>6197</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6">
        <f>_xlfn.XLOOKUP(D593,Products!$A$1:$A$49,Products!$D$1:$D$49,,0)</f>
        <v>0.2</v>
      </c>
      <c r="L593" s="7">
        <f>_xlfn.XLOOKUP(D593,Products!$A$1:$A$49,Products!$E$1:$E$49,,0)</f>
        <v>2.6849999999999996</v>
      </c>
      <c r="M593" s="7">
        <f>L593*Orders!E593</f>
        <v>8.0549999999999997</v>
      </c>
      <c r="N593" t="str">
        <f t="shared" si="9"/>
        <v>Robusta</v>
      </c>
      <c r="O593" t="s">
        <v>6199</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6">
        <f>_xlfn.XLOOKUP(D594,Products!$A$1:$A$49,Products!$D$1:$D$49,,0)</f>
        <v>2.5</v>
      </c>
      <c r="L594" s="7">
        <f>_xlfn.XLOOKUP(D594,Products!$A$1:$A$49,Products!$E$1:$E$49,,0)</f>
        <v>25.874999999999996</v>
      </c>
      <c r="M594" s="7">
        <f>L594*Orders!E594</f>
        <v>51.749999999999993</v>
      </c>
      <c r="N594" t="str">
        <f t="shared" si="9"/>
        <v>Arabica</v>
      </c>
      <c r="O594" t="s">
        <v>6197</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6">
        <f>_xlfn.XLOOKUP(D595,Products!$A$1:$A$49,Products!$D$1:$D$49,,0)</f>
        <v>2.5</v>
      </c>
      <c r="L595" s="7">
        <f>_xlfn.XLOOKUP(D595,Products!$A$1:$A$49,Products!$E$1:$E$49,,0)</f>
        <v>27.945</v>
      </c>
      <c r="M595" s="7">
        <f>L595*Orders!E595</f>
        <v>27.945</v>
      </c>
      <c r="N595" t="str">
        <f t="shared" si="9"/>
        <v>Excelsa</v>
      </c>
      <c r="O595" t="s">
        <v>6199</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6">
        <f>_xlfn.XLOOKUP(D596,Products!$A$1:$A$49,Products!$D$1:$D$49,,0)</f>
        <v>2.5</v>
      </c>
      <c r="L596" s="7">
        <f>_xlfn.XLOOKUP(D596,Products!$A$1:$A$49,Products!$E$1:$E$49,,0)</f>
        <v>29.784999999999997</v>
      </c>
      <c r="M596" s="7">
        <f>L596*Orders!E596</f>
        <v>59.569999999999993</v>
      </c>
      <c r="N596" t="str">
        <f t="shared" si="9"/>
        <v>Arabica</v>
      </c>
      <c r="O596" t="s">
        <v>6198</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6">
        <f>_xlfn.XLOOKUP(D597,Products!$A$1:$A$49,Products!$D$1:$D$49,,0)</f>
        <v>1</v>
      </c>
      <c r="L597" s="7">
        <f>_xlfn.XLOOKUP(D597,Products!$A$1:$A$49,Products!$E$1:$E$49,,0)</f>
        <v>14.85</v>
      </c>
      <c r="M597" s="7">
        <f>L597*Orders!E597</f>
        <v>14.85</v>
      </c>
      <c r="N597" t="str">
        <f t="shared" si="9"/>
        <v>Excelsa</v>
      </c>
      <c r="O597" t="s">
        <v>6198</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6">
        <f>_xlfn.XLOOKUP(D598,Products!$A$1:$A$49,Products!$D$1:$D$49,,0)</f>
        <v>0.5</v>
      </c>
      <c r="L598" s="7">
        <f>_xlfn.XLOOKUP(D598,Products!$A$1:$A$49,Products!$E$1:$E$49,,0)</f>
        <v>6.75</v>
      </c>
      <c r="M598" s="7">
        <f>L598*Orders!E598</f>
        <v>33.75</v>
      </c>
      <c r="N598" t="str">
        <f t="shared" si="9"/>
        <v>Arabica</v>
      </c>
      <c r="O598" t="s">
        <v>6197</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6">
        <f>_xlfn.XLOOKUP(D599,Products!$A$1:$A$49,Products!$D$1:$D$49,,0)</f>
        <v>2.5</v>
      </c>
      <c r="L599" s="7">
        <f>_xlfn.XLOOKUP(D599,Products!$A$1:$A$49,Products!$E$1:$E$49,,0)</f>
        <v>36.454999999999998</v>
      </c>
      <c r="M599" s="7">
        <f>L599*Orders!E599</f>
        <v>145.82</v>
      </c>
      <c r="N599" t="str">
        <f t="shared" si="9"/>
        <v>Liberica</v>
      </c>
      <c r="O599" t="s">
        <v>6198</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6">
        <f>_xlfn.XLOOKUP(D600,Products!$A$1:$A$49,Products!$D$1:$D$49,,0)</f>
        <v>0.2</v>
      </c>
      <c r="L600" s="7">
        <f>_xlfn.XLOOKUP(D600,Products!$A$1:$A$49,Products!$E$1:$E$49,,0)</f>
        <v>2.9849999999999999</v>
      </c>
      <c r="M600" s="7">
        <f>L600*Orders!E600</f>
        <v>11.94</v>
      </c>
      <c r="N600" t="str">
        <f t="shared" si="9"/>
        <v>Robusta</v>
      </c>
      <c r="O600" t="s">
        <v>6197</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6">
        <f>_xlfn.XLOOKUP(D601,Products!$A$1:$A$49,Products!$D$1:$D$49,,0)</f>
        <v>0.2</v>
      </c>
      <c r="L601" s="7">
        <f>_xlfn.XLOOKUP(D601,Products!$A$1:$A$49,Products!$E$1:$E$49,,0)</f>
        <v>2.9849999999999999</v>
      </c>
      <c r="M601" s="7">
        <f>L601*Orders!E601</f>
        <v>11.94</v>
      </c>
      <c r="N601" t="str">
        <f t="shared" si="9"/>
        <v>Arabica</v>
      </c>
      <c r="O601" t="s">
        <v>6199</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6">
        <f>_xlfn.XLOOKUP(D602,Products!$A$1:$A$49,Products!$D$1:$D$49,,0)</f>
        <v>0.5</v>
      </c>
      <c r="L602" s="7">
        <f>_xlfn.XLOOKUP(D602,Products!$A$1:$A$49,Products!$E$1:$E$49,,0)</f>
        <v>7.77</v>
      </c>
      <c r="M602" s="7">
        <f>L602*Orders!E602</f>
        <v>7.77</v>
      </c>
      <c r="N602" t="str">
        <f t="shared" si="9"/>
        <v>Liberica</v>
      </c>
      <c r="O602" t="s">
        <v>6199</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6">
        <f>_xlfn.XLOOKUP(D603,Products!$A$1:$A$49,Products!$D$1:$D$49,,0)</f>
        <v>2.5</v>
      </c>
      <c r="L603" s="7">
        <f>_xlfn.XLOOKUP(D603,Products!$A$1:$A$49,Products!$E$1:$E$49,,0)</f>
        <v>27.484999999999996</v>
      </c>
      <c r="M603" s="7">
        <f>L603*Orders!E603</f>
        <v>109.93999999999998</v>
      </c>
      <c r="N603" t="str">
        <f t="shared" si="9"/>
        <v>Robusta</v>
      </c>
      <c r="O603" t="s">
        <v>6198</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6">
        <f>_xlfn.XLOOKUP(D604,Products!$A$1:$A$49,Products!$D$1:$D$49,,0)</f>
        <v>0.2</v>
      </c>
      <c r="L604" s="7">
        <f>_xlfn.XLOOKUP(D604,Products!$A$1:$A$49,Products!$E$1:$E$49,,0)</f>
        <v>4.4550000000000001</v>
      </c>
      <c r="M604" s="7">
        <f>L604*Orders!E604</f>
        <v>22.274999999999999</v>
      </c>
      <c r="N604" t="str">
        <f t="shared" si="9"/>
        <v>Excelsa</v>
      </c>
      <c r="O604" t="s">
        <v>6198</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6">
        <f>_xlfn.XLOOKUP(D605,Products!$A$1:$A$49,Products!$D$1:$D$49,,0)</f>
        <v>0.2</v>
      </c>
      <c r="L605" s="7">
        <f>_xlfn.XLOOKUP(D605,Products!$A$1:$A$49,Products!$E$1:$E$49,,0)</f>
        <v>2.9849999999999999</v>
      </c>
      <c r="M605" s="7">
        <f>L605*Orders!E605</f>
        <v>8.9550000000000001</v>
      </c>
      <c r="N605" t="str">
        <f t="shared" si="9"/>
        <v>Robusta</v>
      </c>
      <c r="O605" t="s">
        <v>6197</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6">
        <f>_xlfn.XLOOKUP(D606,Products!$A$1:$A$49,Products!$D$1:$D$49,,0)</f>
        <v>2.5</v>
      </c>
      <c r="L606" s="7">
        <f>_xlfn.XLOOKUP(D606,Products!$A$1:$A$49,Products!$E$1:$E$49,,0)</f>
        <v>29.784999999999997</v>
      </c>
      <c r="M606" s="7">
        <f>L606*Orders!E606</f>
        <v>119.13999999999999</v>
      </c>
      <c r="N606" t="str">
        <f t="shared" si="9"/>
        <v>Liberica</v>
      </c>
      <c r="O606" t="s">
        <v>6199</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6">
        <f>_xlfn.XLOOKUP(D607,Products!$A$1:$A$49,Products!$D$1:$D$49,,0)</f>
        <v>2.5</v>
      </c>
      <c r="L607" s="7">
        <f>_xlfn.XLOOKUP(D607,Products!$A$1:$A$49,Products!$E$1:$E$49,,0)</f>
        <v>29.784999999999997</v>
      </c>
      <c r="M607" s="7">
        <f>L607*Orders!E607</f>
        <v>148.92499999999998</v>
      </c>
      <c r="N607" t="str">
        <f t="shared" si="9"/>
        <v>Arabica</v>
      </c>
      <c r="O607" t="s">
        <v>6198</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6">
        <f>_xlfn.XLOOKUP(D608,Products!$A$1:$A$49,Products!$D$1:$D$49,,0)</f>
        <v>2.5</v>
      </c>
      <c r="L608" s="7">
        <f>_xlfn.XLOOKUP(D608,Products!$A$1:$A$49,Products!$E$1:$E$49,,0)</f>
        <v>36.454999999999998</v>
      </c>
      <c r="M608" s="7">
        <f>L608*Orders!E608</f>
        <v>109.36499999999999</v>
      </c>
      <c r="N608" t="str">
        <f t="shared" si="9"/>
        <v>Liberica</v>
      </c>
      <c r="O608" t="s">
        <v>6198</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6">
        <f>_xlfn.XLOOKUP(D609,Products!$A$1:$A$49,Products!$D$1:$D$49,,0)</f>
        <v>0.2</v>
      </c>
      <c r="L609" s="7">
        <f>_xlfn.XLOOKUP(D609,Products!$A$1:$A$49,Products!$E$1:$E$49,,0)</f>
        <v>3.645</v>
      </c>
      <c r="M609" s="7">
        <f>L609*Orders!E609</f>
        <v>3.645</v>
      </c>
      <c r="N609" t="str">
        <f t="shared" si="9"/>
        <v>Excelsa</v>
      </c>
      <c r="O609" t="s">
        <v>6199</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6">
        <f>_xlfn.XLOOKUP(D610,Products!$A$1:$A$49,Products!$D$1:$D$49,,0)</f>
        <v>2.5</v>
      </c>
      <c r="L610" s="7">
        <f>_xlfn.XLOOKUP(D610,Products!$A$1:$A$49,Products!$E$1:$E$49,,0)</f>
        <v>27.945</v>
      </c>
      <c r="M610" s="7">
        <f>L610*Orders!E610</f>
        <v>55.89</v>
      </c>
      <c r="N610" t="str">
        <f t="shared" si="9"/>
        <v>Excelsa</v>
      </c>
      <c r="O610" t="s">
        <v>6199</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6">
        <f>_xlfn.XLOOKUP(D611,Products!$A$1:$A$49,Products!$D$1:$D$49,,0)</f>
        <v>0.2</v>
      </c>
      <c r="L611" s="7">
        <f>_xlfn.XLOOKUP(D611,Products!$A$1:$A$49,Products!$E$1:$E$49,,0)</f>
        <v>4.3650000000000002</v>
      </c>
      <c r="M611" s="7">
        <f>L611*Orders!E611</f>
        <v>26.19</v>
      </c>
      <c r="N611" t="str">
        <f t="shared" si="9"/>
        <v>Liberica</v>
      </c>
      <c r="O611" t="s">
        <v>6197</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6">
        <f>_xlfn.XLOOKUP(D612,Products!$A$1:$A$49,Products!$D$1:$D$49,,0)</f>
        <v>1</v>
      </c>
      <c r="L612" s="7">
        <f>_xlfn.XLOOKUP(D612,Products!$A$1:$A$49,Products!$E$1:$E$49,,0)</f>
        <v>9.9499999999999993</v>
      </c>
      <c r="M612" s="7">
        <f>L612*Orders!E612</f>
        <v>39.799999999999997</v>
      </c>
      <c r="N612" t="str">
        <f t="shared" si="9"/>
        <v>Robusta</v>
      </c>
      <c r="O612" t="s">
        <v>6197</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6">
        <f>_xlfn.XLOOKUP(D613,Products!$A$1:$A$49,Products!$D$1:$D$49,,0)</f>
        <v>2.5</v>
      </c>
      <c r="L613" s="7">
        <f>_xlfn.XLOOKUP(D613,Products!$A$1:$A$49,Products!$E$1:$E$49,,0)</f>
        <v>34.154999999999994</v>
      </c>
      <c r="M613" s="7">
        <f>L613*Orders!E613</f>
        <v>68.309999999999988</v>
      </c>
      <c r="N613" t="str">
        <f t="shared" si="9"/>
        <v>Excelsa</v>
      </c>
      <c r="O613" t="s">
        <v>6198</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6">
        <f>_xlfn.XLOOKUP(D614,Products!$A$1:$A$49,Products!$D$1:$D$49,,0)</f>
        <v>0.2</v>
      </c>
      <c r="L614" s="7">
        <f>_xlfn.XLOOKUP(D614,Products!$A$1:$A$49,Products!$E$1:$E$49,,0)</f>
        <v>3.375</v>
      </c>
      <c r="M614" s="7">
        <f>L614*Orders!E614</f>
        <v>13.5</v>
      </c>
      <c r="N614" t="str">
        <f t="shared" si="9"/>
        <v>Arabica</v>
      </c>
      <c r="O614" t="s">
        <v>6197</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6">
        <f>_xlfn.XLOOKUP(D615,Products!$A$1:$A$49,Products!$D$1:$D$49,,0)</f>
        <v>0.5</v>
      </c>
      <c r="L615" s="7">
        <f>_xlfn.XLOOKUP(D615,Products!$A$1:$A$49,Products!$E$1:$E$49,,0)</f>
        <v>5.97</v>
      </c>
      <c r="M615" s="7">
        <f>L615*Orders!E615</f>
        <v>5.97</v>
      </c>
      <c r="N615" t="str">
        <f t="shared" si="9"/>
        <v>Robusta</v>
      </c>
      <c r="O615" t="s">
        <v>6197</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6">
        <f>_xlfn.XLOOKUP(D616,Products!$A$1:$A$49,Products!$D$1:$D$49,,0)</f>
        <v>0.5</v>
      </c>
      <c r="L616" s="7">
        <f>_xlfn.XLOOKUP(D616,Products!$A$1:$A$49,Products!$E$1:$E$49,,0)</f>
        <v>5.97</v>
      </c>
      <c r="M616" s="7">
        <f>L616*Orders!E616</f>
        <v>29.849999999999998</v>
      </c>
      <c r="N616" t="str">
        <f t="shared" si="9"/>
        <v>Robusta</v>
      </c>
      <c r="O616" t="s">
        <v>6197</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6">
        <f>_xlfn.XLOOKUP(D617,Products!$A$1:$A$49,Products!$D$1:$D$49,,0)</f>
        <v>2.5</v>
      </c>
      <c r="L617" s="7">
        <f>_xlfn.XLOOKUP(D617,Products!$A$1:$A$49,Products!$E$1:$E$49,,0)</f>
        <v>36.454999999999998</v>
      </c>
      <c r="M617" s="7">
        <f>L617*Orders!E617</f>
        <v>72.91</v>
      </c>
      <c r="N617" t="str">
        <f t="shared" si="9"/>
        <v>Liberica</v>
      </c>
      <c r="O617" t="s">
        <v>6198</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6">
        <f>_xlfn.XLOOKUP(D618,Products!$A$1:$A$49,Products!$D$1:$D$49,,0)</f>
        <v>2.5</v>
      </c>
      <c r="L618" s="7">
        <f>_xlfn.XLOOKUP(D618,Products!$A$1:$A$49,Products!$E$1:$E$49,,0)</f>
        <v>31.624999999999996</v>
      </c>
      <c r="M618" s="7">
        <f>L618*Orders!E618</f>
        <v>126.49999999999999</v>
      </c>
      <c r="N618" t="str">
        <f t="shared" si="9"/>
        <v>Excelsa</v>
      </c>
      <c r="O618" t="s">
        <v>6197</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6">
        <f>_xlfn.XLOOKUP(D619,Products!$A$1:$A$49,Products!$D$1:$D$49,,0)</f>
        <v>2.5</v>
      </c>
      <c r="L619" s="7">
        <f>_xlfn.XLOOKUP(D619,Products!$A$1:$A$49,Products!$E$1:$E$49,,0)</f>
        <v>33.464999999999996</v>
      </c>
      <c r="M619" s="7">
        <f>L619*Orders!E619</f>
        <v>33.464999999999996</v>
      </c>
      <c r="N619" t="str">
        <f t="shared" si="9"/>
        <v>Liberica</v>
      </c>
      <c r="O619" t="s">
        <v>6197</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6">
        <f>_xlfn.XLOOKUP(D620,Products!$A$1:$A$49,Products!$D$1:$D$49,,0)</f>
        <v>1</v>
      </c>
      <c r="L620" s="7">
        <f>_xlfn.XLOOKUP(D620,Products!$A$1:$A$49,Products!$E$1:$E$49,,0)</f>
        <v>12.15</v>
      </c>
      <c r="M620" s="7">
        <f>L620*Orders!E620</f>
        <v>72.900000000000006</v>
      </c>
      <c r="N620" t="str">
        <f t="shared" si="9"/>
        <v>Excelsa</v>
      </c>
      <c r="O620" t="s">
        <v>6199</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6">
        <f>_xlfn.XLOOKUP(D621,Products!$A$1:$A$49,Products!$D$1:$D$49,,0)</f>
        <v>0.5</v>
      </c>
      <c r="L621" s="7">
        <f>_xlfn.XLOOKUP(D621,Products!$A$1:$A$49,Products!$E$1:$E$49,,0)</f>
        <v>7.77</v>
      </c>
      <c r="M621" s="7">
        <f>L621*Orders!E621</f>
        <v>15.54</v>
      </c>
      <c r="N621" t="str">
        <f t="shared" si="9"/>
        <v>Liberica</v>
      </c>
      <c r="O621" t="s">
        <v>6199</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6">
        <f>_xlfn.XLOOKUP(D622,Products!$A$1:$A$49,Products!$D$1:$D$49,,0)</f>
        <v>0.2</v>
      </c>
      <c r="L622" s="7">
        <f>_xlfn.XLOOKUP(D622,Products!$A$1:$A$49,Products!$E$1:$E$49,,0)</f>
        <v>3.375</v>
      </c>
      <c r="M622" s="7">
        <f>L622*Orders!E622</f>
        <v>20.25</v>
      </c>
      <c r="N622" t="str">
        <f t="shared" si="9"/>
        <v>Arabica</v>
      </c>
      <c r="O622" t="s">
        <v>6197</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6">
        <f>_xlfn.XLOOKUP(D623,Products!$A$1:$A$49,Products!$D$1:$D$49,,0)</f>
        <v>1</v>
      </c>
      <c r="L623" s="7">
        <f>_xlfn.XLOOKUP(D623,Products!$A$1:$A$49,Products!$E$1:$E$49,,0)</f>
        <v>12.95</v>
      </c>
      <c r="M623" s="7">
        <f>L623*Orders!E623</f>
        <v>77.699999999999989</v>
      </c>
      <c r="N623" t="str">
        <f t="shared" si="9"/>
        <v>Arabica</v>
      </c>
      <c r="O623" t="s">
        <v>6198</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6">
        <f>_xlfn.XLOOKUP(D624,Products!$A$1:$A$49,Products!$D$1:$D$49,,0)</f>
        <v>2.5</v>
      </c>
      <c r="L624" s="7">
        <f>_xlfn.XLOOKUP(D624,Products!$A$1:$A$49,Products!$E$1:$E$49,,0)</f>
        <v>33.464999999999996</v>
      </c>
      <c r="M624" s="7">
        <f>L624*Orders!E624</f>
        <v>133.85999999999999</v>
      </c>
      <c r="N624" t="str">
        <f t="shared" si="9"/>
        <v>Liberica</v>
      </c>
      <c r="O624" t="s">
        <v>6197</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6">
        <f>_xlfn.XLOOKUP(D625,Products!$A$1:$A$49,Products!$D$1:$D$49,,0)</f>
        <v>1</v>
      </c>
      <c r="L625" s="7">
        <f>_xlfn.XLOOKUP(D625,Products!$A$1:$A$49,Products!$E$1:$E$49,,0)</f>
        <v>12.15</v>
      </c>
      <c r="M625" s="7">
        <f>L625*Orders!E625</f>
        <v>12.15</v>
      </c>
      <c r="N625" t="str">
        <f t="shared" si="9"/>
        <v>Excelsa</v>
      </c>
      <c r="O625" t="s">
        <v>6199</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6">
        <f>_xlfn.XLOOKUP(D626,Products!$A$1:$A$49,Products!$D$1:$D$49,,0)</f>
        <v>2.5</v>
      </c>
      <c r="L626" s="7">
        <f>_xlfn.XLOOKUP(D626,Products!$A$1:$A$49,Products!$E$1:$E$49,,0)</f>
        <v>31.624999999999996</v>
      </c>
      <c r="M626" s="7">
        <f>L626*Orders!E626</f>
        <v>63.249999999999993</v>
      </c>
      <c r="N626" t="str">
        <f t="shared" si="9"/>
        <v>Excelsa</v>
      </c>
      <c r="O626" t="s">
        <v>6197</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6">
        <f>_xlfn.XLOOKUP(D627,Products!$A$1:$A$49,Products!$D$1:$D$49,,0)</f>
        <v>0.5</v>
      </c>
      <c r="L627" s="7">
        <f>_xlfn.XLOOKUP(D627,Products!$A$1:$A$49,Products!$E$1:$E$49,,0)</f>
        <v>7.169999999999999</v>
      </c>
      <c r="M627" s="7">
        <f>L627*Orders!E627</f>
        <v>35.849999999999994</v>
      </c>
      <c r="N627" t="str">
        <f t="shared" si="9"/>
        <v>Robusta</v>
      </c>
      <c r="O627" t="s">
        <v>6198</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6">
        <f>_xlfn.XLOOKUP(D628,Products!$A$1:$A$49,Products!$D$1:$D$49,,0)</f>
        <v>2.5</v>
      </c>
      <c r="L628" s="7">
        <f>_xlfn.XLOOKUP(D628,Products!$A$1:$A$49,Products!$E$1:$E$49,,0)</f>
        <v>25.874999999999996</v>
      </c>
      <c r="M628" s="7">
        <f>L628*Orders!E628</f>
        <v>77.624999999999986</v>
      </c>
      <c r="N628" t="str">
        <f t="shared" si="9"/>
        <v>Arabica</v>
      </c>
      <c r="O628" t="s">
        <v>6197</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6">
        <f>_xlfn.XLOOKUP(D629,Products!$A$1:$A$49,Products!$D$1:$D$49,,0)</f>
        <v>2.5</v>
      </c>
      <c r="L629" s="7">
        <f>_xlfn.XLOOKUP(D629,Products!$A$1:$A$49,Products!$E$1:$E$49,,0)</f>
        <v>31.624999999999996</v>
      </c>
      <c r="M629" s="7">
        <f>L629*Orders!E629</f>
        <v>63.249999999999993</v>
      </c>
      <c r="N629" t="str">
        <f t="shared" si="9"/>
        <v>Excelsa</v>
      </c>
      <c r="O629" t="s">
        <v>6197</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6">
        <f>_xlfn.XLOOKUP(D630,Products!$A$1:$A$49,Products!$D$1:$D$49,,0)</f>
        <v>0.2</v>
      </c>
      <c r="L630" s="7">
        <f>_xlfn.XLOOKUP(D630,Products!$A$1:$A$49,Products!$E$1:$E$49,,0)</f>
        <v>4.4550000000000001</v>
      </c>
      <c r="M630" s="7">
        <f>L630*Orders!E630</f>
        <v>26.73</v>
      </c>
      <c r="N630" t="str">
        <f t="shared" si="9"/>
        <v>Excelsa</v>
      </c>
      <c r="O630" t="s">
        <v>6198</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6">
        <f>_xlfn.XLOOKUP(D631,Products!$A$1:$A$49,Products!$D$1:$D$49,,0)</f>
        <v>0.5</v>
      </c>
      <c r="L631" s="7">
        <f>_xlfn.XLOOKUP(D631,Products!$A$1:$A$49,Products!$E$1:$E$49,,0)</f>
        <v>7.77</v>
      </c>
      <c r="M631" s="7">
        <f>L631*Orders!E631</f>
        <v>31.08</v>
      </c>
      <c r="N631" t="str">
        <f t="shared" si="9"/>
        <v>Liberica</v>
      </c>
      <c r="O631" t="s">
        <v>6199</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6">
        <f>_xlfn.XLOOKUP(D632,Products!$A$1:$A$49,Products!$D$1:$D$49,,0)</f>
        <v>0.2</v>
      </c>
      <c r="L632" s="7">
        <f>_xlfn.XLOOKUP(D632,Products!$A$1:$A$49,Products!$E$1:$E$49,,0)</f>
        <v>2.9849999999999999</v>
      </c>
      <c r="M632" s="7">
        <f>L632*Orders!E632</f>
        <v>2.9849999999999999</v>
      </c>
      <c r="N632" t="str">
        <f t="shared" si="9"/>
        <v>Arabica</v>
      </c>
      <c r="O632" t="s">
        <v>6199</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6">
        <f>_xlfn.XLOOKUP(D633,Products!$A$1:$A$49,Products!$D$1:$D$49,,0)</f>
        <v>2.5</v>
      </c>
      <c r="L633" s="7">
        <f>_xlfn.XLOOKUP(D633,Products!$A$1:$A$49,Products!$E$1:$E$49,,0)</f>
        <v>20.584999999999997</v>
      </c>
      <c r="M633" s="7">
        <f>L633*Orders!E633</f>
        <v>102.92499999999998</v>
      </c>
      <c r="N633" t="str">
        <f t="shared" si="9"/>
        <v>Robusta</v>
      </c>
      <c r="O633" t="s">
        <v>6199</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6">
        <f>_xlfn.XLOOKUP(D634,Products!$A$1:$A$49,Products!$D$1:$D$49,,0)</f>
        <v>0.5</v>
      </c>
      <c r="L634" s="7">
        <f>_xlfn.XLOOKUP(D634,Products!$A$1:$A$49,Products!$E$1:$E$49,,0)</f>
        <v>8.91</v>
      </c>
      <c r="M634" s="7">
        <f>L634*Orders!E634</f>
        <v>35.64</v>
      </c>
      <c r="N634" t="str">
        <f t="shared" si="9"/>
        <v>Excelsa</v>
      </c>
      <c r="O634" t="s">
        <v>6198</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6">
        <f>_xlfn.XLOOKUP(D635,Products!$A$1:$A$49,Products!$D$1:$D$49,,0)</f>
        <v>1</v>
      </c>
      <c r="L635" s="7">
        <f>_xlfn.XLOOKUP(D635,Products!$A$1:$A$49,Products!$E$1:$E$49,,0)</f>
        <v>11.95</v>
      </c>
      <c r="M635" s="7">
        <f>L635*Orders!E635</f>
        <v>47.8</v>
      </c>
      <c r="N635" t="str">
        <f t="shared" si="9"/>
        <v>Robusta</v>
      </c>
      <c r="O635" t="s">
        <v>6198</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6">
        <f>_xlfn.XLOOKUP(D636,Products!$A$1:$A$49,Products!$D$1:$D$49,,0)</f>
        <v>1</v>
      </c>
      <c r="L636" s="7">
        <f>_xlfn.XLOOKUP(D636,Products!$A$1:$A$49,Products!$E$1:$E$49,,0)</f>
        <v>14.55</v>
      </c>
      <c r="M636" s="7">
        <f>L636*Orders!E636</f>
        <v>43.650000000000006</v>
      </c>
      <c r="N636" t="str">
        <f t="shared" si="9"/>
        <v>Liberica</v>
      </c>
      <c r="O636" t="s">
        <v>6197</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6">
        <f>_xlfn.XLOOKUP(D637,Products!$A$1:$A$49,Products!$D$1:$D$49,,0)</f>
        <v>0.5</v>
      </c>
      <c r="L637" s="7">
        <f>_xlfn.XLOOKUP(D637,Products!$A$1:$A$49,Products!$E$1:$E$49,,0)</f>
        <v>8.91</v>
      </c>
      <c r="M637" s="7">
        <f>L637*Orders!E637</f>
        <v>35.64</v>
      </c>
      <c r="N637" t="str">
        <f t="shared" si="9"/>
        <v>Excelsa</v>
      </c>
      <c r="O637" t="s">
        <v>6198</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6">
        <f>_xlfn.XLOOKUP(D638,Products!$A$1:$A$49,Products!$D$1:$D$49,,0)</f>
        <v>1</v>
      </c>
      <c r="L638" s="7">
        <f>_xlfn.XLOOKUP(D638,Products!$A$1:$A$49,Products!$E$1:$E$49,,0)</f>
        <v>15.85</v>
      </c>
      <c r="M638" s="7">
        <f>L638*Orders!E638</f>
        <v>95.1</v>
      </c>
      <c r="N638" t="str">
        <f t="shared" si="9"/>
        <v>Liberica</v>
      </c>
      <c r="O638" t="s">
        <v>6198</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6">
        <f>_xlfn.XLOOKUP(D639,Products!$A$1:$A$49,Products!$D$1:$D$49,,0)</f>
        <v>2.5</v>
      </c>
      <c r="L639" s="7">
        <f>_xlfn.XLOOKUP(D639,Products!$A$1:$A$49,Products!$E$1:$E$49,,0)</f>
        <v>31.624999999999996</v>
      </c>
      <c r="M639" s="7">
        <f>L639*Orders!E639</f>
        <v>31.624999999999996</v>
      </c>
      <c r="N639" t="str">
        <f t="shared" si="9"/>
        <v>Excelsa</v>
      </c>
      <c r="O639" t="s">
        <v>6197</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6">
        <f>_xlfn.XLOOKUP(D640,Products!$A$1:$A$49,Products!$D$1:$D$49,,0)</f>
        <v>2.5</v>
      </c>
      <c r="L640" s="7">
        <f>_xlfn.XLOOKUP(D640,Products!$A$1:$A$49,Products!$E$1:$E$49,,0)</f>
        <v>25.874999999999996</v>
      </c>
      <c r="M640" s="7">
        <f>L640*Orders!E640</f>
        <v>77.624999999999986</v>
      </c>
      <c r="N640" t="str">
        <f t="shared" si="9"/>
        <v>Arabica</v>
      </c>
      <c r="O640" t="s">
        <v>6197</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6">
        <f>_xlfn.XLOOKUP(D641,Products!$A$1:$A$49,Products!$D$1:$D$49,,0)</f>
        <v>0.2</v>
      </c>
      <c r="L641" s="7">
        <f>_xlfn.XLOOKUP(D641,Products!$A$1:$A$49,Products!$E$1:$E$49,,0)</f>
        <v>3.8849999999999998</v>
      </c>
      <c r="M641" s="7">
        <f>L641*Orders!E641</f>
        <v>3.8849999999999998</v>
      </c>
      <c r="N641" t="str">
        <f t="shared" si="9"/>
        <v>Liberica</v>
      </c>
      <c r="O641" t="s">
        <v>6199</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6">
        <f>_xlfn.XLOOKUP(D642,Products!$A$1:$A$49,Products!$D$1:$D$49,,0)</f>
        <v>2.5</v>
      </c>
      <c r="L642" s="7">
        <f>_xlfn.XLOOKUP(D642,Products!$A$1:$A$49,Products!$E$1:$E$49,,0)</f>
        <v>27.484999999999996</v>
      </c>
      <c r="M642" s="7">
        <f>L642*Orders!E642</f>
        <v>137.42499999999998</v>
      </c>
      <c r="N642" t="str">
        <f t="shared" si="9"/>
        <v>Robusta</v>
      </c>
      <c r="O642" t="s">
        <v>6198</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6">
        <f>_xlfn.XLOOKUP(D643,Products!$A$1:$A$49,Products!$D$1:$D$49,,0)</f>
        <v>1</v>
      </c>
      <c r="L643" s="7">
        <f>_xlfn.XLOOKUP(D643,Products!$A$1:$A$49,Products!$E$1:$E$49,,0)</f>
        <v>11.95</v>
      </c>
      <c r="M643" s="7">
        <f>L643*Orders!E643</f>
        <v>35.849999999999994</v>
      </c>
      <c r="N643" t="str">
        <f t="shared" ref="N643:N706" si="10">IF(I643="Rob","Robusta",IF(I643="Exc","Excelsa",IF(I643="Ara","Arabica",IF(I643="Lib","Liberica",""))))</f>
        <v>Robusta</v>
      </c>
      <c r="O643" t="s">
        <v>6198</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6">
        <f>_xlfn.XLOOKUP(D644,Products!$A$1:$A$49,Products!$D$1:$D$49,,0)</f>
        <v>0.2</v>
      </c>
      <c r="L644" s="7">
        <f>_xlfn.XLOOKUP(D644,Products!$A$1:$A$49,Products!$E$1:$E$49,,0)</f>
        <v>4.125</v>
      </c>
      <c r="M644" s="7">
        <f>L644*Orders!E644</f>
        <v>8.25</v>
      </c>
      <c r="N644" t="str">
        <f t="shared" si="10"/>
        <v>Excelsa</v>
      </c>
      <c r="O644" t="s">
        <v>6197</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6">
        <f>_xlfn.XLOOKUP(D645,Products!$A$1:$A$49,Products!$D$1:$D$49,,0)</f>
        <v>2.5</v>
      </c>
      <c r="L645" s="7">
        <f>_xlfn.XLOOKUP(D645,Products!$A$1:$A$49,Products!$E$1:$E$49,,0)</f>
        <v>34.154999999999994</v>
      </c>
      <c r="M645" s="7">
        <f>L645*Orders!E645</f>
        <v>102.46499999999997</v>
      </c>
      <c r="N645" t="str">
        <f t="shared" si="10"/>
        <v>Excelsa</v>
      </c>
      <c r="O645" t="s">
        <v>6198</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6">
        <f>_xlfn.XLOOKUP(D646,Products!$A$1:$A$49,Products!$D$1:$D$49,,0)</f>
        <v>2.5</v>
      </c>
      <c r="L646" s="7">
        <f>_xlfn.XLOOKUP(D646,Products!$A$1:$A$49,Products!$E$1:$E$49,,0)</f>
        <v>20.584999999999997</v>
      </c>
      <c r="M646" s="7">
        <f>L646*Orders!E646</f>
        <v>41.169999999999995</v>
      </c>
      <c r="N646" t="str">
        <f t="shared" si="10"/>
        <v>Robusta</v>
      </c>
      <c r="O646" t="s">
        <v>6199</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6">
        <f>_xlfn.XLOOKUP(D647,Products!$A$1:$A$49,Products!$D$1:$D$49,,0)</f>
        <v>2.5</v>
      </c>
      <c r="L647" s="7">
        <f>_xlfn.XLOOKUP(D647,Products!$A$1:$A$49,Products!$E$1:$E$49,,0)</f>
        <v>22.884999999999998</v>
      </c>
      <c r="M647" s="7">
        <f>L647*Orders!E647</f>
        <v>68.655000000000001</v>
      </c>
      <c r="N647" t="str">
        <f t="shared" si="10"/>
        <v>Arabica</v>
      </c>
      <c r="O647" t="s">
        <v>6199</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6">
        <f>_xlfn.XLOOKUP(D648,Products!$A$1:$A$49,Products!$D$1:$D$49,,0)</f>
        <v>1</v>
      </c>
      <c r="L648" s="7">
        <f>_xlfn.XLOOKUP(D648,Products!$A$1:$A$49,Products!$E$1:$E$49,,0)</f>
        <v>9.9499999999999993</v>
      </c>
      <c r="M648" s="7">
        <f>L648*Orders!E648</f>
        <v>9.9499999999999993</v>
      </c>
      <c r="N648" t="str">
        <f t="shared" si="10"/>
        <v>Arabica</v>
      </c>
      <c r="O648" t="s">
        <v>6199</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6">
        <f>_xlfn.XLOOKUP(D649,Products!$A$1:$A$49,Products!$D$1:$D$49,,0)</f>
        <v>0.5</v>
      </c>
      <c r="L649" s="7">
        <f>_xlfn.XLOOKUP(D649,Products!$A$1:$A$49,Products!$E$1:$E$49,,0)</f>
        <v>9.51</v>
      </c>
      <c r="M649" s="7">
        <f>L649*Orders!E649</f>
        <v>28.53</v>
      </c>
      <c r="N649" t="str">
        <f t="shared" si="10"/>
        <v>Liberica</v>
      </c>
      <c r="O649" t="s">
        <v>6198</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6">
        <f>_xlfn.XLOOKUP(D650,Products!$A$1:$A$49,Products!$D$1:$D$49,,0)</f>
        <v>0.2</v>
      </c>
      <c r="L650" s="7">
        <f>_xlfn.XLOOKUP(D650,Products!$A$1:$A$49,Products!$E$1:$E$49,,0)</f>
        <v>2.6849999999999996</v>
      </c>
      <c r="M650" s="7">
        <f>L650*Orders!E650</f>
        <v>16.11</v>
      </c>
      <c r="N650" t="str">
        <f t="shared" si="10"/>
        <v>Robusta</v>
      </c>
      <c r="O650" t="s">
        <v>6199</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6">
        <f>_xlfn.XLOOKUP(D651,Products!$A$1:$A$49,Products!$D$1:$D$49,,0)</f>
        <v>1</v>
      </c>
      <c r="L651" s="7">
        <f>_xlfn.XLOOKUP(D651,Products!$A$1:$A$49,Products!$E$1:$E$49,,0)</f>
        <v>15.85</v>
      </c>
      <c r="M651" s="7">
        <f>L651*Orders!E651</f>
        <v>95.1</v>
      </c>
      <c r="N651" t="str">
        <f t="shared" si="10"/>
        <v>Liberica</v>
      </c>
      <c r="O651" t="s">
        <v>6198</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6">
        <f>_xlfn.XLOOKUP(D652,Products!$A$1:$A$49,Products!$D$1:$D$49,,0)</f>
        <v>0.5</v>
      </c>
      <c r="L652" s="7">
        <f>_xlfn.XLOOKUP(D652,Products!$A$1:$A$49,Products!$E$1:$E$49,,0)</f>
        <v>5.3699999999999992</v>
      </c>
      <c r="M652" s="7">
        <f>L652*Orders!E652</f>
        <v>5.3699999999999992</v>
      </c>
      <c r="N652" t="str">
        <f t="shared" si="10"/>
        <v>Robusta</v>
      </c>
      <c r="O652" t="s">
        <v>6199</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6">
        <f>_xlfn.XLOOKUP(D653,Products!$A$1:$A$49,Products!$D$1:$D$49,,0)</f>
        <v>1</v>
      </c>
      <c r="L653" s="7">
        <f>_xlfn.XLOOKUP(D653,Products!$A$1:$A$49,Products!$E$1:$E$49,,0)</f>
        <v>11.95</v>
      </c>
      <c r="M653" s="7">
        <f>L653*Orders!E653</f>
        <v>47.8</v>
      </c>
      <c r="N653" t="str">
        <f t="shared" si="10"/>
        <v>Robusta</v>
      </c>
      <c r="O653" t="s">
        <v>6198</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6">
        <f>_xlfn.XLOOKUP(D654,Products!$A$1:$A$49,Products!$D$1:$D$49,,0)</f>
        <v>1</v>
      </c>
      <c r="L654" s="7">
        <f>_xlfn.XLOOKUP(D654,Products!$A$1:$A$49,Products!$E$1:$E$49,,0)</f>
        <v>15.85</v>
      </c>
      <c r="M654" s="7">
        <f>L654*Orders!E654</f>
        <v>63.4</v>
      </c>
      <c r="N654" t="str">
        <f t="shared" si="10"/>
        <v>Liberica</v>
      </c>
      <c r="O654" t="s">
        <v>6198</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6">
        <f>_xlfn.XLOOKUP(D655,Products!$A$1:$A$49,Products!$D$1:$D$49,,0)</f>
        <v>2.5</v>
      </c>
      <c r="L655" s="7">
        <f>_xlfn.XLOOKUP(D655,Products!$A$1:$A$49,Products!$E$1:$E$49,,0)</f>
        <v>25.874999999999996</v>
      </c>
      <c r="M655" s="7">
        <f>L655*Orders!E655</f>
        <v>103.49999999999999</v>
      </c>
      <c r="N655" t="str">
        <f t="shared" si="10"/>
        <v>Arabica</v>
      </c>
      <c r="O655" t="s">
        <v>6197</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6">
        <f>_xlfn.XLOOKUP(D656,Products!$A$1:$A$49,Products!$D$1:$D$49,,0)</f>
        <v>2.5</v>
      </c>
      <c r="L656" s="7">
        <f>_xlfn.XLOOKUP(D656,Products!$A$1:$A$49,Products!$E$1:$E$49,,0)</f>
        <v>22.884999999999998</v>
      </c>
      <c r="M656" s="7">
        <f>L656*Orders!E656</f>
        <v>68.655000000000001</v>
      </c>
      <c r="N656" t="str">
        <f t="shared" si="10"/>
        <v>Arabica</v>
      </c>
      <c r="O656" t="s">
        <v>6199</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6">
        <f>_xlfn.XLOOKUP(D657,Products!$A$1:$A$49,Products!$D$1:$D$49,,0)</f>
        <v>2.5</v>
      </c>
      <c r="L657" s="7">
        <f>_xlfn.XLOOKUP(D657,Products!$A$1:$A$49,Products!$E$1:$E$49,,0)</f>
        <v>22.884999999999998</v>
      </c>
      <c r="M657" s="7">
        <f>L657*Orders!E657</f>
        <v>45.769999999999996</v>
      </c>
      <c r="N657" t="str">
        <f t="shared" si="10"/>
        <v>Robusta</v>
      </c>
      <c r="O657" t="s">
        <v>6197</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6">
        <f>_xlfn.XLOOKUP(D658,Products!$A$1:$A$49,Products!$D$1:$D$49,,0)</f>
        <v>1</v>
      </c>
      <c r="L658" s="7">
        <f>_xlfn.XLOOKUP(D658,Products!$A$1:$A$49,Products!$E$1:$E$49,,0)</f>
        <v>12.95</v>
      </c>
      <c r="M658" s="7">
        <f>L658*Orders!E658</f>
        <v>51.8</v>
      </c>
      <c r="N658" t="str">
        <f t="shared" si="10"/>
        <v>Liberica</v>
      </c>
      <c r="O658" t="s">
        <v>6199</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6">
        <f>_xlfn.XLOOKUP(D659,Products!$A$1:$A$49,Products!$D$1:$D$49,,0)</f>
        <v>0.5</v>
      </c>
      <c r="L659" s="7">
        <f>_xlfn.XLOOKUP(D659,Products!$A$1:$A$49,Products!$E$1:$E$49,,0)</f>
        <v>6.75</v>
      </c>
      <c r="M659" s="7">
        <f>L659*Orders!E659</f>
        <v>13.5</v>
      </c>
      <c r="N659" t="str">
        <f t="shared" si="10"/>
        <v>Arabica</v>
      </c>
      <c r="O659" t="s">
        <v>6197</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6">
        <f>_xlfn.XLOOKUP(D660,Products!$A$1:$A$49,Products!$D$1:$D$49,,0)</f>
        <v>0.5</v>
      </c>
      <c r="L660" s="7">
        <f>_xlfn.XLOOKUP(D660,Products!$A$1:$A$49,Products!$E$1:$E$49,,0)</f>
        <v>8.25</v>
      </c>
      <c r="M660" s="7">
        <f>L660*Orders!E660</f>
        <v>24.75</v>
      </c>
      <c r="N660" t="str">
        <f t="shared" si="10"/>
        <v>Excelsa</v>
      </c>
      <c r="O660" t="s">
        <v>6197</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6">
        <f>_xlfn.XLOOKUP(D661,Products!$A$1:$A$49,Products!$D$1:$D$49,,0)</f>
        <v>2.5</v>
      </c>
      <c r="L661" s="7">
        <f>_xlfn.XLOOKUP(D661,Products!$A$1:$A$49,Products!$E$1:$E$49,,0)</f>
        <v>22.884999999999998</v>
      </c>
      <c r="M661" s="7">
        <f>L661*Orders!E661</f>
        <v>45.769999999999996</v>
      </c>
      <c r="N661" t="str">
        <f t="shared" si="10"/>
        <v>Arabica</v>
      </c>
      <c r="O661" t="s">
        <v>6199</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6">
        <f>_xlfn.XLOOKUP(D662,Products!$A$1:$A$49,Products!$D$1:$D$49,,0)</f>
        <v>0.5</v>
      </c>
      <c r="L662" s="7">
        <f>_xlfn.XLOOKUP(D662,Products!$A$1:$A$49,Products!$E$1:$E$49,,0)</f>
        <v>8.91</v>
      </c>
      <c r="M662" s="7">
        <f>L662*Orders!E662</f>
        <v>53.46</v>
      </c>
      <c r="N662" t="str">
        <f t="shared" si="10"/>
        <v>Excelsa</v>
      </c>
      <c r="O662" t="s">
        <v>6198</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6">
        <f>_xlfn.XLOOKUP(D663,Products!$A$1:$A$49,Products!$D$1:$D$49,,0)</f>
        <v>0.2</v>
      </c>
      <c r="L663" s="7">
        <f>_xlfn.XLOOKUP(D663,Products!$A$1:$A$49,Products!$E$1:$E$49,,0)</f>
        <v>3.375</v>
      </c>
      <c r="M663" s="7">
        <f>L663*Orders!E663</f>
        <v>20.25</v>
      </c>
      <c r="N663" t="str">
        <f t="shared" si="10"/>
        <v>Arabica</v>
      </c>
      <c r="O663" t="s">
        <v>6197</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6">
        <f>_xlfn.XLOOKUP(D664,Products!$A$1:$A$49,Products!$D$1:$D$49,,0)</f>
        <v>2.5</v>
      </c>
      <c r="L664" s="7">
        <f>_xlfn.XLOOKUP(D664,Products!$A$1:$A$49,Products!$E$1:$E$49,,0)</f>
        <v>29.784999999999997</v>
      </c>
      <c r="M664" s="7">
        <f>L664*Orders!E664</f>
        <v>148.92499999999998</v>
      </c>
      <c r="N664" t="str">
        <f t="shared" si="10"/>
        <v>Liberica</v>
      </c>
      <c r="O664" t="s">
        <v>6199</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6">
        <f>_xlfn.XLOOKUP(D665,Products!$A$1:$A$49,Products!$D$1:$D$49,,0)</f>
        <v>1</v>
      </c>
      <c r="L665" s="7">
        <f>_xlfn.XLOOKUP(D665,Products!$A$1:$A$49,Products!$E$1:$E$49,,0)</f>
        <v>11.25</v>
      </c>
      <c r="M665" s="7">
        <f>L665*Orders!E665</f>
        <v>67.5</v>
      </c>
      <c r="N665" t="str">
        <f t="shared" si="10"/>
        <v>Arabica</v>
      </c>
      <c r="O665" t="s">
        <v>6197</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6">
        <f>_xlfn.XLOOKUP(D666,Products!$A$1:$A$49,Products!$D$1:$D$49,,0)</f>
        <v>1</v>
      </c>
      <c r="L666" s="7">
        <f>_xlfn.XLOOKUP(D666,Products!$A$1:$A$49,Products!$E$1:$E$49,,0)</f>
        <v>12.15</v>
      </c>
      <c r="M666" s="7">
        <f>L666*Orders!E666</f>
        <v>72.900000000000006</v>
      </c>
      <c r="N666" t="str">
        <f t="shared" si="10"/>
        <v>Excelsa</v>
      </c>
      <c r="O666" t="s">
        <v>6199</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6">
        <f>_xlfn.XLOOKUP(D667,Products!$A$1:$A$49,Products!$D$1:$D$49,,0)</f>
        <v>0.2</v>
      </c>
      <c r="L667" s="7">
        <f>_xlfn.XLOOKUP(D667,Products!$A$1:$A$49,Products!$E$1:$E$49,,0)</f>
        <v>3.8849999999999998</v>
      </c>
      <c r="M667" s="7">
        <f>L667*Orders!E667</f>
        <v>7.77</v>
      </c>
      <c r="N667" t="str">
        <f t="shared" si="10"/>
        <v>Liberica</v>
      </c>
      <c r="O667" t="s">
        <v>6199</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6">
        <f>_xlfn.XLOOKUP(D668,Products!$A$1:$A$49,Products!$D$1:$D$49,,0)</f>
        <v>2.5</v>
      </c>
      <c r="L668" s="7">
        <f>_xlfn.XLOOKUP(D668,Products!$A$1:$A$49,Products!$E$1:$E$49,,0)</f>
        <v>22.884999999999998</v>
      </c>
      <c r="M668" s="7">
        <f>L668*Orders!E668</f>
        <v>91.539999999999992</v>
      </c>
      <c r="N668" t="str">
        <f t="shared" si="10"/>
        <v>Arabica</v>
      </c>
      <c r="O668" t="s">
        <v>6199</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6">
        <f>_xlfn.XLOOKUP(D669,Products!$A$1:$A$49,Products!$D$1:$D$49,,0)</f>
        <v>1</v>
      </c>
      <c r="L669" s="7">
        <f>_xlfn.XLOOKUP(D669,Products!$A$1:$A$49,Products!$E$1:$E$49,,0)</f>
        <v>9.9499999999999993</v>
      </c>
      <c r="M669" s="7">
        <f>L669*Orders!E669</f>
        <v>59.699999999999996</v>
      </c>
      <c r="N669" t="str">
        <f t="shared" si="10"/>
        <v>Arabica</v>
      </c>
      <c r="O669" t="s">
        <v>6199</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6">
        <f>_xlfn.XLOOKUP(D670,Products!$A$1:$A$49,Products!$D$1:$D$49,,0)</f>
        <v>2.5</v>
      </c>
      <c r="L670" s="7">
        <f>_xlfn.XLOOKUP(D670,Products!$A$1:$A$49,Products!$E$1:$E$49,,0)</f>
        <v>27.484999999999996</v>
      </c>
      <c r="M670" s="7">
        <f>L670*Orders!E670</f>
        <v>137.42499999999998</v>
      </c>
      <c r="N670" t="str">
        <f t="shared" si="10"/>
        <v>Robusta</v>
      </c>
      <c r="O670" t="s">
        <v>6198</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6">
        <f>_xlfn.XLOOKUP(D671,Products!$A$1:$A$49,Products!$D$1:$D$49,,0)</f>
        <v>2.5</v>
      </c>
      <c r="L671" s="7">
        <f>_xlfn.XLOOKUP(D671,Products!$A$1:$A$49,Products!$E$1:$E$49,,0)</f>
        <v>33.464999999999996</v>
      </c>
      <c r="M671" s="7">
        <f>L671*Orders!E671</f>
        <v>66.929999999999993</v>
      </c>
      <c r="N671" t="str">
        <f t="shared" si="10"/>
        <v>Liberica</v>
      </c>
      <c r="O671" t="s">
        <v>6197</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6">
        <f>_xlfn.XLOOKUP(D672,Products!$A$1:$A$49,Products!$D$1:$D$49,,0)</f>
        <v>0.2</v>
      </c>
      <c r="L672" s="7">
        <f>_xlfn.XLOOKUP(D672,Products!$A$1:$A$49,Products!$E$1:$E$49,,0)</f>
        <v>4.3650000000000002</v>
      </c>
      <c r="M672" s="7">
        <f>L672*Orders!E672</f>
        <v>13.095000000000001</v>
      </c>
      <c r="N672" t="str">
        <f t="shared" si="10"/>
        <v>Liberica</v>
      </c>
      <c r="O672" t="s">
        <v>6197</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6">
        <f>_xlfn.XLOOKUP(D673,Products!$A$1:$A$49,Products!$D$1:$D$49,,0)</f>
        <v>1</v>
      </c>
      <c r="L673" s="7">
        <f>_xlfn.XLOOKUP(D673,Products!$A$1:$A$49,Products!$E$1:$E$49,,0)</f>
        <v>11.95</v>
      </c>
      <c r="M673" s="7">
        <f>L673*Orders!E673</f>
        <v>59.75</v>
      </c>
      <c r="N673" t="str">
        <f t="shared" si="10"/>
        <v>Robusta</v>
      </c>
      <c r="O673" t="s">
        <v>6198</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6">
        <f>_xlfn.XLOOKUP(D674,Products!$A$1:$A$49,Products!$D$1:$D$49,,0)</f>
        <v>0.5</v>
      </c>
      <c r="L674" s="7">
        <f>_xlfn.XLOOKUP(D674,Products!$A$1:$A$49,Products!$E$1:$E$49,,0)</f>
        <v>8.73</v>
      </c>
      <c r="M674" s="7">
        <f>L674*Orders!E674</f>
        <v>43.650000000000006</v>
      </c>
      <c r="N674" t="str">
        <f t="shared" si="10"/>
        <v>Liberica</v>
      </c>
      <c r="O674" t="s">
        <v>6197</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6">
        <f>_xlfn.XLOOKUP(D675,Products!$A$1:$A$49,Products!$D$1:$D$49,,0)</f>
        <v>1</v>
      </c>
      <c r="L675" s="7">
        <f>_xlfn.XLOOKUP(D675,Products!$A$1:$A$49,Products!$E$1:$E$49,,0)</f>
        <v>13.75</v>
      </c>
      <c r="M675" s="7">
        <f>L675*Orders!E675</f>
        <v>82.5</v>
      </c>
      <c r="N675" t="str">
        <f t="shared" si="10"/>
        <v>Excelsa</v>
      </c>
      <c r="O675" t="s">
        <v>6197</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6">
        <f>_xlfn.XLOOKUP(D676,Products!$A$1:$A$49,Products!$D$1:$D$49,,0)</f>
        <v>2.5</v>
      </c>
      <c r="L676" s="7">
        <f>_xlfn.XLOOKUP(D676,Products!$A$1:$A$49,Products!$E$1:$E$49,,0)</f>
        <v>29.784999999999997</v>
      </c>
      <c r="M676" s="7">
        <f>L676*Orders!E676</f>
        <v>178.70999999999998</v>
      </c>
      <c r="N676" t="str">
        <f t="shared" si="10"/>
        <v>Arabica</v>
      </c>
      <c r="O676" t="s">
        <v>6198</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6">
        <f>_xlfn.XLOOKUP(D677,Products!$A$1:$A$49,Products!$D$1:$D$49,,0)</f>
        <v>2.5</v>
      </c>
      <c r="L677" s="7">
        <f>_xlfn.XLOOKUP(D677,Products!$A$1:$A$49,Products!$E$1:$E$49,,0)</f>
        <v>29.784999999999997</v>
      </c>
      <c r="M677" s="7">
        <f>L677*Orders!E677</f>
        <v>119.13999999999999</v>
      </c>
      <c r="N677" t="str">
        <f t="shared" si="10"/>
        <v>Liberica</v>
      </c>
      <c r="O677" t="s">
        <v>6199</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6">
        <f>_xlfn.XLOOKUP(D678,Products!$A$1:$A$49,Products!$D$1:$D$49,,0)</f>
        <v>0.5</v>
      </c>
      <c r="L678" s="7">
        <f>_xlfn.XLOOKUP(D678,Products!$A$1:$A$49,Products!$E$1:$E$49,,0)</f>
        <v>9.51</v>
      </c>
      <c r="M678" s="7">
        <f>L678*Orders!E678</f>
        <v>47.55</v>
      </c>
      <c r="N678" t="str">
        <f t="shared" si="10"/>
        <v>Liberica</v>
      </c>
      <c r="O678" t="s">
        <v>6198</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6">
        <f>_xlfn.XLOOKUP(D679,Products!$A$1:$A$49,Products!$D$1:$D$49,,0)</f>
        <v>0.5</v>
      </c>
      <c r="L679" s="7">
        <f>_xlfn.XLOOKUP(D679,Products!$A$1:$A$49,Products!$E$1:$E$49,,0)</f>
        <v>8.73</v>
      </c>
      <c r="M679" s="7">
        <f>L679*Orders!E679</f>
        <v>43.650000000000006</v>
      </c>
      <c r="N679" t="str">
        <f t="shared" si="10"/>
        <v>Liberica</v>
      </c>
      <c r="O679" t="s">
        <v>6197</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6">
        <f>_xlfn.XLOOKUP(D680,Products!$A$1:$A$49,Products!$D$1:$D$49,,0)</f>
        <v>2.5</v>
      </c>
      <c r="L680" s="7">
        <f>_xlfn.XLOOKUP(D680,Products!$A$1:$A$49,Products!$E$1:$E$49,,0)</f>
        <v>29.784999999999997</v>
      </c>
      <c r="M680" s="7">
        <f>L680*Orders!E680</f>
        <v>178.70999999999998</v>
      </c>
      <c r="N680" t="str">
        <f t="shared" si="10"/>
        <v>Arabica</v>
      </c>
      <c r="O680" t="s">
        <v>6198</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6">
        <f>_xlfn.XLOOKUP(D681,Products!$A$1:$A$49,Products!$D$1:$D$49,,0)</f>
        <v>2.5</v>
      </c>
      <c r="L681" s="7">
        <f>_xlfn.XLOOKUP(D681,Products!$A$1:$A$49,Products!$E$1:$E$49,,0)</f>
        <v>27.484999999999996</v>
      </c>
      <c r="M681" s="7">
        <f>L681*Orders!E681</f>
        <v>27.484999999999996</v>
      </c>
      <c r="N681" t="str">
        <f t="shared" si="10"/>
        <v>Robusta</v>
      </c>
      <c r="O681" t="s">
        <v>6198</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6">
        <f>_xlfn.XLOOKUP(D682,Products!$A$1:$A$49,Products!$D$1:$D$49,,0)</f>
        <v>1</v>
      </c>
      <c r="L682" s="7">
        <f>_xlfn.XLOOKUP(D682,Products!$A$1:$A$49,Products!$E$1:$E$49,,0)</f>
        <v>11.25</v>
      </c>
      <c r="M682" s="7">
        <f>L682*Orders!E682</f>
        <v>56.25</v>
      </c>
      <c r="N682" t="str">
        <f t="shared" si="10"/>
        <v>Arabica</v>
      </c>
      <c r="O682" t="s">
        <v>6197</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6">
        <f>_xlfn.XLOOKUP(D683,Products!$A$1:$A$49,Products!$D$1:$D$49,,0)</f>
        <v>0.2</v>
      </c>
      <c r="L683" s="7">
        <f>_xlfn.XLOOKUP(D683,Products!$A$1:$A$49,Products!$E$1:$E$49,,0)</f>
        <v>4.7549999999999999</v>
      </c>
      <c r="M683" s="7">
        <f>L683*Orders!E683</f>
        <v>9.51</v>
      </c>
      <c r="N683" t="str">
        <f t="shared" si="10"/>
        <v>Liberica</v>
      </c>
      <c r="O683" t="s">
        <v>6198</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6">
        <f>_xlfn.XLOOKUP(D684,Products!$A$1:$A$49,Products!$D$1:$D$49,,0)</f>
        <v>0.2</v>
      </c>
      <c r="L684" s="7">
        <f>_xlfn.XLOOKUP(D684,Products!$A$1:$A$49,Products!$E$1:$E$49,,0)</f>
        <v>4.125</v>
      </c>
      <c r="M684" s="7">
        <f>L684*Orders!E684</f>
        <v>8.25</v>
      </c>
      <c r="N684" t="str">
        <f t="shared" si="10"/>
        <v>Excelsa</v>
      </c>
      <c r="O684" t="s">
        <v>6197</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6">
        <f>_xlfn.XLOOKUP(D685,Products!$A$1:$A$49,Products!$D$1:$D$49,,0)</f>
        <v>0.5</v>
      </c>
      <c r="L685" s="7">
        <f>_xlfn.XLOOKUP(D685,Products!$A$1:$A$49,Products!$E$1:$E$49,,0)</f>
        <v>7.77</v>
      </c>
      <c r="M685" s="7">
        <f>L685*Orders!E685</f>
        <v>46.62</v>
      </c>
      <c r="N685" t="str">
        <f t="shared" si="10"/>
        <v>Liberica</v>
      </c>
      <c r="O685" t="s">
        <v>6199</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6">
        <f>_xlfn.XLOOKUP(D686,Products!$A$1:$A$49,Products!$D$1:$D$49,,0)</f>
        <v>1</v>
      </c>
      <c r="L686" s="7">
        <f>_xlfn.XLOOKUP(D686,Products!$A$1:$A$49,Products!$E$1:$E$49,,0)</f>
        <v>11.95</v>
      </c>
      <c r="M686" s="7">
        <f>L686*Orders!E686</f>
        <v>71.699999999999989</v>
      </c>
      <c r="N686" t="str">
        <f t="shared" si="10"/>
        <v>Robusta</v>
      </c>
      <c r="O686" t="s">
        <v>6198</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6">
        <f>_xlfn.XLOOKUP(D687,Products!$A$1:$A$49,Products!$D$1:$D$49,,0)</f>
        <v>2.5</v>
      </c>
      <c r="L687" s="7">
        <f>_xlfn.XLOOKUP(D687,Products!$A$1:$A$49,Products!$E$1:$E$49,,0)</f>
        <v>36.454999999999998</v>
      </c>
      <c r="M687" s="7">
        <f>L687*Orders!E687</f>
        <v>72.91</v>
      </c>
      <c r="N687" t="str">
        <f t="shared" si="10"/>
        <v>Liberica</v>
      </c>
      <c r="O687" t="s">
        <v>6198</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6">
        <f>_xlfn.XLOOKUP(D688,Products!$A$1:$A$49,Products!$D$1:$D$49,,0)</f>
        <v>0.2</v>
      </c>
      <c r="L688" s="7">
        <f>_xlfn.XLOOKUP(D688,Products!$A$1:$A$49,Products!$E$1:$E$49,,0)</f>
        <v>2.6849999999999996</v>
      </c>
      <c r="M688" s="7">
        <f>L688*Orders!E688</f>
        <v>8.0549999999999997</v>
      </c>
      <c r="N688" t="str">
        <f t="shared" si="10"/>
        <v>Robusta</v>
      </c>
      <c r="O688" t="s">
        <v>6199</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6">
        <f>_xlfn.XLOOKUP(D689,Products!$A$1:$A$49,Products!$D$1:$D$49,,0)</f>
        <v>0.5</v>
      </c>
      <c r="L689" s="7">
        <f>_xlfn.XLOOKUP(D689,Products!$A$1:$A$49,Products!$E$1:$E$49,,0)</f>
        <v>8.25</v>
      </c>
      <c r="M689" s="7">
        <f>L689*Orders!E689</f>
        <v>16.5</v>
      </c>
      <c r="N689" t="str">
        <f t="shared" si="10"/>
        <v>Excelsa</v>
      </c>
      <c r="O689" t="s">
        <v>6197</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6">
        <f>_xlfn.XLOOKUP(D690,Products!$A$1:$A$49,Products!$D$1:$D$49,,0)</f>
        <v>1</v>
      </c>
      <c r="L690" s="7">
        <f>_xlfn.XLOOKUP(D690,Products!$A$1:$A$49,Products!$E$1:$E$49,,0)</f>
        <v>12.95</v>
      </c>
      <c r="M690" s="7">
        <f>L690*Orders!E690</f>
        <v>64.75</v>
      </c>
      <c r="N690" t="str">
        <f t="shared" si="10"/>
        <v>Arabica</v>
      </c>
      <c r="O690" t="s">
        <v>6198</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6">
        <f>_xlfn.XLOOKUP(D691,Products!$A$1:$A$49,Products!$D$1:$D$49,,0)</f>
        <v>0.5</v>
      </c>
      <c r="L691" s="7">
        <f>_xlfn.XLOOKUP(D691,Products!$A$1:$A$49,Products!$E$1:$E$49,,0)</f>
        <v>6.75</v>
      </c>
      <c r="M691" s="7">
        <f>L691*Orders!E691</f>
        <v>33.75</v>
      </c>
      <c r="N691" t="str">
        <f t="shared" si="10"/>
        <v>Arabica</v>
      </c>
      <c r="O691" t="s">
        <v>6197</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6">
        <f>_xlfn.XLOOKUP(D692,Products!$A$1:$A$49,Products!$D$1:$D$49,,0)</f>
        <v>2.5</v>
      </c>
      <c r="L692" s="7">
        <f>_xlfn.XLOOKUP(D692,Products!$A$1:$A$49,Products!$E$1:$E$49,,0)</f>
        <v>29.784999999999997</v>
      </c>
      <c r="M692" s="7">
        <f>L692*Orders!E692</f>
        <v>178.70999999999998</v>
      </c>
      <c r="N692" t="str">
        <f t="shared" si="10"/>
        <v>Liberica</v>
      </c>
      <c r="O692" t="s">
        <v>6199</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6">
        <f>_xlfn.XLOOKUP(D693,Products!$A$1:$A$49,Products!$D$1:$D$49,,0)</f>
        <v>1</v>
      </c>
      <c r="L693" s="7">
        <f>_xlfn.XLOOKUP(D693,Products!$A$1:$A$49,Products!$E$1:$E$49,,0)</f>
        <v>11.25</v>
      </c>
      <c r="M693" s="7">
        <f>L693*Orders!E693</f>
        <v>22.5</v>
      </c>
      <c r="N693" t="str">
        <f t="shared" si="10"/>
        <v>Arabica</v>
      </c>
      <c r="O693" t="s">
        <v>6197</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6">
        <f>_xlfn.XLOOKUP(D694,Products!$A$1:$A$49,Products!$D$1:$D$49,,0)</f>
        <v>1</v>
      </c>
      <c r="L694" s="7">
        <f>_xlfn.XLOOKUP(D694,Products!$A$1:$A$49,Products!$E$1:$E$49,,0)</f>
        <v>12.95</v>
      </c>
      <c r="M694" s="7">
        <f>L694*Orders!E694</f>
        <v>12.95</v>
      </c>
      <c r="N694" t="str">
        <f t="shared" si="10"/>
        <v>Liberica</v>
      </c>
      <c r="O694" t="s">
        <v>6199</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6">
        <f>_xlfn.XLOOKUP(D695,Products!$A$1:$A$49,Products!$D$1:$D$49,,0)</f>
        <v>2.5</v>
      </c>
      <c r="L695" s="7">
        <f>_xlfn.XLOOKUP(D695,Products!$A$1:$A$49,Products!$E$1:$E$49,,0)</f>
        <v>25.874999999999996</v>
      </c>
      <c r="M695" s="7">
        <f>L695*Orders!E695</f>
        <v>51.749999999999993</v>
      </c>
      <c r="N695" t="str">
        <f t="shared" si="10"/>
        <v>Arabica</v>
      </c>
      <c r="O695" t="s">
        <v>6197</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6">
        <f>_xlfn.XLOOKUP(D696,Products!$A$1:$A$49,Products!$D$1:$D$49,,0)</f>
        <v>0.5</v>
      </c>
      <c r="L696" s="7">
        <f>_xlfn.XLOOKUP(D696,Products!$A$1:$A$49,Products!$E$1:$E$49,,0)</f>
        <v>7.29</v>
      </c>
      <c r="M696" s="7">
        <f>L696*Orders!E696</f>
        <v>36.450000000000003</v>
      </c>
      <c r="N696" t="str">
        <f t="shared" si="10"/>
        <v>Excelsa</v>
      </c>
      <c r="O696" t="s">
        <v>6199</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6">
        <f>_xlfn.XLOOKUP(D697,Products!$A$1:$A$49,Products!$D$1:$D$49,,0)</f>
        <v>2.5</v>
      </c>
      <c r="L697" s="7">
        <f>_xlfn.XLOOKUP(D697,Products!$A$1:$A$49,Products!$E$1:$E$49,,0)</f>
        <v>36.454999999999998</v>
      </c>
      <c r="M697" s="7">
        <f>L697*Orders!E697</f>
        <v>182.27499999999998</v>
      </c>
      <c r="N697" t="str">
        <f t="shared" si="10"/>
        <v>Liberica</v>
      </c>
      <c r="O697" t="s">
        <v>6198</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6">
        <f>_xlfn.XLOOKUP(D698,Products!$A$1:$A$49,Products!$D$1:$D$49,,0)</f>
        <v>0.5</v>
      </c>
      <c r="L698" s="7">
        <f>_xlfn.XLOOKUP(D698,Products!$A$1:$A$49,Products!$E$1:$E$49,,0)</f>
        <v>7.77</v>
      </c>
      <c r="M698" s="7">
        <f>L698*Orders!E698</f>
        <v>31.08</v>
      </c>
      <c r="N698" t="str">
        <f t="shared" si="10"/>
        <v>Liberica</v>
      </c>
      <c r="O698" t="s">
        <v>6199</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6">
        <f>_xlfn.XLOOKUP(D699,Products!$A$1:$A$49,Products!$D$1:$D$49,,0)</f>
        <v>0.5</v>
      </c>
      <c r="L699" s="7">
        <f>_xlfn.XLOOKUP(D699,Products!$A$1:$A$49,Products!$E$1:$E$49,,0)</f>
        <v>6.75</v>
      </c>
      <c r="M699" s="7">
        <f>L699*Orders!E699</f>
        <v>20.25</v>
      </c>
      <c r="N699" t="str">
        <f t="shared" si="10"/>
        <v>Arabica</v>
      </c>
      <c r="O699" t="s">
        <v>6197</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6">
        <f>_xlfn.XLOOKUP(D700,Products!$A$1:$A$49,Products!$D$1:$D$49,,0)</f>
        <v>1</v>
      </c>
      <c r="L700" s="7">
        <f>_xlfn.XLOOKUP(D700,Products!$A$1:$A$49,Products!$E$1:$E$49,,0)</f>
        <v>12.95</v>
      </c>
      <c r="M700" s="7">
        <f>L700*Orders!E700</f>
        <v>25.9</v>
      </c>
      <c r="N700" t="str">
        <f t="shared" si="10"/>
        <v>Liberica</v>
      </c>
      <c r="O700" t="s">
        <v>6199</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6">
        <f>_xlfn.XLOOKUP(D701,Products!$A$1:$A$49,Products!$D$1:$D$49,,0)</f>
        <v>0.5</v>
      </c>
      <c r="L701" s="7">
        <f>_xlfn.XLOOKUP(D701,Products!$A$1:$A$49,Products!$E$1:$E$49,,0)</f>
        <v>5.97</v>
      </c>
      <c r="M701" s="7">
        <f>L701*Orders!E701</f>
        <v>23.88</v>
      </c>
      <c r="N701" t="str">
        <f t="shared" si="10"/>
        <v>Arabica</v>
      </c>
      <c r="O701" t="s">
        <v>6199</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6">
        <f>_xlfn.XLOOKUP(D702,Products!$A$1:$A$49,Products!$D$1:$D$49,,0)</f>
        <v>0.5</v>
      </c>
      <c r="L702" s="7">
        <f>_xlfn.XLOOKUP(D702,Products!$A$1:$A$49,Products!$E$1:$E$49,,0)</f>
        <v>9.51</v>
      </c>
      <c r="M702" s="7">
        <f>L702*Orders!E702</f>
        <v>19.02</v>
      </c>
      <c r="N702" t="str">
        <f t="shared" si="10"/>
        <v>Liberica</v>
      </c>
      <c r="O702" t="s">
        <v>6198</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6">
        <f>_xlfn.XLOOKUP(D703,Products!$A$1:$A$49,Products!$D$1:$D$49,,0)</f>
        <v>0.5</v>
      </c>
      <c r="L703" s="7">
        <f>_xlfn.XLOOKUP(D703,Products!$A$1:$A$49,Products!$E$1:$E$49,,0)</f>
        <v>5.97</v>
      </c>
      <c r="M703" s="7">
        <f>L703*Orders!E703</f>
        <v>29.849999999999998</v>
      </c>
      <c r="N703" t="str">
        <f t="shared" si="10"/>
        <v>Arabica</v>
      </c>
      <c r="O703" t="s">
        <v>6199</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6">
        <f>_xlfn.XLOOKUP(D704,Products!$A$1:$A$49,Products!$D$1:$D$49,,0)</f>
        <v>0.5</v>
      </c>
      <c r="L704" s="7">
        <f>_xlfn.XLOOKUP(D704,Products!$A$1:$A$49,Products!$E$1:$E$49,,0)</f>
        <v>7.77</v>
      </c>
      <c r="M704" s="7">
        <f>L704*Orders!E704</f>
        <v>7.77</v>
      </c>
      <c r="N704" t="str">
        <f t="shared" si="10"/>
        <v>Arabica</v>
      </c>
      <c r="O704" t="s">
        <v>6198</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6">
        <f>_xlfn.XLOOKUP(D705,Products!$A$1:$A$49,Products!$D$1:$D$49,,0)</f>
        <v>2.5</v>
      </c>
      <c r="L705" s="7">
        <f>_xlfn.XLOOKUP(D705,Products!$A$1:$A$49,Products!$E$1:$E$49,,0)</f>
        <v>29.784999999999997</v>
      </c>
      <c r="M705" s="7">
        <f>L705*Orders!E705</f>
        <v>119.13999999999999</v>
      </c>
      <c r="N705" t="str">
        <f t="shared" si="10"/>
        <v>Liberica</v>
      </c>
      <c r="O705" t="s">
        <v>6199</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6">
        <f>_xlfn.XLOOKUP(D706,Products!$A$1:$A$49,Products!$D$1:$D$49,,0)</f>
        <v>0.2</v>
      </c>
      <c r="L706" s="7">
        <f>_xlfn.XLOOKUP(D706,Products!$A$1:$A$49,Products!$E$1:$E$49,,0)</f>
        <v>3.645</v>
      </c>
      <c r="M706" s="7">
        <f>L706*Orders!E706</f>
        <v>21.87</v>
      </c>
      <c r="N706" t="str">
        <f t="shared" si="10"/>
        <v>Excelsa</v>
      </c>
      <c r="O706" t="s">
        <v>6199</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6">
        <f>_xlfn.XLOOKUP(D707,Products!$A$1:$A$49,Products!$D$1:$D$49,,0)</f>
        <v>0.5</v>
      </c>
      <c r="L707" s="7">
        <f>_xlfn.XLOOKUP(D707,Products!$A$1:$A$49,Products!$E$1:$E$49,,0)</f>
        <v>8.91</v>
      </c>
      <c r="M707" s="7">
        <f>L707*Orders!E707</f>
        <v>17.82</v>
      </c>
      <c r="N707" t="str">
        <f t="shared" ref="N707:N770" si="11">IF(I707="Rob","Robusta",IF(I707="Exc","Excelsa",IF(I707="Ara","Arabica",IF(I707="Lib","Liberica",""))))</f>
        <v>Excelsa</v>
      </c>
      <c r="O707" t="s">
        <v>6198</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6">
        <f>_xlfn.XLOOKUP(D708,Products!$A$1:$A$49,Products!$D$1:$D$49,,0)</f>
        <v>0.2</v>
      </c>
      <c r="L708" s="7">
        <f>_xlfn.XLOOKUP(D708,Products!$A$1:$A$49,Products!$E$1:$E$49,,0)</f>
        <v>4.125</v>
      </c>
      <c r="M708" s="7">
        <f>L708*Orders!E708</f>
        <v>12.375</v>
      </c>
      <c r="N708" t="str">
        <f t="shared" si="11"/>
        <v>Excelsa</v>
      </c>
      <c r="O708" t="s">
        <v>6197</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6">
        <f>_xlfn.XLOOKUP(D709,Products!$A$1:$A$49,Products!$D$1:$D$49,,0)</f>
        <v>1</v>
      </c>
      <c r="L709" s="7">
        <f>_xlfn.XLOOKUP(D709,Products!$A$1:$A$49,Products!$E$1:$E$49,,0)</f>
        <v>12.95</v>
      </c>
      <c r="M709" s="7">
        <f>L709*Orders!E709</f>
        <v>25.9</v>
      </c>
      <c r="N709" t="str">
        <f t="shared" si="11"/>
        <v>Liberica</v>
      </c>
      <c r="O709" t="s">
        <v>6199</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6">
        <f>_xlfn.XLOOKUP(D710,Products!$A$1:$A$49,Products!$D$1:$D$49,,0)</f>
        <v>0.5</v>
      </c>
      <c r="L710" s="7">
        <f>_xlfn.XLOOKUP(D710,Products!$A$1:$A$49,Products!$E$1:$E$49,,0)</f>
        <v>6.75</v>
      </c>
      <c r="M710" s="7">
        <f>L710*Orders!E710</f>
        <v>13.5</v>
      </c>
      <c r="N710" t="str">
        <f t="shared" si="11"/>
        <v>Arabica</v>
      </c>
      <c r="O710" t="s">
        <v>6197</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6">
        <f>_xlfn.XLOOKUP(D711,Products!$A$1:$A$49,Products!$D$1:$D$49,,0)</f>
        <v>0.5</v>
      </c>
      <c r="L711" s="7">
        <f>_xlfn.XLOOKUP(D711,Products!$A$1:$A$49,Products!$E$1:$E$49,,0)</f>
        <v>8.91</v>
      </c>
      <c r="M711" s="7">
        <f>L711*Orders!E711</f>
        <v>17.82</v>
      </c>
      <c r="N711" t="str">
        <f t="shared" si="11"/>
        <v>Excelsa</v>
      </c>
      <c r="O711" t="s">
        <v>6198</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6">
        <f>_xlfn.XLOOKUP(D712,Products!$A$1:$A$49,Products!$D$1:$D$49,,0)</f>
        <v>0.5</v>
      </c>
      <c r="L712" s="7">
        <f>_xlfn.XLOOKUP(D712,Products!$A$1:$A$49,Products!$E$1:$E$49,,0)</f>
        <v>8.25</v>
      </c>
      <c r="M712" s="7">
        <f>L712*Orders!E712</f>
        <v>24.75</v>
      </c>
      <c r="N712" t="str">
        <f t="shared" si="11"/>
        <v>Excelsa</v>
      </c>
      <c r="O712" t="s">
        <v>6197</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6">
        <f>_xlfn.XLOOKUP(D713,Products!$A$1:$A$49,Products!$D$1:$D$49,,0)</f>
        <v>0.2</v>
      </c>
      <c r="L713" s="7">
        <f>_xlfn.XLOOKUP(D713,Products!$A$1:$A$49,Products!$E$1:$E$49,,0)</f>
        <v>2.9849999999999999</v>
      </c>
      <c r="M713" s="7">
        <f>L713*Orders!E713</f>
        <v>17.91</v>
      </c>
      <c r="N713" t="str">
        <f t="shared" si="11"/>
        <v>Robusta</v>
      </c>
      <c r="O713" t="s">
        <v>6197</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6">
        <f>_xlfn.XLOOKUP(D714,Products!$A$1:$A$49,Products!$D$1:$D$49,,0)</f>
        <v>0.5</v>
      </c>
      <c r="L714" s="7">
        <f>_xlfn.XLOOKUP(D714,Products!$A$1:$A$49,Products!$E$1:$E$49,,0)</f>
        <v>8.25</v>
      </c>
      <c r="M714" s="7">
        <f>L714*Orders!E714</f>
        <v>16.5</v>
      </c>
      <c r="N714" t="str">
        <f t="shared" si="11"/>
        <v>Excelsa</v>
      </c>
      <c r="O714" t="s">
        <v>6197</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6">
        <f>_xlfn.XLOOKUP(D715,Products!$A$1:$A$49,Products!$D$1:$D$49,,0)</f>
        <v>0.2</v>
      </c>
      <c r="L715" s="7">
        <f>_xlfn.XLOOKUP(D715,Products!$A$1:$A$49,Products!$E$1:$E$49,,0)</f>
        <v>2.9849999999999999</v>
      </c>
      <c r="M715" s="7">
        <f>L715*Orders!E715</f>
        <v>2.9849999999999999</v>
      </c>
      <c r="N715" t="str">
        <f t="shared" si="11"/>
        <v>Robusta</v>
      </c>
      <c r="O715" t="s">
        <v>6197</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6">
        <f>_xlfn.XLOOKUP(D716,Products!$A$1:$A$49,Products!$D$1:$D$49,,0)</f>
        <v>0.2</v>
      </c>
      <c r="L716" s="7">
        <f>_xlfn.XLOOKUP(D716,Products!$A$1:$A$49,Products!$E$1:$E$49,,0)</f>
        <v>3.645</v>
      </c>
      <c r="M716" s="7">
        <f>L716*Orders!E716</f>
        <v>14.58</v>
      </c>
      <c r="N716" t="str">
        <f t="shared" si="11"/>
        <v>Excelsa</v>
      </c>
      <c r="O716" t="s">
        <v>6199</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6">
        <f>_xlfn.XLOOKUP(D717,Products!$A$1:$A$49,Products!$D$1:$D$49,,0)</f>
        <v>1</v>
      </c>
      <c r="L717" s="7">
        <f>_xlfn.XLOOKUP(D717,Products!$A$1:$A$49,Products!$E$1:$E$49,,0)</f>
        <v>14.85</v>
      </c>
      <c r="M717" s="7">
        <f>L717*Orders!E717</f>
        <v>89.1</v>
      </c>
      <c r="N717" t="str">
        <f t="shared" si="11"/>
        <v>Excelsa</v>
      </c>
      <c r="O717" t="s">
        <v>6198</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6">
        <f>_xlfn.XLOOKUP(D718,Products!$A$1:$A$49,Products!$D$1:$D$49,,0)</f>
        <v>1</v>
      </c>
      <c r="L718" s="7">
        <f>_xlfn.XLOOKUP(D718,Products!$A$1:$A$49,Products!$E$1:$E$49,,0)</f>
        <v>11.95</v>
      </c>
      <c r="M718" s="7">
        <f>L718*Orders!E718</f>
        <v>35.849999999999994</v>
      </c>
      <c r="N718" t="str">
        <f t="shared" si="11"/>
        <v>Robusta</v>
      </c>
      <c r="O718" t="s">
        <v>6198</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6">
        <f>_xlfn.XLOOKUP(D719,Products!$A$1:$A$49,Products!$D$1:$D$49,,0)</f>
        <v>2.5</v>
      </c>
      <c r="L719" s="7">
        <f>_xlfn.XLOOKUP(D719,Products!$A$1:$A$49,Products!$E$1:$E$49,,0)</f>
        <v>22.884999999999998</v>
      </c>
      <c r="M719" s="7">
        <f>L719*Orders!E719</f>
        <v>68.655000000000001</v>
      </c>
      <c r="N719" t="str">
        <f t="shared" si="11"/>
        <v>Arabica</v>
      </c>
      <c r="O719" t="s">
        <v>6199</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6">
        <f>_xlfn.XLOOKUP(D720,Products!$A$1:$A$49,Products!$D$1:$D$49,,0)</f>
        <v>1</v>
      </c>
      <c r="L720" s="7">
        <f>_xlfn.XLOOKUP(D720,Products!$A$1:$A$49,Products!$E$1:$E$49,,0)</f>
        <v>12.95</v>
      </c>
      <c r="M720" s="7">
        <f>L720*Orders!E720</f>
        <v>38.849999999999994</v>
      </c>
      <c r="N720" t="str">
        <f t="shared" si="11"/>
        <v>Liberica</v>
      </c>
      <c r="O720" t="s">
        <v>6199</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6">
        <f>_xlfn.XLOOKUP(D721,Products!$A$1:$A$49,Products!$D$1:$D$49,,0)</f>
        <v>1</v>
      </c>
      <c r="L721" s="7">
        <f>_xlfn.XLOOKUP(D721,Products!$A$1:$A$49,Products!$E$1:$E$49,,0)</f>
        <v>15.85</v>
      </c>
      <c r="M721" s="7">
        <f>L721*Orders!E721</f>
        <v>79.25</v>
      </c>
      <c r="N721" t="str">
        <f t="shared" si="11"/>
        <v>Liberica</v>
      </c>
      <c r="O721" t="s">
        <v>6198</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6">
        <f>_xlfn.XLOOKUP(D722,Products!$A$1:$A$49,Products!$D$1:$D$49,,0)</f>
        <v>0.5</v>
      </c>
      <c r="L722" s="7">
        <f>_xlfn.XLOOKUP(D722,Products!$A$1:$A$49,Products!$E$1:$E$49,,0)</f>
        <v>7.29</v>
      </c>
      <c r="M722" s="7">
        <f>L722*Orders!E722</f>
        <v>36.450000000000003</v>
      </c>
      <c r="N722" t="str">
        <f t="shared" si="11"/>
        <v>Excelsa</v>
      </c>
      <c r="O722" t="s">
        <v>6199</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6">
        <f>_xlfn.XLOOKUP(D723,Products!$A$1:$A$49,Products!$D$1:$D$49,,0)</f>
        <v>0.2</v>
      </c>
      <c r="L723" s="7">
        <f>_xlfn.XLOOKUP(D723,Products!$A$1:$A$49,Products!$E$1:$E$49,,0)</f>
        <v>2.9849999999999999</v>
      </c>
      <c r="M723" s="7">
        <f>L723*Orders!E723</f>
        <v>8.9550000000000001</v>
      </c>
      <c r="N723" t="str">
        <f t="shared" si="11"/>
        <v>Robusta</v>
      </c>
      <c r="O723" t="s">
        <v>6197</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6">
        <f>_xlfn.XLOOKUP(D724,Products!$A$1:$A$49,Products!$D$1:$D$49,,0)</f>
        <v>1</v>
      </c>
      <c r="L724" s="7">
        <f>_xlfn.XLOOKUP(D724,Products!$A$1:$A$49,Products!$E$1:$E$49,,0)</f>
        <v>12.15</v>
      </c>
      <c r="M724" s="7">
        <f>L724*Orders!E724</f>
        <v>24.3</v>
      </c>
      <c r="N724" t="str">
        <f t="shared" si="11"/>
        <v>Excelsa</v>
      </c>
      <c r="O724" t="s">
        <v>6199</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6">
        <f>_xlfn.XLOOKUP(D725,Products!$A$1:$A$49,Products!$D$1:$D$49,,0)</f>
        <v>2.5</v>
      </c>
      <c r="L725" s="7">
        <f>_xlfn.XLOOKUP(D725,Products!$A$1:$A$49,Products!$E$1:$E$49,,0)</f>
        <v>31.624999999999996</v>
      </c>
      <c r="M725" s="7">
        <f>L725*Orders!E725</f>
        <v>63.249999999999993</v>
      </c>
      <c r="N725" t="str">
        <f t="shared" si="11"/>
        <v>Excelsa</v>
      </c>
      <c r="O725" t="s">
        <v>6197</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6">
        <f>_xlfn.XLOOKUP(D726,Products!$A$1:$A$49,Products!$D$1:$D$49,,0)</f>
        <v>0.2</v>
      </c>
      <c r="L726" s="7">
        <f>_xlfn.XLOOKUP(D726,Products!$A$1:$A$49,Products!$E$1:$E$49,,0)</f>
        <v>3.375</v>
      </c>
      <c r="M726" s="7">
        <f>L726*Orders!E726</f>
        <v>6.75</v>
      </c>
      <c r="N726" t="str">
        <f t="shared" si="11"/>
        <v>Arabica</v>
      </c>
      <c r="O726" t="s">
        <v>6197</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6">
        <f>_xlfn.XLOOKUP(D727,Products!$A$1:$A$49,Products!$D$1:$D$49,,0)</f>
        <v>0.2</v>
      </c>
      <c r="L727" s="7">
        <f>_xlfn.XLOOKUP(D727,Products!$A$1:$A$49,Products!$E$1:$E$49,,0)</f>
        <v>3.8849999999999998</v>
      </c>
      <c r="M727" s="7">
        <f>L727*Orders!E727</f>
        <v>23.31</v>
      </c>
      <c r="N727" t="str">
        <f t="shared" si="11"/>
        <v>Arabica</v>
      </c>
      <c r="O727" t="s">
        <v>6198</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6">
        <f>_xlfn.XLOOKUP(D728,Products!$A$1:$A$49,Products!$D$1:$D$49,,0)</f>
        <v>2.5</v>
      </c>
      <c r="L728" s="7">
        <f>_xlfn.XLOOKUP(D728,Products!$A$1:$A$49,Products!$E$1:$E$49,,0)</f>
        <v>36.454999999999998</v>
      </c>
      <c r="M728" s="7">
        <f>L728*Orders!E728</f>
        <v>145.82</v>
      </c>
      <c r="N728" t="str">
        <f t="shared" si="11"/>
        <v>Liberica</v>
      </c>
      <c r="O728" t="s">
        <v>6198</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6">
        <f>_xlfn.XLOOKUP(D729,Products!$A$1:$A$49,Products!$D$1:$D$49,,0)</f>
        <v>0.5</v>
      </c>
      <c r="L729" s="7">
        <f>_xlfn.XLOOKUP(D729,Products!$A$1:$A$49,Products!$E$1:$E$49,,0)</f>
        <v>5.97</v>
      </c>
      <c r="M729" s="7">
        <f>L729*Orders!E729</f>
        <v>29.849999999999998</v>
      </c>
      <c r="N729" t="str">
        <f t="shared" si="11"/>
        <v>Robusta</v>
      </c>
      <c r="O729" t="s">
        <v>6197</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6">
        <f>_xlfn.XLOOKUP(D730,Products!$A$1:$A$49,Products!$D$1:$D$49,,0)</f>
        <v>0.5</v>
      </c>
      <c r="L730" s="7">
        <f>_xlfn.XLOOKUP(D730,Products!$A$1:$A$49,Products!$E$1:$E$49,,0)</f>
        <v>7.29</v>
      </c>
      <c r="M730" s="7">
        <f>L730*Orders!E730</f>
        <v>21.87</v>
      </c>
      <c r="N730" t="str">
        <f t="shared" si="11"/>
        <v>Excelsa</v>
      </c>
      <c r="O730" t="s">
        <v>6199</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6">
        <f>_xlfn.XLOOKUP(D731,Products!$A$1:$A$49,Products!$D$1:$D$49,,0)</f>
        <v>0.2</v>
      </c>
      <c r="L731" s="7">
        <f>_xlfn.XLOOKUP(D731,Products!$A$1:$A$49,Products!$E$1:$E$49,,0)</f>
        <v>4.3650000000000002</v>
      </c>
      <c r="M731" s="7">
        <f>L731*Orders!E731</f>
        <v>4.3650000000000002</v>
      </c>
      <c r="N731" t="str">
        <f t="shared" si="11"/>
        <v>Liberica</v>
      </c>
      <c r="O731" t="s">
        <v>6197</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6">
        <f>_xlfn.XLOOKUP(D732,Products!$A$1:$A$49,Products!$D$1:$D$49,,0)</f>
        <v>2.5</v>
      </c>
      <c r="L732" s="7">
        <f>_xlfn.XLOOKUP(D732,Products!$A$1:$A$49,Products!$E$1:$E$49,,0)</f>
        <v>36.454999999999998</v>
      </c>
      <c r="M732" s="7">
        <f>L732*Orders!E732</f>
        <v>36.454999999999998</v>
      </c>
      <c r="N732" t="str">
        <f t="shared" si="11"/>
        <v>Liberica</v>
      </c>
      <c r="O732" t="s">
        <v>6198</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6">
        <f>_xlfn.XLOOKUP(D733,Products!$A$1:$A$49,Products!$D$1:$D$49,,0)</f>
        <v>0.2</v>
      </c>
      <c r="L733" s="7">
        <f>_xlfn.XLOOKUP(D733,Products!$A$1:$A$49,Products!$E$1:$E$49,,0)</f>
        <v>3.8849999999999998</v>
      </c>
      <c r="M733" s="7">
        <f>L733*Orders!E733</f>
        <v>15.54</v>
      </c>
      <c r="N733" t="str">
        <f t="shared" si="11"/>
        <v>Liberica</v>
      </c>
      <c r="O733" t="s">
        <v>6199</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6">
        <f>_xlfn.XLOOKUP(D734,Products!$A$1:$A$49,Products!$D$1:$D$49,,0)</f>
        <v>0.2</v>
      </c>
      <c r="L734" s="7">
        <f>_xlfn.XLOOKUP(D734,Products!$A$1:$A$49,Products!$E$1:$E$49,,0)</f>
        <v>4.4550000000000001</v>
      </c>
      <c r="M734" s="7">
        <f>L734*Orders!E734</f>
        <v>8.91</v>
      </c>
      <c r="N734" t="str">
        <f t="shared" si="11"/>
        <v>Excelsa</v>
      </c>
      <c r="O734" t="s">
        <v>6198</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6">
        <f>_xlfn.XLOOKUP(D735,Products!$A$1:$A$49,Products!$D$1:$D$49,,0)</f>
        <v>2.5</v>
      </c>
      <c r="L735" s="7">
        <f>_xlfn.XLOOKUP(D735,Products!$A$1:$A$49,Products!$E$1:$E$49,,0)</f>
        <v>33.464999999999996</v>
      </c>
      <c r="M735" s="7">
        <f>L735*Orders!E735</f>
        <v>100.39499999999998</v>
      </c>
      <c r="N735" t="str">
        <f t="shared" si="11"/>
        <v>Liberica</v>
      </c>
      <c r="O735" t="s">
        <v>6197</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6">
        <f>_xlfn.XLOOKUP(D736,Products!$A$1:$A$49,Products!$D$1:$D$49,,0)</f>
        <v>0.2</v>
      </c>
      <c r="L736" s="7">
        <f>_xlfn.XLOOKUP(D736,Products!$A$1:$A$49,Products!$E$1:$E$49,,0)</f>
        <v>2.6849999999999996</v>
      </c>
      <c r="M736" s="7">
        <f>L736*Orders!E736</f>
        <v>13.424999999999997</v>
      </c>
      <c r="N736" t="str">
        <f t="shared" si="11"/>
        <v>Robusta</v>
      </c>
      <c r="O736" t="s">
        <v>6199</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6">
        <f>_xlfn.XLOOKUP(D737,Products!$A$1:$A$49,Products!$D$1:$D$49,,0)</f>
        <v>0.2</v>
      </c>
      <c r="L737" s="7">
        <f>_xlfn.XLOOKUP(D737,Products!$A$1:$A$49,Products!$E$1:$E$49,,0)</f>
        <v>3.645</v>
      </c>
      <c r="M737" s="7">
        <f>L737*Orders!E737</f>
        <v>21.87</v>
      </c>
      <c r="N737" t="str">
        <f t="shared" si="11"/>
        <v>Excelsa</v>
      </c>
      <c r="O737" t="s">
        <v>6199</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6">
        <f>_xlfn.XLOOKUP(D738,Products!$A$1:$A$49,Products!$D$1:$D$49,,0)</f>
        <v>1</v>
      </c>
      <c r="L738" s="7">
        <f>_xlfn.XLOOKUP(D738,Products!$A$1:$A$49,Products!$E$1:$E$49,,0)</f>
        <v>12.95</v>
      </c>
      <c r="M738" s="7">
        <f>L738*Orders!E738</f>
        <v>25.9</v>
      </c>
      <c r="N738" t="str">
        <f t="shared" si="11"/>
        <v>Liberica</v>
      </c>
      <c r="O738" t="s">
        <v>6199</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6">
        <f>_xlfn.XLOOKUP(D739,Products!$A$1:$A$49,Products!$D$1:$D$49,,0)</f>
        <v>1</v>
      </c>
      <c r="L739" s="7">
        <f>_xlfn.XLOOKUP(D739,Products!$A$1:$A$49,Products!$E$1:$E$49,,0)</f>
        <v>11.25</v>
      </c>
      <c r="M739" s="7">
        <f>L739*Orders!E739</f>
        <v>56.25</v>
      </c>
      <c r="N739" t="str">
        <f t="shared" si="11"/>
        <v>Arabica</v>
      </c>
      <c r="O739" t="s">
        <v>6197</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6">
        <f>_xlfn.XLOOKUP(D740,Products!$A$1:$A$49,Products!$D$1:$D$49,,0)</f>
        <v>0.2</v>
      </c>
      <c r="L740" s="7">
        <f>_xlfn.XLOOKUP(D740,Products!$A$1:$A$49,Products!$E$1:$E$49,,0)</f>
        <v>3.5849999999999995</v>
      </c>
      <c r="M740" s="7">
        <f>L740*Orders!E740</f>
        <v>10.754999999999999</v>
      </c>
      <c r="N740" t="str">
        <f t="shared" si="11"/>
        <v>Robusta</v>
      </c>
      <c r="O740" t="s">
        <v>6198</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6">
        <f>_xlfn.XLOOKUP(D741,Products!$A$1:$A$49,Products!$D$1:$D$49,,0)</f>
        <v>0.2</v>
      </c>
      <c r="L741" s="7">
        <f>_xlfn.XLOOKUP(D741,Products!$A$1:$A$49,Products!$E$1:$E$49,,0)</f>
        <v>3.645</v>
      </c>
      <c r="M741" s="7">
        <f>L741*Orders!E741</f>
        <v>18.225000000000001</v>
      </c>
      <c r="N741" t="str">
        <f t="shared" si="11"/>
        <v>Excelsa</v>
      </c>
      <c r="O741" t="s">
        <v>6199</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6">
        <f>_xlfn.XLOOKUP(D742,Products!$A$1:$A$49,Products!$D$1:$D$49,,0)</f>
        <v>0.5</v>
      </c>
      <c r="L742" s="7">
        <f>_xlfn.XLOOKUP(D742,Products!$A$1:$A$49,Products!$E$1:$E$49,,0)</f>
        <v>7.169999999999999</v>
      </c>
      <c r="M742" s="7">
        <f>L742*Orders!E742</f>
        <v>28.679999999999996</v>
      </c>
      <c r="N742" t="str">
        <f t="shared" si="11"/>
        <v>Robusta</v>
      </c>
      <c r="O742" t="s">
        <v>6198</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6">
        <f>_xlfn.XLOOKUP(D743,Products!$A$1:$A$49,Products!$D$1:$D$49,,0)</f>
        <v>0.2</v>
      </c>
      <c r="L743" s="7">
        <f>_xlfn.XLOOKUP(D743,Products!$A$1:$A$49,Products!$E$1:$E$49,,0)</f>
        <v>4.3650000000000002</v>
      </c>
      <c r="M743" s="7">
        <f>L743*Orders!E743</f>
        <v>8.73</v>
      </c>
      <c r="N743" t="str">
        <f t="shared" si="11"/>
        <v>Liberica</v>
      </c>
      <c r="O743" t="s">
        <v>6197</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6">
        <f>_xlfn.XLOOKUP(D744,Products!$A$1:$A$49,Products!$D$1:$D$49,,0)</f>
        <v>1</v>
      </c>
      <c r="L744" s="7">
        <f>_xlfn.XLOOKUP(D744,Products!$A$1:$A$49,Products!$E$1:$E$49,,0)</f>
        <v>14.55</v>
      </c>
      <c r="M744" s="7">
        <f>L744*Orders!E744</f>
        <v>58.2</v>
      </c>
      <c r="N744" t="str">
        <f t="shared" si="11"/>
        <v>Liberica</v>
      </c>
      <c r="O744" t="s">
        <v>6197</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6">
        <f>_xlfn.XLOOKUP(D745,Products!$A$1:$A$49,Products!$D$1:$D$49,,0)</f>
        <v>0.5</v>
      </c>
      <c r="L745" s="7">
        <f>_xlfn.XLOOKUP(D745,Products!$A$1:$A$49,Products!$E$1:$E$49,,0)</f>
        <v>5.97</v>
      </c>
      <c r="M745" s="7">
        <f>L745*Orders!E745</f>
        <v>17.91</v>
      </c>
      <c r="N745" t="str">
        <f t="shared" si="11"/>
        <v>Arabica</v>
      </c>
      <c r="O745" t="s">
        <v>6199</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6">
        <f>_xlfn.XLOOKUP(D746,Products!$A$1:$A$49,Products!$D$1:$D$49,,0)</f>
        <v>0.2</v>
      </c>
      <c r="L746" s="7">
        <f>_xlfn.XLOOKUP(D746,Products!$A$1:$A$49,Products!$E$1:$E$49,,0)</f>
        <v>2.9849999999999999</v>
      </c>
      <c r="M746" s="7">
        <f>L746*Orders!E746</f>
        <v>17.91</v>
      </c>
      <c r="N746" t="str">
        <f t="shared" si="11"/>
        <v>Robusta</v>
      </c>
      <c r="O746" t="s">
        <v>6197</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6">
        <f>_xlfn.XLOOKUP(D747,Products!$A$1:$A$49,Products!$D$1:$D$49,,0)</f>
        <v>0.5</v>
      </c>
      <c r="L747" s="7">
        <f>_xlfn.XLOOKUP(D747,Products!$A$1:$A$49,Products!$E$1:$E$49,,0)</f>
        <v>7.29</v>
      </c>
      <c r="M747" s="7">
        <f>L747*Orders!E747</f>
        <v>14.58</v>
      </c>
      <c r="N747" t="str">
        <f t="shared" si="11"/>
        <v>Excelsa</v>
      </c>
      <c r="O747" t="s">
        <v>6199</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6">
        <f>_xlfn.XLOOKUP(D748,Products!$A$1:$A$49,Products!$D$1:$D$49,,0)</f>
        <v>1</v>
      </c>
      <c r="L748" s="7">
        <f>_xlfn.XLOOKUP(D748,Products!$A$1:$A$49,Products!$E$1:$E$49,,0)</f>
        <v>11.25</v>
      </c>
      <c r="M748" s="7">
        <f>L748*Orders!E748</f>
        <v>33.75</v>
      </c>
      <c r="N748" t="str">
        <f t="shared" si="11"/>
        <v>Arabica</v>
      </c>
      <c r="O748" t="s">
        <v>6197</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6">
        <f>_xlfn.XLOOKUP(D749,Products!$A$1:$A$49,Products!$D$1:$D$49,,0)</f>
        <v>0.5</v>
      </c>
      <c r="L749" s="7">
        <f>_xlfn.XLOOKUP(D749,Products!$A$1:$A$49,Products!$E$1:$E$49,,0)</f>
        <v>8.73</v>
      </c>
      <c r="M749" s="7">
        <f>L749*Orders!E749</f>
        <v>34.92</v>
      </c>
      <c r="N749" t="str">
        <f t="shared" si="11"/>
        <v>Liberica</v>
      </c>
      <c r="O749" t="s">
        <v>6197</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6">
        <f>_xlfn.XLOOKUP(D750,Products!$A$1:$A$49,Products!$D$1:$D$49,,0)</f>
        <v>0.5</v>
      </c>
      <c r="L750" s="7">
        <f>_xlfn.XLOOKUP(D750,Products!$A$1:$A$49,Products!$E$1:$E$49,,0)</f>
        <v>7.29</v>
      </c>
      <c r="M750" s="7">
        <f>L750*Orders!E750</f>
        <v>14.58</v>
      </c>
      <c r="N750" t="str">
        <f t="shared" si="11"/>
        <v>Excelsa</v>
      </c>
      <c r="O750" t="s">
        <v>6199</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6">
        <f>_xlfn.XLOOKUP(D751,Products!$A$1:$A$49,Products!$D$1:$D$49,,0)</f>
        <v>0.2</v>
      </c>
      <c r="L751" s="7">
        <f>_xlfn.XLOOKUP(D751,Products!$A$1:$A$49,Products!$E$1:$E$49,,0)</f>
        <v>2.6849999999999996</v>
      </c>
      <c r="M751" s="7">
        <f>L751*Orders!E751</f>
        <v>5.3699999999999992</v>
      </c>
      <c r="N751" t="str">
        <f t="shared" si="11"/>
        <v>Robusta</v>
      </c>
      <c r="O751" t="s">
        <v>6199</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6">
        <f>_xlfn.XLOOKUP(D752,Products!$A$1:$A$49,Products!$D$1:$D$49,,0)</f>
        <v>0.5</v>
      </c>
      <c r="L752" s="7">
        <f>_xlfn.XLOOKUP(D752,Products!$A$1:$A$49,Products!$E$1:$E$49,,0)</f>
        <v>5.97</v>
      </c>
      <c r="M752" s="7">
        <f>L752*Orders!E752</f>
        <v>5.97</v>
      </c>
      <c r="N752" t="str">
        <f t="shared" si="11"/>
        <v>Robusta</v>
      </c>
      <c r="O752" t="s">
        <v>6197</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6">
        <f>_xlfn.XLOOKUP(D753,Products!$A$1:$A$49,Products!$D$1:$D$49,,0)</f>
        <v>0.5</v>
      </c>
      <c r="L753" s="7">
        <f>_xlfn.XLOOKUP(D753,Products!$A$1:$A$49,Products!$E$1:$E$49,,0)</f>
        <v>9.51</v>
      </c>
      <c r="M753" s="7">
        <f>L753*Orders!E753</f>
        <v>19.02</v>
      </c>
      <c r="N753" t="str">
        <f t="shared" si="11"/>
        <v>Liberica</v>
      </c>
      <c r="O753" t="s">
        <v>6198</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6">
        <f>_xlfn.XLOOKUP(D754,Products!$A$1:$A$49,Products!$D$1:$D$49,,0)</f>
        <v>1</v>
      </c>
      <c r="L754" s="7">
        <f>_xlfn.XLOOKUP(D754,Products!$A$1:$A$49,Products!$E$1:$E$49,,0)</f>
        <v>13.75</v>
      </c>
      <c r="M754" s="7">
        <f>L754*Orders!E754</f>
        <v>27.5</v>
      </c>
      <c r="N754" t="str">
        <f t="shared" si="11"/>
        <v>Excelsa</v>
      </c>
      <c r="O754" t="s">
        <v>6197</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6">
        <f>_xlfn.XLOOKUP(D755,Products!$A$1:$A$49,Products!$D$1:$D$49,,0)</f>
        <v>0.5</v>
      </c>
      <c r="L755" s="7">
        <f>_xlfn.XLOOKUP(D755,Products!$A$1:$A$49,Products!$E$1:$E$49,,0)</f>
        <v>5.97</v>
      </c>
      <c r="M755" s="7">
        <f>L755*Orders!E755</f>
        <v>29.849999999999998</v>
      </c>
      <c r="N755" t="str">
        <f t="shared" si="11"/>
        <v>Arabica</v>
      </c>
      <c r="O755" t="s">
        <v>6199</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6">
        <f>_xlfn.XLOOKUP(D756,Products!$A$1:$A$49,Products!$D$1:$D$49,,0)</f>
        <v>0.2</v>
      </c>
      <c r="L756" s="7">
        <f>_xlfn.XLOOKUP(D756,Products!$A$1:$A$49,Products!$E$1:$E$49,,0)</f>
        <v>2.9849999999999999</v>
      </c>
      <c r="M756" s="7">
        <f>L756*Orders!E756</f>
        <v>17.91</v>
      </c>
      <c r="N756" t="str">
        <f t="shared" si="11"/>
        <v>Arabica</v>
      </c>
      <c r="O756" t="s">
        <v>6199</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6">
        <f>_xlfn.XLOOKUP(D757,Products!$A$1:$A$49,Products!$D$1:$D$49,,0)</f>
        <v>0.2</v>
      </c>
      <c r="L757" s="7">
        <f>_xlfn.XLOOKUP(D757,Products!$A$1:$A$49,Products!$E$1:$E$49,,0)</f>
        <v>4.7549999999999999</v>
      </c>
      <c r="M757" s="7">
        <f>L757*Orders!E757</f>
        <v>28.53</v>
      </c>
      <c r="N757" t="str">
        <f t="shared" si="11"/>
        <v>Liberica</v>
      </c>
      <c r="O757" t="s">
        <v>6198</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6">
        <f>_xlfn.XLOOKUP(D758,Products!$A$1:$A$49,Products!$D$1:$D$49,,0)</f>
        <v>1</v>
      </c>
      <c r="L758" s="7">
        <f>_xlfn.XLOOKUP(D758,Products!$A$1:$A$49,Products!$E$1:$E$49,,0)</f>
        <v>8.9499999999999993</v>
      </c>
      <c r="M758" s="7">
        <f>L758*Orders!E758</f>
        <v>35.799999999999997</v>
      </c>
      <c r="N758" t="str">
        <f t="shared" si="11"/>
        <v>Robusta</v>
      </c>
      <c r="O758" t="s">
        <v>6199</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6">
        <f>_xlfn.XLOOKUP(D759,Products!$A$1:$A$49,Products!$D$1:$D$49,,0)</f>
        <v>0.5</v>
      </c>
      <c r="L759" s="7">
        <f>_xlfn.XLOOKUP(D759,Products!$A$1:$A$49,Products!$E$1:$E$49,,0)</f>
        <v>5.97</v>
      </c>
      <c r="M759" s="7">
        <f>L759*Orders!E759</f>
        <v>17.91</v>
      </c>
      <c r="N759" t="str">
        <f t="shared" si="11"/>
        <v>Arabica</v>
      </c>
      <c r="O759" t="s">
        <v>6199</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6">
        <f>_xlfn.XLOOKUP(D760,Products!$A$1:$A$49,Products!$D$1:$D$49,,0)</f>
        <v>1</v>
      </c>
      <c r="L760" s="7">
        <f>_xlfn.XLOOKUP(D760,Products!$A$1:$A$49,Products!$E$1:$E$49,,0)</f>
        <v>8.9499999999999993</v>
      </c>
      <c r="M760" s="7">
        <f>L760*Orders!E760</f>
        <v>8.9499999999999993</v>
      </c>
      <c r="N760" t="str">
        <f t="shared" si="11"/>
        <v>Robusta</v>
      </c>
      <c r="O760" t="s">
        <v>6199</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6">
        <f>_xlfn.XLOOKUP(D761,Products!$A$1:$A$49,Products!$D$1:$D$49,,0)</f>
        <v>2.5</v>
      </c>
      <c r="L761" s="7">
        <f>_xlfn.XLOOKUP(D761,Products!$A$1:$A$49,Products!$E$1:$E$49,,0)</f>
        <v>29.784999999999997</v>
      </c>
      <c r="M761" s="7">
        <f>L761*Orders!E761</f>
        <v>29.784999999999997</v>
      </c>
      <c r="N761" t="str">
        <f t="shared" si="11"/>
        <v>Liberica</v>
      </c>
      <c r="O761" t="s">
        <v>6199</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6">
        <f>_xlfn.XLOOKUP(D762,Products!$A$1:$A$49,Products!$D$1:$D$49,,0)</f>
        <v>0.5</v>
      </c>
      <c r="L762" s="7">
        <f>_xlfn.XLOOKUP(D762,Products!$A$1:$A$49,Products!$E$1:$E$49,,0)</f>
        <v>8.91</v>
      </c>
      <c r="M762" s="7">
        <f>L762*Orders!E762</f>
        <v>44.55</v>
      </c>
      <c r="N762" t="str">
        <f t="shared" si="11"/>
        <v>Excelsa</v>
      </c>
      <c r="O762" t="s">
        <v>6198</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6">
        <f>_xlfn.XLOOKUP(D763,Products!$A$1:$A$49,Products!$D$1:$D$49,,0)</f>
        <v>1</v>
      </c>
      <c r="L763" s="7">
        <f>_xlfn.XLOOKUP(D763,Products!$A$1:$A$49,Products!$E$1:$E$49,,0)</f>
        <v>14.85</v>
      </c>
      <c r="M763" s="7">
        <f>L763*Orders!E763</f>
        <v>89.1</v>
      </c>
      <c r="N763" t="str">
        <f t="shared" si="11"/>
        <v>Excelsa</v>
      </c>
      <c r="O763" t="s">
        <v>6198</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6">
        <f>_xlfn.XLOOKUP(D764,Products!$A$1:$A$49,Products!$D$1:$D$49,,0)</f>
        <v>0.5</v>
      </c>
      <c r="L764" s="7">
        <f>_xlfn.XLOOKUP(D764,Products!$A$1:$A$49,Products!$E$1:$E$49,,0)</f>
        <v>8.73</v>
      </c>
      <c r="M764" s="7">
        <f>L764*Orders!E764</f>
        <v>43.650000000000006</v>
      </c>
      <c r="N764" t="str">
        <f t="shared" si="11"/>
        <v>Liberica</v>
      </c>
      <c r="O764" t="s">
        <v>6197</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6">
        <f>_xlfn.XLOOKUP(D765,Products!$A$1:$A$49,Products!$D$1:$D$49,,0)</f>
        <v>0.5</v>
      </c>
      <c r="L765" s="7">
        <f>_xlfn.XLOOKUP(D765,Products!$A$1:$A$49,Products!$E$1:$E$49,,0)</f>
        <v>7.77</v>
      </c>
      <c r="M765" s="7">
        <f>L765*Orders!E765</f>
        <v>23.31</v>
      </c>
      <c r="N765" t="str">
        <f t="shared" si="11"/>
        <v>Arabica</v>
      </c>
      <c r="O765" t="s">
        <v>6198</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6">
        <f>_xlfn.XLOOKUP(D766,Products!$A$1:$A$49,Products!$D$1:$D$49,,0)</f>
        <v>2.5</v>
      </c>
      <c r="L766" s="7">
        <f>_xlfn.XLOOKUP(D766,Products!$A$1:$A$49,Products!$E$1:$E$49,,0)</f>
        <v>29.784999999999997</v>
      </c>
      <c r="M766" s="7">
        <f>L766*Orders!E766</f>
        <v>178.70999999999998</v>
      </c>
      <c r="N766" t="str">
        <f t="shared" si="11"/>
        <v>Arabica</v>
      </c>
      <c r="O766" t="s">
        <v>6198</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6">
        <f>_xlfn.XLOOKUP(D767,Products!$A$1:$A$49,Products!$D$1:$D$49,,0)</f>
        <v>1</v>
      </c>
      <c r="L767" s="7">
        <f>_xlfn.XLOOKUP(D767,Products!$A$1:$A$49,Products!$E$1:$E$49,,0)</f>
        <v>9.9499999999999993</v>
      </c>
      <c r="M767" s="7">
        <f>L767*Orders!E767</f>
        <v>59.699999999999996</v>
      </c>
      <c r="N767" t="str">
        <f t="shared" si="11"/>
        <v>Robusta</v>
      </c>
      <c r="O767" t="s">
        <v>6197</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6">
        <f>_xlfn.XLOOKUP(D768,Products!$A$1:$A$49,Products!$D$1:$D$49,,0)</f>
        <v>0.5</v>
      </c>
      <c r="L768" s="7">
        <f>_xlfn.XLOOKUP(D768,Products!$A$1:$A$49,Products!$E$1:$E$49,,0)</f>
        <v>7.77</v>
      </c>
      <c r="M768" s="7">
        <f>L768*Orders!E768</f>
        <v>15.54</v>
      </c>
      <c r="N768" t="str">
        <f t="shared" si="11"/>
        <v>Arabica</v>
      </c>
      <c r="O768" t="s">
        <v>6198</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6">
        <f>_xlfn.XLOOKUP(D769,Products!$A$1:$A$49,Products!$D$1:$D$49,,0)</f>
        <v>2.5</v>
      </c>
      <c r="L769" s="7">
        <f>_xlfn.XLOOKUP(D769,Products!$A$1:$A$49,Products!$E$1:$E$49,,0)</f>
        <v>29.784999999999997</v>
      </c>
      <c r="M769" s="7">
        <f>L769*Orders!E769</f>
        <v>89.35499999999999</v>
      </c>
      <c r="N769" t="str">
        <f t="shared" si="11"/>
        <v>Arabica</v>
      </c>
      <c r="O769" t="s">
        <v>6198</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6">
        <f>_xlfn.XLOOKUP(D770,Products!$A$1:$A$49,Products!$D$1:$D$49,,0)</f>
        <v>1</v>
      </c>
      <c r="L770" s="7">
        <f>_xlfn.XLOOKUP(D770,Products!$A$1:$A$49,Products!$E$1:$E$49,,0)</f>
        <v>11.95</v>
      </c>
      <c r="M770" s="7">
        <f>L770*Orders!E770</f>
        <v>23.9</v>
      </c>
      <c r="N770" t="str">
        <f t="shared" si="11"/>
        <v>Robusta</v>
      </c>
      <c r="O770" t="s">
        <v>6198</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6">
        <f>_xlfn.XLOOKUP(D771,Products!$A$1:$A$49,Products!$D$1:$D$49,,0)</f>
        <v>2.5</v>
      </c>
      <c r="L771" s="7">
        <f>_xlfn.XLOOKUP(D771,Products!$A$1:$A$49,Products!$E$1:$E$49,,0)</f>
        <v>22.884999999999998</v>
      </c>
      <c r="M771" s="7">
        <f>L771*Orders!E771</f>
        <v>137.31</v>
      </c>
      <c r="N771" t="str">
        <f t="shared" ref="N771:N834" si="12">IF(I771="Rob","Robusta",IF(I771="Exc","Excelsa",IF(I771="Ara","Arabica",IF(I771="Lib","Liberica",""))))</f>
        <v>Robusta</v>
      </c>
      <c r="O771" t="s">
        <v>6197</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6">
        <f>_xlfn.XLOOKUP(D772,Products!$A$1:$A$49,Products!$D$1:$D$49,,0)</f>
        <v>1</v>
      </c>
      <c r="L772" s="7">
        <f>_xlfn.XLOOKUP(D772,Products!$A$1:$A$49,Products!$E$1:$E$49,,0)</f>
        <v>9.9499999999999993</v>
      </c>
      <c r="M772" s="7">
        <f>L772*Orders!E772</f>
        <v>9.9499999999999993</v>
      </c>
      <c r="N772" t="str">
        <f t="shared" si="12"/>
        <v>Arabica</v>
      </c>
      <c r="O772" t="s">
        <v>6199</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6">
        <f>_xlfn.XLOOKUP(D773,Products!$A$1:$A$49,Products!$D$1:$D$49,,0)</f>
        <v>0.5</v>
      </c>
      <c r="L773" s="7">
        <f>_xlfn.XLOOKUP(D773,Products!$A$1:$A$49,Products!$E$1:$E$49,,0)</f>
        <v>7.169999999999999</v>
      </c>
      <c r="M773" s="7">
        <f>L773*Orders!E773</f>
        <v>21.509999999999998</v>
      </c>
      <c r="N773" t="str">
        <f t="shared" si="12"/>
        <v>Robusta</v>
      </c>
      <c r="O773" t="s">
        <v>6198</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6">
        <f>_xlfn.XLOOKUP(D774,Products!$A$1:$A$49,Products!$D$1:$D$49,,0)</f>
        <v>1</v>
      </c>
      <c r="L774" s="7">
        <f>_xlfn.XLOOKUP(D774,Products!$A$1:$A$49,Products!$E$1:$E$49,,0)</f>
        <v>13.75</v>
      </c>
      <c r="M774" s="7">
        <f>L774*Orders!E774</f>
        <v>82.5</v>
      </c>
      <c r="N774" t="str">
        <f t="shared" si="12"/>
        <v>Excelsa</v>
      </c>
      <c r="O774" t="s">
        <v>6197</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6">
        <f>_xlfn.XLOOKUP(D775,Products!$A$1:$A$49,Products!$D$1:$D$49,,0)</f>
        <v>0.2</v>
      </c>
      <c r="L775" s="7">
        <f>_xlfn.XLOOKUP(D775,Products!$A$1:$A$49,Products!$E$1:$E$49,,0)</f>
        <v>4.3650000000000002</v>
      </c>
      <c r="M775" s="7">
        <f>L775*Orders!E775</f>
        <v>8.73</v>
      </c>
      <c r="N775" t="str">
        <f t="shared" si="12"/>
        <v>Liberica</v>
      </c>
      <c r="O775" t="s">
        <v>6197</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6">
        <f>_xlfn.XLOOKUP(D776,Products!$A$1:$A$49,Products!$D$1:$D$49,,0)</f>
        <v>1</v>
      </c>
      <c r="L776" s="7">
        <f>_xlfn.XLOOKUP(D776,Products!$A$1:$A$49,Products!$E$1:$E$49,,0)</f>
        <v>9.9499999999999993</v>
      </c>
      <c r="M776" s="7">
        <f>L776*Orders!E776</f>
        <v>19.899999999999999</v>
      </c>
      <c r="N776" t="str">
        <f t="shared" si="12"/>
        <v>Robusta</v>
      </c>
      <c r="O776" t="s">
        <v>6197</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6">
        <f>_xlfn.XLOOKUP(D777,Products!$A$1:$A$49,Products!$D$1:$D$49,,0)</f>
        <v>0.5</v>
      </c>
      <c r="L777" s="7">
        <f>_xlfn.XLOOKUP(D777,Products!$A$1:$A$49,Products!$E$1:$E$49,,0)</f>
        <v>8.91</v>
      </c>
      <c r="M777" s="7">
        <f>L777*Orders!E777</f>
        <v>17.82</v>
      </c>
      <c r="N777" t="str">
        <f t="shared" si="12"/>
        <v>Excelsa</v>
      </c>
      <c r="O777" t="s">
        <v>6198</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6">
        <f>_xlfn.XLOOKUP(D778,Products!$A$1:$A$49,Products!$D$1:$D$49,,0)</f>
        <v>0.5</v>
      </c>
      <c r="L778" s="7">
        <f>_xlfn.XLOOKUP(D778,Products!$A$1:$A$49,Products!$E$1:$E$49,,0)</f>
        <v>6.75</v>
      </c>
      <c r="M778" s="7">
        <f>L778*Orders!E778</f>
        <v>20.25</v>
      </c>
      <c r="N778" t="str">
        <f t="shared" si="12"/>
        <v>Arabica</v>
      </c>
      <c r="O778" t="s">
        <v>6197</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6">
        <f>_xlfn.XLOOKUP(D779,Products!$A$1:$A$49,Products!$D$1:$D$49,,0)</f>
        <v>2.5</v>
      </c>
      <c r="L779" s="7">
        <f>_xlfn.XLOOKUP(D779,Products!$A$1:$A$49,Products!$E$1:$E$49,,0)</f>
        <v>29.784999999999997</v>
      </c>
      <c r="M779" s="7">
        <f>L779*Orders!E779</f>
        <v>59.569999999999993</v>
      </c>
      <c r="N779" t="str">
        <f t="shared" si="12"/>
        <v>Arabica</v>
      </c>
      <c r="O779" t="s">
        <v>6198</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6">
        <f>_xlfn.XLOOKUP(D780,Products!$A$1:$A$49,Products!$D$1:$D$49,,0)</f>
        <v>0.5</v>
      </c>
      <c r="L780" s="7">
        <f>_xlfn.XLOOKUP(D780,Products!$A$1:$A$49,Products!$E$1:$E$49,,0)</f>
        <v>9.51</v>
      </c>
      <c r="M780" s="7">
        <f>L780*Orders!E780</f>
        <v>19.02</v>
      </c>
      <c r="N780" t="str">
        <f t="shared" si="12"/>
        <v>Liberica</v>
      </c>
      <c r="O780" t="s">
        <v>6198</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6">
        <f>_xlfn.XLOOKUP(D781,Products!$A$1:$A$49,Products!$D$1:$D$49,,0)</f>
        <v>1</v>
      </c>
      <c r="L781" s="7">
        <f>_xlfn.XLOOKUP(D781,Products!$A$1:$A$49,Products!$E$1:$E$49,,0)</f>
        <v>12.95</v>
      </c>
      <c r="M781" s="7">
        <f>L781*Orders!E781</f>
        <v>77.699999999999989</v>
      </c>
      <c r="N781" t="str">
        <f t="shared" si="12"/>
        <v>Liberica</v>
      </c>
      <c r="O781" t="s">
        <v>6199</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6">
        <f>_xlfn.XLOOKUP(D782,Products!$A$1:$A$49,Products!$D$1:$D$49,,0)</f>
        <v>1</v>
      </c>
      <c r="L782" s="7">
        <f>_xlfn.XLOOKUP(D782,Products!$A$1:$A$49,Products!$E$1:$E$49,,0)</f>
        <v>13.75</v>
      </c>
      <c r="M782" s="7">
        <f>L782*Orders!E782</f>
        <v>41.25</v>
      </c>
      <c r="N782" t="str">
        <f t="shared" si="12"/>
        <v>Excelsa</v>
      </c>
      <c r="O782" t="s">
        <v>6197</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6">
        <f>_xlfn.XLOOKUP(D783,Products!$A$1:$A$49,Products!$D$1:$D$49,,0)</f>
        <v>2.5</v>
      </c>
      <c r="L783" s="7">
        <f>_xlfn.XLOOKUP(D783,Products!$A$1:$A$49,Products!$E$1:$E$49,,0)</f>
        <v>36.454999999999998</v>
      </c>
      <c r="M783" s="7">
        <f>L783*Orders!E783</f>
        <v>145.82</v>
      </c>
      <c r="N783" t="str">
        <f t="shared" si="12"/>
        <v>Liberica</v>
      </c>
      <c r="O783" t="s">
        <v>6198</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6">
        <f>_xlfn.XLOOKUP(D784,Products!$A$1:$A$49,Products!$D$1:$D$49,,0)</f>
        <v>0.2</v>
      </c>
      <c r="L784" s="7">
        <f>_xlfn.XLOOKUP(D784,Products!$A$1:$A$49,Products!$E$1:$E$49,,0)</f>
        <v>4.4550000000000001</v>
      </c>
      <c r="M784" s="7">
        <f>L784*Orders!E784</f>
        <v>26.73</v>
      </c>
      <c r="N784" t="str">
        <f t="shared" si="12"/>
        <v>Excelsa</v>
      </c>
      <c r="O784" t="s">
        <v>6198</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6">
        <f>_xlfn.XLOOKUP(D785,Products!$A$1:$A$49,Products!$D$1:$D$49,,0)</f>
        <v>0.5</v>
      </c>
      <c r="L785" s="7">
        <f>_xlfn.XLOOKUP(D785,Products!$A$1:$A$49,Products!$E$1:$E$49,,0)</f>
        <v>8.73</v>
      </c>
      <c r="M785" s="7">
        <f>L785*Orders!E785</f>
        <v>43.650000000000006</v>
      </c>
      <c r="N785" t="str">
        <f t="shared" si="12"/>
        <v>Liberica</v>
      </c>
      <c r="O785" t="s">
        <v>6197</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6">
        <f>_xlfn.XLOOKUP(D786,Products!$A$1:$A$49,Products!$D$1:$D$49,,0)</f>
        <v>1</v>
      </c>
      <c r="L786" s="7">
        <f>_xlfn.XLOOKUP(D786,Products!$A$1:$A$49,Products!$E$1:$E$49,,0)</f>
        <v>15.85</v>
      </c>
      <c r="M786" s="7">
        <f>L786*Orders!E786</f>
        <v>31.7</v>
      </c>
      <c r="N786" t="str">
        <f t="shared" si="12"/>
        <v>Liberica</v>
      </c>
      <c r="O786" t="s">
        <v>6198</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6">
        <f>_xlfn.XLOOKUP(D787,Products!$A$1:$A$49,Products!$D$1:$D$49,,0)</f>
        <v>2.5</v>
      </c>
      <c r="L787" s="7">
        <f>_xlfn.XLOOKUP(D787,Products!$A$1:$A$49,Products!$E$1:$E$49,,0)</f>
        <v>22.884999999999998</v>
      </c>
      <c r="M787" s="7">
        <f>L787*Orders!E787</f>
        <v>22.884999999999998</v>
      </c>
      <c r="N787" t="str">
        <f t="shared" si="12"/>
        <v>Arabica</v>
      </c>
      <c r="O787" t="s">
        <v>6199</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6">
        <f>_xlfn.XLOOKUP(D788,Products!$A$1:$A$49,Products!$D$1:$D$49,,0)</f>
        <v>2.5</v>
      </c>
      <c r="L788" s="7">
        <f>_xlfn.XLOOKUP(D788,Products!$A$1:$A$49,Products!$E$1:$E$49,,0)</f>
        <v>27.945</v>
      </c>
      <c r="M788" s="7">
        <f>L788*Orders!E788</f>
        <v>27.945</v>
      </c>
      <c r="N788" t="str">
        <f t="shared" si="12"/>
        <v>Excelsa</v>
      </c>
      <c r="O788" t="s">
        <v>6199</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6">
        <f>_xlfn.XLOOKUP(D789,Products!$A$1:$A$49,Products!$D$1:$D$49,,0)</f>
        <v>1</v>
      </c>
      <c r="L789" s="7">
        <f>_xlfn.XLOOKUP(D789,Products!$A$1:$A$49,Products!$E$1:$E$49,,0)</f>
        <v>13.75</v>
      </c>
      <c r="M789" s="7">
        <f>L789*Orders!E789</f>
        <v>82.5</v>
      </c>
      <c r="N789" t="str">
        <f t="shared" si="12"/>
        <v>Excelsa</v>
      </c>
      <c r="O789" t="s">
        <v>6197</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6">
        <f>_xlfn.XLOOKUP(D790,Products!$A$1:$A$49,Products!$D$1:$D$49,,0)</f>
        <v>2.5</v>
      </c>
      <c r="L790" s="7">
        <f>_xlfn.XLOOKUP(D790,Products!$A$1:$A$49,Products!$E$1:$E$49,,0)</f>
        <v>22.884999999999998</v>
      </c>
      <c r="M790" s="7">
        <f>L790*Orders!E790</f>
        <v>45.769999999999996</v>
      </c>
      <c r="N790" t="str">
        <f t="shared" si="12"/>
        <v>Robusta</v>
      </c>
      <c r="O790" t="s">
        <v>6197</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6">
        <f>_xlfn.XLOOKUP(D791,Products!$A$1:$A$49,Products!$D$1:$D$49,,0)</f>
        <v>1</v>
      </c>
      <c r="L791" s="7">
        <f>_xlfn.XLOOKUP(D791,Products!$A$1:$A$49,Products!$E$1:$E$49,,0)</f>
        <v>12.95</v>
      </c>
      <c r="M791" s="7">
        <f>L791*Orders!E791</f>
        <v>77.699999999999989</v>
      </c>
      <c r="N791" t="str">
        <f t="shared" si="12"/>
        <v>Arabica</v>
      </c>
      <c r="O791" t="s">
        <v>6198</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6">
        <f>_xlfn.XLOOKUP(D792,Products!$A$1:$A$49,Products!$D$1:$D$49,,0)</f>
        <v>0.5</v>
      </c>
      <c r="L792" s="7">
        <f>_xlfn.XLOOKUP(D792,Products!$A$1:$A$49,Products!$E$1:$E$49,,0)</f>
        <v>7.77</v>
      </c>
      <c r="M792" s="7">
        <f>L792*Orders!E792</f>
        <v>23.31</v>
      </c>
      <c r="N792" t="str">
        <f t="shared" si="12"/>
        <v>Arabica</v>
      </c>
      <c r="O792" t="s">
        <v>6198</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6">
        <f>_xlfn.XLOOKUP(D793,Products!$A$1:$A$49,Products!$D$1:$D$49,,0)</f>
        <v>0.2</v>
      </c>
      <c r="L793" s="7">
        <f>_xlfn.XLOOKUP(D793,Products!$A$1:$A$49,Products!$E$1:$E$49,,0)</f>
        <v>4.7549999999999999</v>
      </c>
      <c r="M793" s="7">
        <f>L793*Orders!E793</f>
        <v>23.774999999999999</v>
      </c>
      <c r="N793" t="str">
        <f t="shared" si="12"/>
        <v>Liberica</v>
      </c>
      <c r="O793" t="s">
        <v>6198</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6">
        <f>_xlfn.XLOOKUP(D794,Products!$A$1:$A$49,Products!$D$1:$D$49,,0)</f>
        <v>0.5</v>
      </c>
      <c r="L794" s="7">
        <f>_xlfn.XLOOKUP(D794,Products!$A$1:$A$49,Products!$E$1:$E$49,,0)</f>
        <v>8.73</v>
      </c>
      <c r="M794" s="7">
        <f>L794*Orders!E794</f>
        <v>52.38</v>
      </c>
      <c r="N794" t="str">
        <f t="shared" si="12"/>
        <v>Liberica</v>
      </c>
      <c r="O794" t="s">
        <v>6197</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6">
        <f>_xlfn.XLOOKUP(D795,Products!$A$1:$A$49,Products!$D$1:$D$49,,0)</f>
        <v>0.2</v>
      </c>
      <c r="L795" s="7">
        <f>_xlfn.XLOOKUP(D795,Products!$A$1:$A$49,Products!$E$1:$E$49,,0)</f>
        <v>3.5849999999999995</v>
      </c>
      <c r="M795" s="7">
        <f>L795*Orders!E795</f>
        <v>17.924999999999997</v>
      </c>
      <c r="N795" t="str">
        <f t="shared" si="12"/>
        <v>Robusta</v>
      </c>
      <c r="O795" t="s">
        <v>6198</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6">
        <f>_xlfn.XLOOKUP(D796,Products!$A$1:$A$49,Products!$D$1:$D$49,,0)</f>
        <v>2.5</v>
      </c>
      <c r="L796" s="7">
        <f>_xlfn.XLOOKUP(D796,Products!$A$1:$A$49,Products!$E$1:$E$49,,0)</f>
        <v>29.784999999999997</v>
      </c>
      <c r="M796" s="7">
        <f>L796*Orders!E796</f>
        <v>148.92499999999998</v>
      </c>
      <c r="N796" t="str">
        <f t="shared" si="12"/>
        <v>Arabica</v>
      </c>
      <c r="O796" t="s">
        <v>6198</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6">
        <f>_xlfn.XLOOKUP(D797,Products!$A$1:$A$49,Products!$D$1:$D$49,,0)</f>
        <v>0.5</v>
      </c>
      <c r="L797" s="7">
        <f>_xlfn.XLOOKUP(D797,Products!$A$1:$A$49,Products!$E$1:$E$49,,0)</f>
        <v>7.169999999999999</v>
      </c>
      <c r="M797" s="7">
        <f>L797*Orders!E797</f>
        <v>28.679999999999996</v>
      </c>
      <c r="N797" t="str">
        <f t="shared" si="12"/>
        <v>Robusta</v>
      </c>
      <c r="O797" t="s">
        <v>6198</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6">
        <f>_xlfn.XLOOKUP(D798,Products!$A$1:$A$49,Products!$D$1:$D$49,,0)</f>
        <v>0.5</v>
      </c>
      <c r="L798" s="7">
        <f>_xlfn.XLOOKUP(D798,Products!$A$1:$A$49,Products!$E$1:$E$49,,0)</f>
        <v>9.51</v>
      </c>
      <c r="M798" s="7">
        <f>L798*Orders!E798</f>
        <v>9.51</v>
      </c>
      <c r="N798" t="str">
        <f t="shared" si="12"/>
        <v>Liberica</v>
      </c>
      <c r="O798" t="s">
        <v>6198</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6">
        <f>_xlfn.XLOOKUP(D799,Products!$A$1:$A$49,Products!$D$1:$D$49,,0)</f>
        <v>0.5</v>
      </c>
      <c r="L799" s="7">
        <f>_xlfn.XLOOKUP(D799,Products!$A$1:$A$49,Products!$E$1:$E$49,,0)</f>
        <v>7.77</v>
      </c>
      <c r="M799" s="7">
        <f>L799*Orders!E799</f>
        <v>31.08</v>
      </c>
      <c r="N799" t="str">
        <f t="shared" si="12"/>
        <v>Arabica</v>
      </c>
      <c r="O799" t="s">
        <v>6198</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6">
        <f>_xlfn.XLOOKUP(D800,Products!$A$1:$A$49,Products!$D$1:$D$49,,0)</f>
        <v>0.2</v>
      </c>
      <c r="L800" s="7">
        <f>_xlfn.XLOOKUP(D800,Products!$A$1:$A$49,Products!$E$1:$E$49,,0)</f>
        <v>2.6849999999999996</v>
      </c>
      <c r="M800" s="7">
        <f>L800*Orders!E800</f>
        <v>8.0549999999999997</v>
      </c>
      <c r="N800" t="str">
        <f t="shared" si="12"/>
        <v>Robusta</v>
      </c>
      <c r="O800" t="s">
        <v>6199</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6">
        <f>_xlfn.XLOOKUP(D801,Products!$A$1:$A$49,Products!$D$1:$D$49,,0)</f>
        <v>1</v>
      </c>
      <c r="L801" s="7">
        <f>_xlfn.XLOOKUP(D801,Products!$A$1:$A$49,Products!$E$1:$E$49,,0)</f>
        <v>12.15</v>
      </c>
      <c r="M801" s="7">
        <f>L801*Orders!E801</f>
        <v>36.450000000000003</v>
      </c>
      <c r="N801" t="str">
        <f t="shared" si="12"/>
        <v>Excelsa</v>
      </c>
      <c r="O801" t="s">
        <v>6199</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6">
        <f>_xlfn.XLOOKUP(D802,Products!$A$1:$A$49,Products!$D$1:$D$49,,0)</f>
        <v>0.2</v>
      </c>
      <c r="L802" s="7">
        <f>_xlfn.XLOOKUP(D802,Products!$A$1:$A$49,Products!$E$1:$E$49,,0)</f>
        <v>2.6849999999999996</v>
      </c>
      <c r="M802" s="7">
        <f>L802*Orders!E802</f>
        <v>16.11</v>
      </c>
      <c r="N802" t="str">
        <f t="shared" si="12"/>
        <v>Robusta</v>
      </c>
      <c r="O802" t="s">
        <v>6199</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6">
        <f>_xlfn.XLOOKUP(D803,Products!$A$1:$A$49,Products!$D$1:$D$49,,0)</f>
        <v>2.5</v>
      </c>
      <c r="L803" s="7">
        <f>_xlfn.XLOOKUP(D803,Products!$A$1:$A$49,Products!$E$1:$E$49,,0)</f>
        <v>20.584999999999997</v>
      </c>
      <c r="M803" s="7">
        <f>L803*Orders!E803</f>
        <v>41.169999999999995</v>
      </c>
      <c r="N803" t="str">
        <f t="shared" si="12"/>
        <v>Robusta</v>
      </c>
      <c r="O803" t="s">
        <v>6199</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6">
        <f>_xlfn.XLOOKUP(D804,Products!$A$1:$A$49,Products!$D$1:$D$49,,0)</f>
        <v>0.2</v>
      </c>
      <c r="L804" s="7">
        <f>_xlfn.XLOOKUP(D804,Products!$A$1:$A$49,Products!$E$1:$E$49,,0)</f>
        <v>2.6849999999999996</v>
      </c>
      <c r="M804" s="7">
        <f>L804*Orders!E804</f>
        <v>10.739999999999998</v>
      </c>
      <c r="N804" t="str">
        <f t="shared" si="12"/>
        <v>Robusta</v>
      </c>
      <c r="O804" t="s">
        <v>6199</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6">
        <f>_xlfn.XLOOKUP(D805,Products!$A$1:$A$49,Products!$D$1:$D$49,,0)</f>
        <v>2.5</v>
      </c>
      <c r="L805" s="7">
        <f>_xlfn.XLOOKUP(D805,Products!$A$1:$A$49,Products!$E$1:$E$49,,0)</f>
        <v>31.624999999999996</v>
      </c>
      <c r="M805" s="7">
        <f>L805*Orders!E805</f>
        <v>126.49999999999999</v>
      </c>
      <c r="N805" t="str">
        <f t="shared" si="12"/>
        <v>Excelsa</v>
      </c>
      <c r="O805" t="s">
        <v>6197</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6">
        <f>_xlfn.XLOOKUP(D806,Products!$A$1:$A$49,Products!$D$1:$D$49,,0)</f>
        <v>1</v>
      </c>
      <c r="L806" s="7">
        <f>_xlfn.XLOOKUP(D806,Products!$A$1:$A$49,Products!$E$1:$E$49,,0)</f>
        <v>11.95</v>
      </c>
      <c r="M806" s="7">
        <f>L806*Orders!E806</f>
        <v>23.9</v>
      </c>
      <c r="N806" t="str">
        <f t="shared" si="12"/>
        <v>Robusta</v>
      </c>
      <c r="O806" t="s">
        <v>6198</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6">
        <f>_xlfn.XLOOKUP(D807,Products!$A$1:$A$49,Products!$D$1:$D$49,,0)</f>
        <v>0.5</v>
      </c>
      <c r="L807" s="7">
        <f>_xlfn.XLOOKUP(D807,Products!$A$1:$A$49,Products!$E$1:$E$49,,0)</f>
        <v>5.97</v>
      </c>
      <c r="M807" s="7">
        <f>L807*Orders!E807</f>
        <v>5.97</v>
      </c>
      <c r="N807" t="str">
        <f t="shared" si="12"/>
        <v>Robusta</v>
      </c>
      <c r="O807" t="s">
        <v>6197</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6">
        <f>_xlfn.XLOOKUP(D808,Products!$A$1:$A$49,Products!$D$1:$D$49,,0)</f>
        <v>0.2</v>
      </c>
      <c r="L808" s="7">
        <f>_xlfn.XLOOKUP(D808,Products!$A$1:$A$49,Products!$E$1:$E$49,,0)</f>
        <v>3.8849999999999998</v>
      </c>
      <c r="M808" s="7">
        <f>L808*Orders!E808</f>
        <v>7.77</v>
      </c>
      <c r="N808" t="str">
        <f t="shared" si="12"/>
        <v>Liberica</v>
      </c>
      <c r="O808" t="s">
        <v>6199</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6">
        <f>_xlfn.XLOOKUP(D809,Products!$A$1:$A$49,Products!$D$1:$D$49,,0)</f>
        <v>0.5</v>
      </c>
      <c r="L809" s="7">
        <f>_xlfn.XLOOKUP(D809,Products!$A$1:$A$49,Products!$E$1:$E$49,,0)</f>
        <v>7.77</v>
      </c>
      <c r="M809" s="7">
        <f>L809*Orders!E809</f>
        <v>23.31</v>
      </c>
      <c r="N809" t="str">
        <f t="shared" si="12"/>
        <v>Liberica</v>
      </c>
      <c r="O809" t="s">
        <v>6199</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6">
        <f>_xlfn.XLOOKUP(D810,Products!$A$1:$A$49,Products!$D$1:$D$49,,0)</f>
        <v>2.5</v>
      </c>
      <c r="L810" s="7">
        <f>_xlfn.XLOOKUP(D810,Products!$A$1:$A$49,Products!$E$1:$E$49,,0)</f>
        <v>27.484999999999996</v>
      </c>
      <c r="M810" s="7">
        <f>L810*Orders!E810</f>
        <v>137.42499999999998</v>
      </c>
      <c r="N810" t="str">
        <f t="shared" si="12"/>
        <v>Robusta</v>
      </c>
      <c r="O810" t="s">
        <v>6198</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6">
        <f>_xlfn.XLOOKUP(D811,Products!$A$1:$A$49,Products!$D$1:$D$49,,0)</f>
        <v>0.2</v>
      </c>
      <c r="L811" s="7">
        <f>_xlfn.XLOOKUP(D811,Products!$A$1:$A$49,Products!$E$1:$E$49,,0)</f>
        <v>2.6849999999999996</v>
      </c>
      <c r="M811" s="7">
        <f>L811*Orders!E811</f>
        <v>8.0549999999999997</v>
      </c>
      <c r="N811" t="str">
        <f t="shared" si="12"/>
        <v>Robusta</v>
      </c>
      <c r="O811" t="s">
        <v>6199</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6">
        <f>_xlfn.XLOOKUP(D812,Products!$A$1:$A$49,Products!$D$1:$D$49,,0)</f>
        <v>0.5</v>
      </c>
      <c r="L812" s="7">
        <f>_xlfn.XLOOKUP(D812,Products!$A$1:$A$49,Products!$E$1:$E$49,,0)</f>
        <v>9.51</v>
      </c>
      <c r="M812" s="7">
        <f>L812*Orders!E812</f>
        <v>28.53</v>
      </c>
      <c r="N812" t="str">
        <f t="shared" si="12"/>
        <v>Liberica</v>
      </c>
      <c r="O812" t="s">
        <v>6198</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6">
        <f>_xlfn.XLOOKUP(D813,Products!$A$1:$A$49,Products!$D$1:$D$49,,0)</f>
        <v>1</v>
      </c>
      <c r="L813" s="7">
        <f>_xlfn.XLOOKUP(D813,Products!$A$1:$A$49,Products!$E$1:$E$49,,0)</f>
        <v>11.25</v>
      </c>
      <c r="M813" s="7">
        <f>L813*Orders!E813</f>
        <v>67.5</v>
      </c>
      <c r="N813" t="str">
        <f t="shared" si="12"/>
        <v>Arabica</v>
      </c>
      <c r="O813" t="s">
        <v>6197</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6">
        <f>_xlfn.XLOOKUP(D814,Products!$A$1:$A$49,Products!$D$1:$D$49,,0)</f>
        <v>2.5</v>
      </c>
      <c r="L814" s="7">
        <f>_xlfn.XLOOKUP(D814,Products!$A$1:$A$49,Products!$E$1:$E$49,,0)</f>
        <v>29.784999999999997</v>
      </c>
      <c r="M814" s="7">
        <f>L814*Orders!E814</f>
        <v>178.70999999999998</v>
      </c>
      <c r="N814" t="str">
        <f t="shared" si="12"/>
        <v>Liberica</v>
      </c>
      <c r="O814" t="s">
        <v>6199</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6">
        <f>_xlfn.XLOOKUP(D815,Products!$A$1:$A$49,Products!$D$1:$D$49,,0)</f>
        <v>2.5</v>
      </c>
      <c r="L815" s="7">
        <f>_xlfn.XLOOKUP(D815,Products!$A$1:$A$49,Products!$E$1:$E$49,,0)</f>
        <v>31.624999999999996</v>
      </c>
      <c r="M815" s="7">
        <f>L815*Orders!E815</f>
        <v>31.624999999999996</v>
      </c>
      <c r="N815" t="str">
        <f t="shared" si="12"/>
        <v>Excelsa</v>
      </c>
      <c r="O815" t="s">
        <v>6197</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6">
        <f>_xlfn.XLOOKUP(D816,Products!$A$1:$A$49,Products!$D$1:$D$49,,0)</f>
        <v>0.2</v>
      </c>
      <c r="L816" s="7">
        <f>_xlfn.XLOOKUP(D816,Products!$A$1:$A$49,Products!$E$1:$E$49,,0)</f>
        <v>4.4550000000000001</v>
      </c>
      <c r="M816" s="7">
        <f>L816*Orders!E816</f>
        <v>8.91</v>
      </c>
      <c r="N816" t="str">
        <f t="shared" si="12"/>
        <v>Excelsa</v>
      </c>
      <c r="O816" t="s">
        <v>6198</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6">
        <f>_xlfn.XLOOKUP(D817,Products!$A$1:$A$49,Products!$D$1:$D$49,,0)</f>
        <v>0.5</v>
      </c>
      <c r="L817" s="7">
        <f>_xlfn.XLOOKUP(D817,Products!$A$1:$A$49,Products!$E$1:$E$49,,0)</f>
        <v>5.97</v>
      </c>
      <c r="M817" s="7">
        <f>L817*Orders!E817</f>
        <v>35.82</v>
      </c>
      <c r="N817" t="str">
        <f t="shared" si="12"/>
        <v>Robusta</v>
      </c>
      <c r="O817" t="s">
        <v>6197</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6">
        <f>_xlfn.XLOOKUP(D818,Products!$A$1:$A$49,Products!$D$1:$D$49,,0)</f>
        <v>0.5</v>
      </c>
      <c r="L818" s="7">
        <f>_xlfn.XLOOKUP(D818,Products!$A$1:$A$49,Products!$E$1:$E$49,,0)</f>
        <v>9.51</v>
      </c>
      <c r="M818" s="7">
        <f>L818*Orders!E818</f>
        <v>38.04</v>
      </c>
      <c r="N818" t="str">
        <f t="shared" si="12"/>
        <v>Liberica</v>
      </c>
      <c r="O818" t="s">
        <v>6198</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6">
        <f>_xlfn.XLOOKUP(D819,Products!$A$1:$A$49,Products!$D$1:$D$49,,0)</f>
        <v>0.5</v>
      </c>
      <c r="L819" s="7">
        <f>_xlfn.XLOOKUP(D819,Products!$A$1:$A$49,Products!$E$1:$E$49,,0)</f>
        <v>7.77</v>
      </c>
      <c r="M819" s="7">
        <f>L819*Orders!E819</f>
        <v>15.54</v>
      </c>
      <c r="N819" t="str">
        <f t="shared" si="12"/>
        <v>Liberica</v>
      </c>
      <c r="O819" t="s">
        <v>6199</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6">
        <f>_xlfn.XLOOKUP(D820,Products!$A$1:$A$49,Products!$D$1:$D$49,,0)</f>
        <v>1</v>
      </c>
      <c r="L820" s="7">
        <f>_xlfn.XLOOKUP(D820,Products!$A$1:$A$49,Products!$E$1:$E$49,,0)</f>
        <v>15.85</v>
      </c>
      <c r="M820" s="7">
        <f>L820*Orders!E820</f>
        <v>79.25</v>
      </c>
      <c r="N820" t="str">
        <f t="shared" si="12"/>
        <v>Liberica</v>
      </c>
      <c r="O820" t="s">
        <v>6198</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6">
        <f>_xlfn.XLOOKUP(D821,Products!$A$1:$A$49,Products!$D$1:$D$49,,0)</f>
        <v>0.2</v>
      </c>
      <c r="L821" s="7">
        <f>_xlfn.XLOOKUP(D821,Products!$A$1:$A$49,Products!$E$1:$E$49,,0)</f>
        <v>4.7549999999999999</v>
      </c>
      <c r="M821" s="7">
        <f>L821*Orders!E821</f>
        <v>4.7549999999999999</v>
      </c>
      <c r="N821" t="str">
        <f t="shared" si="12"/>
        <v>Liberica</v>
      </c>
      <c r="O821" t="s">
        <v>6198</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6">
        <f>_xlfn.XLOOKUP(D822,Products!$A$1:$A$49,Products!$D$1:$D$49,,0)</f>
        <v>1</v>
      </c>
      <c r="L822" s="7">
        <f>_xlfn.XLOOKUP(D822,Products!$A$1:$A$49,Products!$E$1:$E$49,,0)</f>
        <v>13.75</v>
      </c>
      <c r="M822" s="7">
        <f>L822*Orders!E822</f>
        <v>55</v>
      </c>
      <c r="N822" t="str">
        <f t="shared" si="12"/>
        <v>Excelsa</v>
      </c>
      <c r="O822" t="s">
        <v>6197</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6">
        <f>_xlfn.XLOOKUP(D823,Products!$A$1:$A$49,Products!$D$1:$D$49,,0)</f>
        <v>0.5</v>
      </c>
      <c r="L823" s="7">
        <f>_xlfn.XLOOKUP(D823,Products!$A$1:$A$49,Products!$E$1:$E$49,,0)</f>
        <v>5.3699999999999992</v>
      </c>
      <c r="M823" s="7">
        <f>L823*Orders!E823</f>
        <v>26.849999999999994</v>
      </c>
      <c r="N823" t="str">
        <f t="shared" si="12"/>
        <v>Robusta</v>
      </c>
      <c r="O823" t="s">
        <v>6199</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6">
        <f>_xlfn.XLOOKUP(D824,Products!$A$1:$A$49,Products!$D$1:$D$49,,0)</f>
        <v>2.5</v>
      </c>
      <c r="L824" s="7">
        <f>_xlfn.XLOOKUP(D824,Products!$A$1:$A$49,Products!$E$1:$E$49,,0)</f>
        <v>34.154999999999994</v>
      </c>
      <c r="M824" s="7">
        <f>L824*Orders!E824</f>
        <v>136.61999999999998</v>
      </c>
      <c r="N824" t="str">
        <f t="shared" si="12"/>
        <v>Excelsa</v>
      </c>
      <c r="O824" t="s">
        <v>6198</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6">
        <f>_xlfn.XLOOKUP(D825,Products!$A$1:$A$49,Products!$D$1:$D$49,,0)</f>
        <v>1</v>
      </c>
      <c r="L825" s="7">
        <f>_xlfn.XLOOKUP(D825,Products!$A$1:$A$49,Products!$E$1:$E$49,,0)</f>
        <v>15.85</v>
      </c>
      <c r="M825" s="7">
        <f>L825*Orders!E825</f>
        <v>47.55</v>
      </c>
      <c r="N825" t="str">
        <f t="shared" si="12"/>
        <v>Liberica</v>
      </c>
      <c r="O825" t="s">
        <v>6198</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6">
        <f>_xlfn.XLOOKUP(D826,Products!$A$1:$A$49,Products!$D$1:$D$49,,0)</f>
        <v>0.2</v>
      </c>
      <c r="L826" s="7">
        <f>_xlfn.XLOOKUP(D826,Products!$A$1:$A$49,Products!$E$1:$E$49,,0)</f>
        <v>3.375</v>
      </c>
      <c r="M826" s="7">
        <f>L826*Orders!E826</f>
        <v>16.875</v>
      </c>
      <c r="N826" t="str">
        <f t="shared" si="12"/>
        <v>Arabica</v>
      </c>
      <c r="O826" t="s">
        <v>6197</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6">
        <f>_xlfn.XLOOKUP(D827,Products!$A$1:$A$49,Products!$D$1:$D$49,,0)</f>
        <v>1</v>
      </c>
      <c r="L827" s="7">
        <f>_xlfn.XLOOKUP(D827,Products!$A$1:$A$49,Products!$E$1:$E$49,,0)</f>
        <v>9.9499999999999993</v>
      </c>
      <c r="M827" s="7">
        <f>L827*Orders!E827</f>
        <v>29.849999999999998</v>
      </c>
      <c r="N827" t="str">
        <f t="shared" si="12"/>
        <v>Arabica</v>
      </c>
      <c r="O827" t="s">
        <v>6199</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6">
        <f>_xlfn.XLOOKUP(D828,Products!$A$1:$A$49,Products!$D$1:$D$49,,0)</f>
        <v>0.5</v>
      </c>
      <c r="L828" s="7">
        <f>_xlfn.XLOOKUP(D828,Products!$A$1:$A$49,Products!$E$1:$E$49,,0)</f>
        <v>8.25</v>
      </c>
      <c r="M828" s="7">
        <f>L828*Orders!E828</f>
        <v>41.25</v>
      </c>
      <c r="N828" t="str">
        <f t="shared" si="12"/>
        <v>Excelsa</v>
      </c>
      <c r="O828" t="s">
        <v>6197</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6">
        <f>_xlfn.XLOOKUP(D829,Products!$A$1:$A$49,Products!$D$1:$D$49,,0)</f>
        <v>0.2</v>
      </c>
      <c r="L829" s="7">
        <f>_xlfn.XLOOKUP(D829,Products!$A$1:$A$49,Products!$E$1:$E$49,,0)</f>
        <v>4.125</v>
      </c>
      <c r="M829" s="7">
        <f>L829*Orders!E829</f>
        <v>20.625</v>
      </c>
      <c r="N829" t="str">
        <f t="shared" si="12"/>
        <v>Excelsa</v>
      </c>
      <c r="O829" t="s">
        <v>6197</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6">
        <f>_xlfn.XLOOKUP(D830,Products!$A$1:$A$49,Products!$D$1:$D$49,,0)</f>
        <v>2.5</v>
      </c>
      <c r="L830" s="7">
        <f>_xlfn.XLOOKUP(D830,Products!$A$1:$A$49,Products!$E$1:$E$49,,0)</f>
        <v>22.884999999999998</v>
      </c>
      <c r="M830" s="7">
        <f>L830*Orders!E830</f>
        <v>137.31</v>
      </c>
      <c r="N830" t="str">
        <f t="shared" si="12"/>
        <v>Arabica</v>
      </c>
      <c r="O830" t="s">
        <v>6199</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6">
        <f>_xlfn.XLOOKUP(D831,Products!$A$1:$A$49,Products!$D$1:$D$49,,0)</f>
        <v>0.2</v>
      </c>
      <c r="L831" s="7">
        <f>_xlfn.XLOOKUP(D831,Products!$A$1:$A$49,Products!$E$1:$E$49,,0)</f>
        <v>2.9849999999999999</v>
      </c>
      <c r="M831" s="7">
        <f>L831*Orders!E831</f>
        <v>2.9849999999999999</v>
      </c>
      <c r="N831" t="str">
        <f t="shared" si="12"/>
        <v>Arabica</v>
      </c>
      <c r="O831" t="s">
        <v>6199</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6">
        <f>_xlfn.XLOOKUP(D832,Products!$A$1:$A$49,Products!$D$1:$D$49,,0)</f>
        <v>1</v>
      </c>
      <c r="L832" s="7">
        <f>_xlfn.XLOOKUP(D832,Products!$A$1:$A$49,Products!$E$1:$E$49,,0)</f>
        <v>13.75</v>
      </c>
      <c r="M832" s="7">
        <f>L832*Orders!E832</f>
        <v>27.5</v>
      </c>
      <c r="N832" t="str">
        <f t="shared" si="12"/>
        <v>Excelsa</v>
      </c>
      <c r="O832" t="s">
        <v>6197</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6">
        <f>_xlfn.XLOOKUP(D833,Products!$A$1:$A$49,Products!$D$1:$D$49,,0)</f>
        <v>0.2</v>
      </c>
      <c r="L833" s="7">
        <f>_xlfn.XLOOKUP(D833,Products!$A$1:$A$49,Products!$E$1:$E$49,,0)</f>
        <v>2.9849999999999999</v>
      </c>
      <c r="M833" s="7">
        <f>L833*Orders!E833</f>
        <v>5.97</v>
      </c>
      <c r="N833" t="str">
        <f t="shared" si="12"/>
        <v>Arabica</v>
      </c>
      <c r="O833" t="s">
        <v>6199</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6">
        <f>_xlfn.XLOOKUP(D834,Products!$A$1:$A$49,Products!$D$1:$D$49,,0)</f>
        <v>1</v>
      </c>
      <c r="L834" s="7">
        <f>_xlfn.XLOOKUP(D834,Products!$A$1:$A$49,Products!$E$1:$E$49,,0)</f>
        <v>9.9499999999999993</v>
      </c>
      <c r="M834" s="7">
        <f>L834*Orders!E834</f>
        <v>59.699999999999996</v>
      </c>
      <c r="N834" t="str">
        <f t="shared" si="12"/>
        <v>Robusta</v>
      </c>
      <c r="O834" t="s">
        <v>6197</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6">
        <f>_xlfn.XLOOKUP(D835,Products!$A$1:$A$49,Products!$D$1:$D$49,,0)</f>
        <v>2.5</v>
      </c>
      <c r="L835" s="7">
        <f>_xlfn.XLOOKUP(D835,Products!$A$1:$A$49,Products!$E$1:$E$49,,0)</f>
        <v>20.584999999999997</v>
      </c>
      <c r="M835" s="7">
        <f>L835*Orders!E835</f>
        <v>82.339999999999989</v>
      </c>
      <c r="N835" t="str">
        <f t="shared" ref="N835:N898" si="13">IF(I835="Rob","Robusta",IF(I835="Exc","Excelsa",IF(I835="Ara","Arabica",IF(I835="Lib","Liberica",""))))</f>
        <v>Robusta</v>
      </c>
      <c r="O835" t="s">
        <v>6199</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6">
        <f>_xlfn.XLOOKUP(D836,Products!$A$1:$A$49,Products!$D$1:$D$49,,0)</f>
        <v>2.5</v>
      </c>
      <c r="L836" s="7">
        <f>_xlfn.XLOOKUP(D836,Products!$A$1:$A$49,Products!$E$1:$E$49,,0)</f>
        <v>22.884999999999998</v>
      </c>
      <c r="M836" s="7">
        <f>L836*Orders!E836</f>
        <v>22.884999999999998</v>
      </c>
      <c r="N836" t="str">
        <f t="shared" si="13"/>
        <v>Arabica</v>
      </c>
      <c r="O836" t="s">
        <v>6199</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6">
        <f>_xlfn.XLOOKUP(D837,Products!$A$1:$A$49,Products!$D$1:$D$49,,0)</f>
        <v>0.5</v>
      </c>
      <c r="L837" s="7">
        <f>_xlfn.XLOOKUP(D837,Products!$A$1:$A$49,Products!$E$1:$E$49,,0)</f>
        <v>8.91</v>
      </c>
      <c r="M837" s="7">
        <f>L837*Orders!E837</f>
        <v>8.91</v>
      </c>
      <c r="N837" t="str">
        <f t="shared" si="13"/>
        <v>Excelsa</v>
      </c>
      <c r="O837" t="s">
        <v>6198</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6">
        <f>_xlfn.XLOOKUP(D838,Products!$A$1:$A$49,Products!$D$1:$D$49,,0)</f>
        <v>0.2</v>
      </c>
      <c r="L838" s="7">
        <f>_xlfn.XLOOKUP(D838,Products!$A$1:$A$49,Products!$E$1:$E$49,,0)</f>
        <v>2.9849999999999999</v>
      </c>
      <c r="M838" s="7">
        <f>L838*Orders!E838</f>
        <v>11.94</v>
      </c>
      <c r="N838" t="str">
        <f t="shared" si="13"/>
        <v>Arabica</v>
      </c>
      <c r="O838" t="s">
        <v>6199</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6">
        <f>_xlfn.XLOOKUP(D839,Products!$A$1:$A$49,Products!$D$1:$D$49,,0)</f>
        <v>2.5</v>
      </c>
      <c r="L839" s="7">
        <f>_xlfn.XLOOKUP(D839,Products!$A$1:$A$49,Products!$E$1:$E$49,,0)</f>
        <v>33.464999999999996</v>
      </c>
      <c r="M839" s="7">
        <f>L839*Orders!E839</f>
        <v>100.39499999999998</v>
      </c>
      <c r="N839" t="str">
        <f t="shared" si="13"/>
        <v>Liberica</v>
      </c>
      <c r="O839" t="s">
        <v>6197</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6">
        <f>_xlfn.XLOOKUP(D840,Products!$A$1:$A$49,Products!$D$1:$D$49,,0)</f>
        <v>2.5</v>
      </c>
      <c r="L840" s="7">
        <f>_xlfn.XLOOKUP(D840,Products!$A$1:$A$49,Products!$E$1:$E$49,,0)</f>
        <v>22.884999999999998</v>
      </c>
      <c r="M840" s="7">
        <f>L840*Orders!E840</f>
        <v>114.42499999999998</v>
      </c>
      <c r="N840" t="str">
        <f t="shared" si="13"/>
        <v>Arabica</v>
      </c>
      <c r="O840" t="s">
        <v>6199</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6">
        <f>_xlfn.XLOOKUP(D841,Products!$A$1:$A$49,Products!$D$1:$D$49,,0)</f>
        <v>0.5</v>
      </c>
      <c r="L841" s="7">
        <f>_xlfn.XLOOKUP(D841,Products!$A$1:$A$49,Products!$E$1:$E$49,,0)</f>
        <v>8.25</v>
      </c>
      <c r="M841" s="7">
        <f>L841*Orders!E841</f>
        <v>41.25</v>
      </c>
      <c r="N841" t="str">
        <f t="shared" si="13"/>
        <v>Excelsa</v>
      </c>
      <c r="O841" t="s">
        <v>6197</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6">
        <f>_xlfn.XLOOKUP(D842,Products!$A$1:$A$49,Products!$D$1:$D$49,,0)</f>
        <v>0.5</v>
      </c>
      <c r="L842" s="7">
        <f>_xlfn.XLOOKUP(D842,Products!$A$1:$A$49,Products!$E$1:$E$49,,0)</f>
        <v>7.169999999999999</v>
      </c>
      <c r="M842" s="7">
        <f>L842*Orders!E842</f>
        <v>28.679999999999996</v>
      </c>
      <c r="N842" t="str">
        <f t="shared" si="13"/>
        <v>Robusta</v>
      </c>
      <c r="O842" t="s">
        <v>6198</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6">
        <f>_xlfn.XLOOKUP(D843,Products!$A$1:$A$49,Products!$D$1:$D$49,,0)</f>
        <v>0.2</v>
      </c>
      <c r="L843" s="7">
        <f>_xlfn.XLOOKUP(D843,Products!$A$1:$A$49,Products!$E$1:$E$49,,0)</f>
        <v>4.3650000000000002</v>
      </c>
      <c r="M843" s="7">
        <f>L843*Orders!E843</f>
        <v>4.3650000000000002</v>
      </c>
      <c r="N843" t="str">
        <f t="shared" si="13"/>
        <v>Liberica</v>
      </c>
      <c r="O843" t="s">
        <v>6197</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6">
        <f>_xlfn.XLOOKUP(D844,Products!$A$1:$A$49,Products!$D$1:$D$49,,0)</f>
        <v>0.2</v>
      </c>
      <c r="L844" s="7">
        <f>_xlfn.XLOOKUP(D844,Products!$A$1:$A$49,Products!$E$1:$E$49,,0)</f>
        <v>4.125</v>
      </c>
      <c r="M844" s="7">
        <f>L844*Orders!E844</f>
        <v>8.25</v>
      </c>
      <c r="N844" t="str">
        <f t="shared" si="13"/>
        <v>Excelsa</v>
      </c>
      <c r="O844" t="s">
        <v>6197</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6">
        <f>_xlfn.XLOOKUP(D845,Products!$A$1:$A$49,Products!$D$1:$D$49,,0)</f>
        <v>0.2</v>
      </c>
      <c r="L845" s="7">
        <f>_xlfn.XLOOKUP(D845,Products!$A$1:$A$49,Products!$E$1:$E$49,,0)</f>
        <v>4.125</v>
      </c>
      <c r="M845" s="7">
        <f>L845*Orders!E845</f>
        <v>8.25</v>
      </c>
      <c r="N845" t="str">
        <f t="shared" si="13"/>
        <v>Excelsa</v>
      </c>
      <c r="O845" t="s">
        <v>6197</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6">
        <f>_xlfn.XLOOKUP(D846,Products!$A$1:$A$49,Products!$D$1:$D$49,,0)</f>
        <v>0.5</v>
      </c>
      <c r="L846" s="7">
        <f>_xlfn.XLOOKUP(D846,Products!$A$1:$A$49,Products!$E$1:$E$49,,0)</f>
        <v>5.97</v>
      </c>
      <c r="M846" s="7">
        <f>L846*Orders!E846</f>
        <v>35.82</v>
      </c>
      <c r="N846" t="str">
        <f t="shared" si="13"/>
        <v>Arabica</v>
      </c>
      <c r="O846" t="s">
        <v>6199</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6">
        <f>_xlfn.XLOOKUP(D847,Products!$A$1:$A$49,Products!$D$1:$D$49,,0)</f>
        <v>2.5</v>
      </c>
      <c r="L847" s="7">
        <f>_xlfn.XLOOKUP(D847,Products!$A$1:$A$49,Products!$E$1:$E$49,,0)</f>
        <v>27.945</v>
      </c>
      <c r="M847" s="7">
        <f>L847*Orders!E847</f>
        <v>167.67000000000002</v>
      </c>
      <c r="N847" t="str">
        <f t="shared" si="13"/>
        <v>Excelsa</v>
      </c>
      <c r="O847" t="s">
        <v>6199</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6">
        <f>_xlfn.XLOOKUP(D848,Products!$A$1:$A$49,Products!$D$1:$D$49,,0)</f>
        <v>2.5</v>
      </c>
      <c r="L848" s="7">
        <f>_xlfn.XLOOKUP(D848,Products!$A$1:$A$49,Products!$E$1:$E$49,,0)</f>
        <v>25.874999999999996</v>
      </c>
      <c r="M848" s="7">
        <f>L848*Orders!E848</f>
        <v>51.749999999999993</v>
      </c>
      <c r="N848" t="str">
        <f t="shared" si="13"/>
        <v>Arabica</v>
      </c>
      <c r="O848" t="s">
        <v>6197</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6">
        <f>_xlfn.XLOOKUP(D849,Products!$A$1:$A$49,Products!$D$1:$D$49,,0)</f>
        <v>0.2</v>
      </c>
      <c r="L849" s="7">
        <f>_xlfn.XLOOKUP(D849,Products!$A$1:$A$49,Products!$E$1:$E$49,,0)</f>
        <v>2.9849999999999999</v>
      </c>
      <c r="M849" s="7">
        <f>L849*Orders!E849</f>
        <v>8.9550000000000001</v>
      </c>
      <c r="N849" t="str">
        <f t="shared" si="13"/>
        <v>Arabica</v>
      </c>
      <c r="O849" t="s">
        <v>6199</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6">
        <f>_xlfn.XLOOKUP(D850,Products!$A$1:$A$49,Products!$D$1:$D$49,,0)</f>
        <v>0.5</v>
      </c>
      <c r="L850" s="7">
        <f>_xlfn.XLOOKUP(D850,Products!$A$1:$A$49,Products!$E$1:$E$49,,0)</f>
        <v>8.91</v>
      </c>
      <c r="M850" s="7">
        <f>L850*Orders!E850</f>
        <v>53.46</v>
      </c>
      <c r="N850" t="str">
        <f t="shared" si="13"/>
        <v>Excelsa</v>
      </c>
      <c r="O850" t="s">
        <v>6198</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6">
        <f>_xlfn.XLOOKUP(D851,Products!$A$1:$A$49,Products!$D$1:$D$49,,0)</f>
        <v>0.2</v>
      </c>
      <c r="L851" s="7">
        <f>_xlfn.XLOOKUP(D851,Products!$A$1:$A$49,Products!$E$1:$E$49,,0)</f>
        <v>3.8849999999999998</v>
      </c>
      <c r="M851" s="7">
        <f>L851*Orders!E851</f>
        <v>23.31</v>
      </c>
      <c r="N851" t="str">
        <f t="shared" si="13"/>
        <v>Arabica</v>
      </c>
      <c r="O851" t="s">
        <v>6198</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6">
        <f>_xlfn.XLOOKUP(D852,Products!$A$1:$A$49,Products!$D$1:$D$49,,0)</f>
        <v>0.2</v>
      </c>
      <c r="L852" s="7">
        <f>_xlfn.XLOOKUP(D852,Products!$A$1:$A$49,Products!$E$1:$E$49,,0)</f>
        <v>3.375</v>
      </c>
      <c r="M852" s="7">
        <f>L852*Orders!E852</f>
        <v>6.75</v>
      </c>
      <c r="N852" t="str">
        <f t="shared" si="13"/>
        <v>Arabica</v>
      </c>
      <c r="O852" t="s">
        <v>6197</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6">
        <f>_xlfn.XLOOKUP(D853,Products!$A$1:$A$49,Products!$D$1:$D$49,,0)</f>
        <v>0.5</v>
      </c>
      <c r="L853" s="7">
        <f>_xlfn.XLOOKUP(D853,Products!$A$1:$A$49,Products!$E$1:$E$49,,0)</f>
        <v>7.77</v>
      </c>
      <c r="M853" s="7">
        <f>L853*Orders!E853</f>
        <v>7.77</v>
      </c>
      <c r="N853" t="str">
        <f t="shared" si="13"/>
        <v>Liberica</v>
      </c>
      <c r="O853" t="s">
        <v>6199</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6">
        <f>_xlfn.XLOOKUP(D854,Products!$A$1:$A$49,Products!$D$1:$D$49,,0)</f>
        <v>2.5</v>
      </c>
      <c r="L854" s="7">
        <f>_xlfn.XLOOKUP(D854,Products!$A$1:$A$49,Products!$E$1:$E$49,,0)</f>
        <v>29.784999999999997</v>
      </c>
      <c r="M854" s="7">
        <f>L854*Orders!E854</f>
        <v>119.13999999999999</v>
      </c>
      <c r="N854" t="str">
        <f t="shared" si="13"/>
        <v>Liberica</v>
      </c>
      <c r="O854" t="s">
        <v>6199</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6">
        <f>_xlfn.XLOOKUP(D855,Products!$A$1:$A$49,Products!$D$1:$D$49,,0)</f>
        <v>1</v>
      </c>
      <c r="L855" s="7">
        <f>_xlfn.XLOOKUP(D855,Products!$A$1:$A$49,Products!$E$1:$E$49,,0)</f>
        <v>9.9499999999999993</v>
      </c>
      <c r="M855" s="7">
        <f>L855*Orders!E855</f>
        <v>19.899999999999999</v>
      </c>
      <c r="N855" t="str">
        <f t="shared" si="13"/>
        <v>Arabica</v>
      </c>
      <c r="O855" t="s">
        <v>6199</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6">
        <f>_xlfn.XLOOKUP(D856,Products!$A$1:$A$49,Products!$D$1:$D$49,,0)</f>
        <v>0.5</v>
      </c>
      <c r="L856" s="7">
        <f>_xlfn.XLOOKUP(D856,Products!$A$1:$A$49,Products!$E$1:$E$49,,0)</f>
        <v>7.169999999999999</v>
      </c>
      <c r="M856" s="7">
        <f>L856*Orders!E856</f>
        <v>35.849999999999994</v>
      </c>
      <c r="N856" t="str">
        <f t="shared" si="13"/>
        <v>Robusta</v>
      </c>
      <c r="O856" t="s">
        <v>6198</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6">
        <f>_xlfn.XLOOKUP(D857,Products!$A$1:$A$49,Products!$D$1:$D$49,,0)</f>
        <v>2.5</v>
      </c>
      <c r="L857" s="7">
        <f>_xlfn.XLOOKUP(D857,Products!$A$1:$A$49,Products!$E$1:$E$49,,0)</f>
        <v>29.784999999999997</v>
      </c>
      <c r="M857" s="7">
        <f>L857*Orders!E857</f>
        <v>89.35499999999999</v>
      </c>
      <c r="N857" t="str">
        <f t="shared" si="13"/>
        <v>Liberica</v>
      </c>
      <c r="O857" t="s">
        <v>6199</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6">
        <f>_xlfn.XLOOKUP(D858,Products!$A$1:$A$49,Products!$D$1:$D$49,,0)</f>
        <v>0.2</v>
      </c>
      <c r="L858" s="7">
        <f>_xlfn.XLOOKUP(D858,Products!$A$1:$A$49,Products!$E$1:$E$49,,0)</f>
        <v>4.3650000000000002</v>
      </c>
      <c r="M858" s="7">
        <f>L858*Orders!E858</f>
        <v>8.73</v>
      </c>
      <c r="N858" t="str">
        <f t="shared" si="13"/>
        <v>Liberica</v>
      </c>
      <c r="O858" t="s">
        <v>6197</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6">
        <f>_xlfn.XLOOKUP(D859,Products!$A$1:$A$49,Products!$D$1:$D$49,,0)</f>
        <v>2.5</v>
      </c>
      <c r="L859" s="7">
        <f>_xlfn.XLOOKUP(D859,Products!$A$1:$A$49,Products!$E$1:$E$49,,0)</f>
        <v>27.484999999999996</v>
      </c>
      <c r="M859" s="7">
        <f>L859*Orders!E859</f>
        <v>137.42499999999998</v>
      </c>
      <c r="N859" t="str">
        <f t="shared" si="13"/>
        <v>Robusta</v>
      </c>
      <c r="O859" t="s">
        <v>6198</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6">
        <f>_xlfn.XLOOKUP(D860,Products!$A$1:$A$49,Products!$D$1:$D$49,,0)</f>
        <v>0.5</v>
      </c>
      <c r="L860" s="7">
        <f>_xlfn.XLOOKUP(D860,Products!$A$1:$A$49,Products!$E$1:$E$49,,0)</f>
        <v>8.73</v>
      </c>
      <c r="M860" s="7">
        <f>L860*Orders!E860</f>
        <v>34.92</v>
      </c>
      <c r="N860" t="str">
        <f t="shared" si="13"/>
        <v>Liberica</v>
      </c>
      <c r="O860" t="s">
        <v>6197</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6">
        <f>_xlfn.XLOOKUP(D861,Products!$A$1:$A$49,Products!$D$1:$D$49,,0)</f>
        <v>2.5</v>
      </c>
      <c r="L861" s="7">
        <f>_xlfn.XLOOKUP(D861,Products!$A$1:$A$49,Products!$E$1:$E$49,,0)</f>
        <v>29.784999999999997</v>
      </c>
      <c r="M861" s="7">
        <f>L861*Orders!E861</f>
        <v>178.70999999999998</v>
      </c>
      <c r="N861" t="str">
        <f t="shared" si="13"/>
        <v>Arabica</v>
      </c>
      <c r="O861" t="s">
        <v>6198</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6">
        <f>_xlfn.XLOOKUP(D862,Products!$A$1:$A$49,Products!$D$1:$D$49,,0)</f>
        <v>2.5</v>
      </c>
      <c r="L862" s="7">
        <f>_xlfn.XLOOKUP(D862,Products!$A$1:$A$49,Products!$E$1:$E$49,,0)</f>
        <v>25.874999999999996</v>
      </c>
      <c r="M862" s="7">
        <f>L862*Orders!E862</f>
        <v>25.874999999999996</v>
      </c>
      <c r="N862" t="str">
        <f t="shared" si="13"/>
        <v>Arabica</v>
      </c>
      <c r="O862" t="s">
        <v>6197</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6">
        <f>_xlfn.XLOOKUP(D863,Products!$A$1:$A$49,Products!$D$1:$D$49,,0)</f>
        <v>1</v>
      </c>
      <c r="L863" s="7">
        <f>_xlfn.XLOOKUP(D863,Products!$A$1:$A$49,Products!$E$1:$E$49,,0)</f>
        <v>12.95</v>
      </c>
      <c r="M863" s="7">
        <f>L863*Orders!E863</f>
        <v>77.699999999999989</v>
      </c>
      <c r="N863" t="str">
        <f t="shared" si="13"/>
        <v>Liberica</v>
      </c>
      <c r="O863" t="s">
        <v>6199</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6">
        <f>_xlfn.XLOOKUP(D864,Products!$A$1:$A$49,Products!$D$1:$D$49,,0)</f>
        <v>1</v>
      </c>
      <c r="L864" s="7">
        <f>_xlfn.XLOOKUP(D864,Products!$A$1:$A$49,Products!$E$1:$E$49,,0)</f>
        <v>9.9499999999999993</v>
      </c>
      <c r="M864" s="7">
        <f>L864*Orders!E864</f>
        <v>9.9499999999999993</v>
      </c>
      <c r="N864" t="str">
        <f t="shared" si="13"/>
        <v>Robusta</v>
      </c>
      <c r="O864" t="s">
        <v>6197</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6">
        <f>_xlfn.XLOOKUP(D865,Products!$A$1:$A$49,Products!$D$1:$D$49,,0)</f>
        <v>1</v>
      </c>
      <c r="L865" s="7">
        <f>_xlfn.XLOOKUP(D865,Products!$A$1:$A$49,Products!$E$1:$E$49,,0)</f>
        <v>14.55</v>
      </c>
      <c r="M865" s="7">
        <f>L865*Orders!E865</f>
        <v>29.1</v>
      </c>
      <c r="N865" t="str">
        <f t="shared" si="13"/>
        <v>Liberica</v>
      </c>
      <c r="O865" t="s">
        <v>6197</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6">
        <f>_xlfn.XLOOKUP(D866,Products!$A$1:$A$49,Products!$D$1:$D$49,,0)</f>
        <v>0.2</v>
      </c>
      <c r="L866" s="7">
        <f>_xlfn.XLOOKUP(D866,Products!$A$1:$A$49,Products!$E$1:$E$49,,0)</f>
        <v>3.5849999999999995</v>
      </c>
      <c r="M866" s="7">
        <f>L866*Orders!E866</f>
        <v>21.509999999999998</v>
      </c>
      <c r="N866" t="str">
        <f t="shared" si="13"/>
        <v>Robusta</v>
      </c>
      <c r="O866" t="s">
        <v>6198</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6">
        <f>_xlfn.XLOOKUP(D867,Products!$A$1:$A$49,Products!$D$1:$D$49,,0)</f>
        <v>0.5</v>
      </c>
      <c r="L867" s="7">
        <f>_xlfn.XLOOKUP(D867,Products!$A$1:$A$49,Products!$E$1:$E$49,,0)</f>
        <v>6.75</v>
      </c>
      <c r="M867" s="7">
        <f>L867*Orders!E867</f>
        <v>6.75</v>
      </c>
      <c r="N867" t="str">
        <f t="shared" si="13"/>
        <v>Arabica</v>
      </c>
      <c r="O867" t="s">
        <v>6197</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6">
        <f>_xlfn.XLOOKUP(D868,Products!$A$1:$A$49,Products!$D$1:$D$49,,0)</f>
        <v>0.5</v>
      </c>
      <c r="L868" s="7">
        <f>_xlfn.XLOOKUP(D868,Products!$A$1:$A$49,Products!$E$1:$E$49,,0)</f>
        <v>5.97</v>
      </c>
      <c r="M868" s="7">
        <f>L868*Orders!E868</f>
        <v>17.91</v>
      </c>
      <c r="N868" t="str">
        <f t="shared" si="13"/>
        <v>Arabica</v>
      </c>
      <c r="O868" t="s">
        <v>6199</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6">
        <f>_xlfn.XLOOKUP(D869,Products!$A$1:$A$49,Products!$D$1:$D$49,,0)</f>
        <v>2.5</v>
      </c>
      <c r="L869" s="7">
        <f>_xlfn.XLOOKUP(D869,Products!$A$1:$A$49,Products!$E$1:$E$49,,0)</f>
        <v>29.784999999999997</v>
      </c>
      <c r="M869" s="7">
        <f>L869*Orders!E869</f>
        <v>29.784999999999997</v>
      </c>
      <c r="N869" t="str">
        <f t="shared" si="13"/>
        <v>Arabica</v>
      </c>
      <c r="O869" t="s">
        <v>6198</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6">
        <f>_xlfn.XLOOKUP(D870,Products!$A$1:$A$49,Products!$D$1:$D$49,,0)</f>
        <v>0.5</v>
      </c>
      <c r="L870" s="7">
        <f>_xlfn.XLOOKUP(D870,Products!$A$1:$A$49,Products!$E$1:$E$49,,0)</f>
        <v>8.25</v>
      </c>
      <c r="M870" s="7">
        <f>L870*Orders!E870</f>
        <v>41.25</v>
      </c>
      <c r="N870" t="str">
        <f t="shared" si="13"/>
        <v>Excelsa</v>
      </c>
      <c r="O870" t="s">
        <v>6197</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6">
        <f>_xlfn.XLOOKUP(D871,Products!$A$1:$A$49,Products!$D$1:$D$49,,0)</f>
        <v>0.5</v>
      </c>
      <c r="L871" s="7">
        <f>_xlfn.XLOOKUP(D871,Products!$A$1:$A$49,Products!$E$1:$E$49,,0)</f>
        <v>5.97</v>
      </c>
      <c r="M871" s="7">
        <f>L871*Orders!E871</f>
        <v>17.91</v>
      </c>
      <c r="N871" t="str">
        <f t="shared" si="13"/>
        <v>Robusta</v>
      </c>
      <c r="O871" t="s">
        <v>6197</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6">
        <f>_xlfn.XLOOKUP(D872,Products!$A$1:$A$49,Products!$D$1:$D$49,,0)</f>
        <v>0.5</v>
      </c>
      <c r="L872" s="7">
        <f>_xlfn.XLOOKUP(D872,Products!$A$1:$A$49,Products!$E$1:$E$49,,0)</f>
        <v>7.29</v>
      </c>
      <c r="M872" s="7">
        <f>L872*Orders!E872</f>
        <v>7.29</v>
      </c>
      <c r="N872" t="str">
        <f t="shared" si="13"/>
        <v>Excelsa</v>
      </c>
      <c r="O872" t="s">
        <v>6199</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6">
        <f>_xlfn.XLOOKUP(D873,Products!$A$1:$A$49,Products!$D$1:$D$49,,0)</f>
        <v>1</v>
      </c>
      <c r="L873" s="7">
        <f>_xlfn.XLOOKUP(D873,Products!$A$1:$A$49,Products!$E$1:$E$49,,0)</f>
        <v>14.85</v>
      </c>
      <c r="M873" s="7">
        <f>L873*Orders!E873</f>
        <v>29.7</v>
      </c>
      <c r="N873" t="str">
        <f t="shared" si="13"/>
        <v>Excelsa</v>
      </c>
      <c r="O873" t="s">
        <v>6198</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6">
        <f>_xlfn.XLOOKUP(D874,Products!$A$1:$A$49,Products!$D$1:$D$49,,0)</f>
        <v>1</v>
      </c>
      <c r="L874" s="7">
        <f>_xlfn.XLOOKUP(D874,Products!$A$1:$A$49,Products!$E$1:$E$49,,0)</f>
        <v>11.25</v>
      </c>
      <c r="M874" s="7">
        <f>L874*Orders!E874</f>
        <v>22.5</v>
      </c>
      <c r="N874" t="str">
        <f t="shared" si="13"/>
        <v>Arabica</v>
      </c>
      <c r="O874" t="s">
        <v>6197</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6">
        <f>_xlfn.XLOOKUP(D875,Products!$A$1:$A$49,Products!$D$1:$D$49,,0)</f>
        <v>0.2</v>
      </c>
      <c r="L875" s="7">
        <f>_xlfn.XLOOKUP(D875,Products!$A$1:$A$49,Products!$E$1:$E$49,,0)</f>
        <v>2.9849999999999999</v>
      </c>
      <c r="M875" s="7">
        <f>L875*Orders!E875</f>
        <v>11.94</v>
      </c>
      <c r="N875" t="str">
        <f t="shared" si="13"/>
        <v>Robusta</v>
      </c>
      <c r="O875" t="s">
        <v>6197</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6">
        <f>_xlfn.XLOOKUP(D876,Products!$A$1:$A$49,Products!$D$1:$D$49,,0)</f>
        <v>1</v>
      </c>
      <c r="L876" s="7">
        <f>_xlfn.XLOOKUP(D876,Products!$A$1:$A$49,Products!$E$1:$E$49,,0)</f>
        <v>12.95</v>
      </c>
      <c r="M876" s="7">
        <f>L876*Orders!E876</f>
        <v>25.9</v>
      </c>
      <c r="N876" t="str">
        <f t="shared" si="13"/>
        <v>Arabica</v>
      </c>
      <c r="O876" t="s">
        <v>6198</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6">
        <f>_xlfn.XLOOKUP(D877,Products!$A$1:$A$49,Products!$D$1:$D$49,,0)</f>
        <v>0.5</v>
      </c>
      <c r="L877" s="7">
        <f>_xlfn.XLOOKUP(D877,Products!$A$1:$A$49,Products!$E$1:$E$49,,0)</f>
        <v>8.73</v>
      </c>
      <c r="M877" s="7">
        <f>L877*Orders!E877</f>
        <v>43.650000000000006</v>
      </c>
      <c r="N877" t="str">
        <f t="shared" si="13"/>
        <v>Liberica</v>
      </c>
      <c r="O877" t="s">
        <v>6197</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6">
        <f>_xlfn.XLOOKUP(D878,Products!$A$1:$A$49,Products!$D$1:$D$49,,0)</f>
        <v>0.5</v>
      </c>
      <c r="L878" s="7">
        <f>_xlfn.XLOOKUP(D878,Products!$A$1:$A$49,Products!$E$1:$E$49,,0)</f>
        <v>7.77</v>
      </c>
      <c r="M878" s="7">
        <f>L878*Orders!E878</f>
        <v>46.62</v>
      </c>
      <c r="N878" t="str">
        <f t="shared" si="13"/>
        <v>Arabica</v>
      </c>
      <c r="O878" t="s">
        <v>6198</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6">
        <f>_xlfn.XLOOKUP(D879,Products!$A$1:$A$49,Products!$D$1:$D$49,,0)</f>
        <v>0.5</v>
      </c>
      <c r="L879" s="7">
        <f>_xlfn.XLOOKUP(D879,Products!$A$1:$A$49,Products!$E$1:$E$49,,0)</f>
        <v>9.51</v>
      </c>
      <c r="M879" s="7">
        <f>L879*Orders!E879</f>
        <v>28.53</v>
      </c>
      <c r="N879" t="str">
        <f t="shared" si="13"/>
        <v>Liberica</v>
      </c>
      <c r="O879" t="s">
        <v>6198</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6">
        <f>_xlfn.XLOOKUP(D880,Products!$A$1:$A$49,Products!$D$1:$D$49,,0)</f>
        <v>2.5</v>
      </c>
      <c r="L880" s="7">
        <f>_xlfn.XLOOKUP(D880,Products!$A$1:$A$49,Products!$E$1:$E$49,,0)</f>
        <v>27.484999999999996</v>
      </c>
      <c r="M880" s="7">
        <f>L880*Orders!E880</f>
        <v>27.484999999999996</v>
      </c>
      <c r="N880" t="str">
        <f t="shared" si="13"/>
        <v>Robusta</v>
      </c>
      <c r="O880" t="s">
        <v>6198</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6">
        <f>_xlfn.XLOOKUP(D881,Products!$A$1:$A$49,Products!$D$1:$D$49,,0)</f>
        <v>0.2</v>
      </c>
      <c r="L881" s="7">
        <f>_xlfn.XLOOKUP(D881,Products!$A$1:$A$49,Products!$E$1:$E$49,,0)</f>
        <v>3.645</v>
      </c>
      <c r="M881" s="7">
        <f>L881*Orders!E881</f>
        <v>10.935</v>
      </c>
      <c r="N881" t="str">
        <f t="shared" si="13"/>
        <v>Excelsa</v>
      </c>
      <c r="O881" t="s">
        <v>6199</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6">
        <f>_xlfn.XLOOKUP(D882,Products!$A$1:$A$49,Products!$D$1:$D$49,,0)</f>
        <v>0.2</v>
      </c>
      <c r="L882" s="7">
        <f>_xlfn.XLOOKUP(D882,Products!$A$1:$A$49,Products!$E$1:$E$49,,0)</f>
        <v>3.5849999999999995</v>
      </c>
      <c r="M882" s="7">
        <f>L882*Orders!E882</f>
        <v>7.169999999999999</v>
      </c>
      <c r="N882" t="str">
        <f t="shared" si="13"/>
        <v>Robusta</v>
      </c>
      <c r="O882" t="s">
        <v>6198</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6">
        <f>_xlfn.XLOOKUP(D883,Products!$A$1:$A$49,Products!$D$1:$D$49,,0)</f>
        <v>0.2</v>
      </c>
      <c r="L883" s="7">
        <f>_xlfn.XLOOKUP(D883,Products!$A$1:$A$49,Products!$E$1:$E$49,,0)</f>
        <v>3.8849999999999998</v>
      </c>
      <c r="M883" s="7">
        <f>L883*Orders!E883</f>
        <v>23.31</v>
      </c>
      <c r="N883" t="str">
        <f t="shared" si="13"/>
        <v>Arabica</v>
      </c>
      <c r="O883" t="s">
        <v>6198</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6">
        <f>_xlfn.XLOOKUP(D884,Products!$A$1:$A$49,Products!$D$1:$D$49,,0)</f>
        <v>2.5</v>
      </c>
      <c r="L884" s="7">
        <f>_xlfn.XLOOKUP(D884,Products!$A$1:$A$49,Products!$E$1:$E$49,,0)</f>
        <v>22.884999999999998</v>
      </c>
      <c r="M884" s="7">
        <f>L884*Orders!E884</f>
        <v>114.42499999999998</v>
      </c>
      <c r="N884" t="str">
        <f t="shared" si="13"/>
        <v>Arabica</v>
      </c>
      <c r="O884" t="s">
        <v>6199</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6">
        <f>_xlfn.XLOOKUP(D885,Products!$A$1:$A$49,Products!$D$1:$D$49,,0)</f>
        <v>2.5</v>
      </c>
      <c r="L885" s="7">
        <f>_xlfn.XLOOKUP(D885,Products!$A$1:$A$49,Products!$E$1:$E$49,,0)</f>
        <v>25.874999999999996</v>
      </c>
      <c r="M885" s="7">
        <f>L885*Orders!E885</f>
        <v>77.624999999999986</v>
      </c>
      <c r="N885" t="str">
        <f t="shared" si="13"/>
        <v>Arabica</v>
      </c>
      <c r="O885" t="s">
        <v>6197</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6">
        <f>_xlfn.XLOOKUP(D886,Products!$A$1:$A$49,Products!$D$1:$D$49,,0)</f>
        <v>0.5</v>
      </c>
      <c r="L886" s="7">
        <f>_xlfn.XLOOKUP(D886,Products!$A$1:$A$49,Products!$E$1:$E$49,,0)</f>
        <v>5.3699999999999992</v>
      </c>
      <c r="M886" s="7">
        <f>L886*Orders!E886</f>
        <v>5.3699999999999992</v>
      </c>
      <c r="N886" t="str">
        <f t="shared" si="13"/>
        <v>Robusta</v>
      </c>
      <c r="O886" t="s">
        <v>6199</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6">
        <f>_xlfn.XLOOKUP(D887,Products!$A$1:$A$49,Products!$D$1:$D$49,,0)</f>
        <v>2.5</v>
      </c>
      <c r="L887" s="7">
        <f>_xlfn.XLOOKUP(D887,Products!$A$1:$A$49,Products!$E$1:$E$49,,0)</f>
        <v>20.584999999999997</v>
      </c>
      <c r="M887" s="7">
        <f>L887*Orders!E887</f>
        <v>123.50999999999999</v>
      </c>
      <c r="N887" t="str">
        <f t="shared" si="13"/>
        <v>Robusta</v>
      </c>
      <c r="O887" t="s">
        <v>6199</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6">
        <f>_xlfn.XLOOKUP(D888,Products!$A$1:$A$49,Products!$D$1:$D$49,,0)</f>
        <v>0.5</v>
      </c>
      <c r="L888" s="7">
        <f>_xlfn.XLOOKUP(D888,Products!$A$1:$A$49,Products!$E$1:$E$49,,0)</f>
        <v>8.73</v>
      </c>
      <c r="M888" s="7">
        <f>L888*Orders!E888</f>
        <v>17.46</v>
      </c>
      <c r="N888" t="str">
        <f t="shared" si="13"/>
        <v>Liberica</v>
      </c>
      <c r="O888" t="s">
        <v>6197</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6">
        <f>_xlfn.XLOOKUP(D889,Products!$A$1:$A$49,Products!$D$1:$D$49,,0)</f>
        <v>0.2</v>
      </c>
      <c r="L889" s="7">
        <f>_xlfn.XLOOKUP(D889,Products!$A$1:$A$49,Products!$E$1:$E$49,,0)</f>
        <v>4.4550000000000001</v>
      </c>
      <c r="M889" s="7">
        <f>L889*Orders!E889</f>
        <v>13.365</v>
      </c>
      <c r="N889" t="str">
        <f t="shared" si="13"/>
        <v>Excelsa</v>
      </c>
      <c r="O889" t="s">
        <v>6198</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6">
        <f>_xlfn.XLOOKUP(D890,Products!$A$1:$A$49,Products!$D$1:$D$49,,0)</f>
        <v>0.2</v>
      </c>
      <c r="L890" s="7">
        <f>_xlfn.XLOOKUP(D890,Products!$A$1:$A$49,Products!$E$1:$E$49,,0)</f>
        <v>3.8849999999999998</v>
      </c>
      <c r="M890" s="7">
        <f>L890*Orders!E890</f>
        <v>7.77</v>
      </c>
      <c r="N890" t="str">
        <f t="shared" si="13"/>
        <v>Arabica</v>
      </c>
      <c r="O890" t="s">
        <v>6198</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6">
        <f>_xlfn.XLOOKUP(D891,Products!$A$1:$A$49,Products!$D$1:$D$49,,0)</f>
        <v>0.2</v>
      </c>
      <c r="L891" s="7">
        <f>_xlfn.XLOOKUP(D891,Products!$A$1:$A$49,Products!$E$1:$E$49,,0)</f>
        <v>2.6849999999999996</v>
      </c>
      <c r="M891" s="7">
        <f>L891*Orders!E891</f>
        <v>2.6849999999999996</v>
      </c>
      <c r="N891" t="str">
        <f t="shared" si="13"/>
        <v>Robusta</v>
      </c>
      <c r="O891" t="s">
        <v>6199</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6">
        <f>_xlfn.XLOOKUP(D892,Products!$A$1:$A$49,Products!$D$1:$D$49,,0)</f>
        <v>2.5</v>
      </c>
      <c r="L892" s="7">
        <f>_xlfn.XLOOKUP(D892,Products!$A$1:$A$49,Products!$E$1:$E$49,,0)</f>
        <v>20.584999999999997</v>
      </c>
      <c r="M892" s="7">
        <f>L892*Orders!E892</f>
        <v>20.584999999999997</v>
      </c>
      <c r="N892" t="str">
        <f t="shared" si="13"/>
        <v>Robusta</v>
      </c>
      <c r="O892" t="s">
        <v>6199</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6">
        <f>_xlfn.XLOOKUP(D893,Products!$A$1:$A$49,Products!$D$1:$D$49,,0)</f>
        <v>2.5</v>
      </c>
      <c r="L893" s="7">
        <f>_xlfn.XLOOKUP(D893,Products!$A$1:$A$49,Products!$E$1:$E$49,,0)</f>
        <v>22.884999999999998</v>
      </c>
      <c r="M893" s="7">
        <f>L893*Orders!E893</f>
        <v>114.42499999999998</v>
      </c>
      <c r="N893" t="str">
        <f t="shared" si="13"/>
        <v>Arabica</v>
      </c>
      <c r="O893" t="s">
        <v>6199</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6">
        <f>_xlfn.XLOOKUP(D894,Products!$A$1:$A$49,Products!$D$1:$D$49,,0)</f>
        <v>0.2</v>
      </c>
      <c r="L894" s="7">
        <f>_xlfn.XLOOKUP(D894,Products!$A$1:$A$49,Products!$E$1:$E$49,,0)</f>
        <v>4.125</v>
      </c>
      <c r="M894" s="7">
        <f>L894*Orders!E894</f>
        <v>20.625</v>
      </c>
      <c r="N894" t="str">
        <f t="shared" si="13"/>
        <v>Excelsa</v>
      </c>
      <c r="O894" t="s">
        <v>6197</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6">
        <f>_xlfn.XLOOKUP(D895,Products!$A$1:$A$49,Products!$D$1:$D$49,,0)</f>
        <v>0.5</v>
      </c>
      <c r="L895" s="7">
        <f>_xlfn.XLOOKUP(D895,Products!$A$1:$A$49,Products!$E$1:$E$49,,0)</f>
        <v>9.51</v>
      </c>
      <c r="M895" s="7">
        <f>L895*Orders!E895</f>
        <v>57.06</v>
      </c>
      <c r="N895" t="str">
        <f t="shared" si="13"/>
        <v>Liberica</v>
      </c>
      <c r="O895" t="s">
        <v>6198</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6">
        <f>_xlfn.XLOOKUP(D896,Products!$A$1:$A$49,Products!$D$1:$D$49,,0)</f>
        <v>2.5</v>
      </c>
      <c r="L896" s="7">
        <f>_xlfn.XLOOKUP(D896,Products!$A$1:$A$49,Products!$E$1:$E$49,,0)</f>
        <v>20.584999999999997</v>
      </c>
      <c r="M896" s="7">
        <f>L896*Orders!E896</f>
        <v>82.339999999999989</v>
      </c>
      <c r="N896" t="str">
        <f t="shared" si="13"/>
        <v>Robusta</v>
      </c>
      <c r="O896" t="s">
        <v>6199</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6">
        <f>_xlfn.XLOOKUP(D897,Products!$A$1:$A$49,Products!$D$1:$D$49,,0)</f>
        <v>2.5</v>
      </c>
      <c r="L897" s="7">
        <f>_xlfn.XLOOKUP(D897,Products!$A$1:$A$49,Products!$E$1:$E$49,,0)</f>
        <v>31.624999999999996</v>
      </c>
      <c r="M897" s="7">
        <f>L897*Orders!E897</f>
        <v>158.12499999999997</v>
      </c>
      <c r="N897" t="str">
        <f t="shared" si="13"/>
        <v>Excelsa</v>
      </c>
      <c r="O897" t="s">
        <v>6197</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6">
        <f>_xlfn.XLOOKUP(D898,Products!$A$1:$A$49,Products!$D$1:$D$49,,0)</f>
        <v>0.5</v>
      </c>
      <c r="L898" s="7">
        <f>_xlfn.XLOOKUP(D898,Products!$A$1:$A$49,Products!$E$1:$E$49,,0)</f>
        <v>5.3699999999999992</v>
      </c>
      <c r="M898" s="7">
        <f>L898*Orders!E898</f>
        <v>32.22</v>
      </c>
      <c r="N898" t="str">
        <f t="shared" si="13"/>
        <v>Robusta</v>
      </c>
      <c r="O898" t="s">
        <v>6199</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6">
        <f>_xlfn.XLOOKUP(D899,Products!$A$1:$A$49,Products!$D$1:$D$49,,0)</f>
        <v>1</v>
      </c>
      <c r="L899" s="7">
        <f>_xlfn.XLOOKUP(D899,Products!$A$1:$A$49,Products!$E$1:$E$49,,0)</f>
        <v>12.15</v>
      </c>
      <c r="M899" s="7">
        <f>L899*Orders!E899</f>
        <v>24.3</v>
      </c>
      <c r="N899" t="str">
        <f t="shared" ref="N899:N962" si="14">IF(I899="Rob","Robusta",IF(I899="Exc","Excelsa",IF(I899="Ara","Arabica",IF(I899="Lib","Liberica",""))))</f>
        <v>Excelsa</v>
      </c>
      <c r="O899" t="s">
        <v>6199</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6">
        <f>_xlfn.XLOOKUP(D900,Products!$A$1:$A$49,Products!$D$1:$D$49,,0)</f>
        <v>0.5</v>
      </c>
      <c r="L900" s="7">
        <f>_xlfn.XLOOKUP(D900,Products!$A$1:$A$49,Products!$E$1:$E$49,,0)</f>
        <v>7.169999999999999</v>
      </c>
      <c r="M900" s="7">
        <f>L900*Orders!E900</f>
        <v>35.849999999999994</v>
      </c>
      <c r="N900" t="str">
        <f t="shared" si="14"/>
        <v>Robusta</v>
      </c>
      <c r="O900" t="s">
        <v>6198</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6">
        <f>_xlfn.XLOOKUP(D901,Products!$A$1:$A$49,Products!$D$1:$D$49,,0)</f>
        <v>1</v>
      </c>
      <c r="L901" s="7">
        <f>_xlfn.XLOOKUP(D901,Products!$A$1:$A$49,Products!$E$1:$E$49,,0)</f>
        <v>14.55</v>
      </c>
      <c r="M901" s="7">
        <f>L901*Orders!E901</f>
        <v>72.75</v>
      </c>
      <c r="N901" t="str">
        <f t="shared" si="14"/>
        <v>Liberica</v>
      </c>
      <c r="O901" t="s">
        <v>6197</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6">
        <f>_xlfn.XLOOKUP(D902,Products!$A$1:$A$49,Products!$D$1:$D$49,,0)</f>
        <v>1</v>
      </c>
      <c r="L902" s="7">
        <f>_xlfn.XLOOKUP(D902,Products!$A$1:$A$49,Products!$E$1:$E$49,,0)</f>
        <v>15.85</v>
      </c>
      <c r="M902" s="7">
        <f>L902*Orders!E902</f>
        <v>47.55</v>
      </c>
      <c r="N902" t="str">
        <f t="shared" si="14"/>
        <v>Liberica</v>
      </c>
      <c r="O902" t="s">
        <v>6198</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6">
        <f>_xlfn.XLOOKUP(D903,Products!$A$1:$A$49,Products!$D$1:$D$49,,0)</f>
        <v>0.2</v>
      </c>
      <c r="L903" s="7">
        <f>_xlfn.XLOOKUP(D903,Products!$A$1:$A$49,Products!$E$1:$E$49,,0)</f>
        <v>3.5849999999999995</v>
      </c>
      <c r="M903" s="7">
        <f>L903*Orders!E903</f>
        <v>3.5849999999999995</v>
      </c>
      <c r="N903" t="str">
        <f t="shared" si="14"/>
        <v>Robusta</v>
      </c>
      <c r="O903" t="s">
        <v>6198</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6">
        <f>_xlfn.XLOOKUP(D904,Products!$A$1:$A$49,Products!$D$1:$D$49,,0)</f>
        <v>2.5</v>
      </c>
      <c r="L904" s="7">
        <f>_xlfn.XLOOKUP(D904,Products!$A$1:$A$49,Products!$E$1:$E$49,,0)</f>
        <v>31.624999999999996</v>
      </c>
      <c r="M904" s="7">
        <f>L904*Orders!E904</f>
        <v>158.12499999999997</v>
      </c>
      <c r="N904" t="str">
        <f t="shared" si="14"/>
        <v>Excelsa</v>
      </c>
      <c r="O904" t="s">
        <v>6197</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6">
        <f>_xlfn.XLOOKUP(D905,Products!$A$1:$A$49,Products!$D$1:$D$49,,0)</f>
        <v>0.5</v>
      </c>
      <c r="L905" s="7">
        <f>_xlfn.XLOOKUP(D905,Products!$A$1:$A$49,Products!$E$1:$E$49,,0)</f>
        <v>8.73</v>
      </c>
      <c r="M905" s="7">
        <f>L905*Orders!E905</f>
        <v>17.46</v>
      </c>
      <c r="N905" t="str">
        <f t="shared" si="14"/>
        <v>Liberica</v>
      </c>
      <c r="O905" t="s">
        <v>6197</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6">
        <f>_xlfn.XLOOKUP(D906,Products!$A$1:$A$49,Products!$D$1:$D$49,,0)</f>
        <v>2.5</v>
      </c>
      <c r="L906" s="7">
        <f>_xlfn.XLOOKUP(D906,Products!$A$1:$A$49,Products!$E$1:$E$49,,0)</f>
        <v>29.784999999999997</v>
      </c>
      <c r="M906" s="7">
        <f>L906*Orders!E906</f>
        <v>148.92499999999998</v>
      </c>
      <c r="N906" t="str">
        <f t="shared" si="14"/>
        <v>Arabica</v>
      </c>
      <c r="O906" t="s">
        <v>6198</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6">
        <f>_xlfn.XLOOKUP(D907,Products!$A$1:$A$49,Products!$D$1:$D$49,,0)</f>
        <v>0.5</v>
      </c>
      <c r="L907" s="7">
        <f>_xlfn.XLOOKUP(D907,Products!$A$1:$A$49,Products!$E$1:$E$49,,0)</f>
        <v>6.75</v>
      </c>
      <c r="M907" s="7">
        <f>L907*Orders!E907</f>
        <v>40.5</v>
      </c>
      <c r="N907" t="str">
        <f t="shared" si="14"/>
        <v>Arabica</v>
      </c>
      <c r="O907" t="s">
        <v>6197</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6">
        <f>_xlfn.XLOOKUP(D908,Products!$A$1:$A$49,Products!$D$1:$D$49,,0)</f>
        <v>0.5</v>
      </c>
      <c r="L908" s="7">
        <f>_xlfn.XLOOKUP(D908,Products!$A$1:$A$49,Products!$E$1:$E$49,,0)</f>
        <v>6.75</v>
      </c>
      <c r="M908" s="7">
        <f>L908*Orders!E908</f>
        <v>27</v>
      </c>
      <c r="N908" t="str">
        <f t="shared" si="14"/>
        <v>Arabica</v>
      </c>
      <c r="O908" t="s">
        <v>6197</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6">
        <f>_xlfn.XLOOKUP(D909,Products!$A$1:$A$49,Products!$D$1:$D$49,,0)</f>
        <v>1</v>
      </c>
      <c r="L909" s="7">
        <f>_xlfn.XLOOKUP(D909,Products!$A$1:$A$49,Products!$E$1:$E$49,,0)</f>
        <v>12.95</v>
      </c>
      <c r="M909" s="7">
        <f>L909*Orders!E909</f>
        <v>38.849999999999994</v>
      </c>
      <c r="N909" t="str">
        <f t="shared" si="14"/>
        <v>Liberica</v>
      </c>
      <c r="O909" t="s">
        <v>6199</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6">
        <f>_xlfn.XLOOKUP(D910,Products!$A$1:$A$49,Products!$D$1:$D$49,,0)</f>
        <v>1</v>
      </c>
      <c r="L910" s="7">
        <f>_xlfn.XLOOKUP(D910,Products!$A$1:$A$49,Products!$E$1:$E$49,,0)</f>
        <v>11.95</v>
      </c>
      <c r="M910" s="7">
        <f>L910*Orders!E910</f>
        <v>59.75</v>
      </c>
      <c r="N910" t="str">
        <f t="shared" si="14"/>
        <v>Robusta</v>
      </c>
      <c r="O910" t="s">
        <v>6198</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6">
        <f>_xlfn.XLOOKUP(D911,Products!$A$1:$A$49,Products!$D$1:$D$49,,0)</f>
        <v>0.2</v>
      </c>
      <c r="L911" s="7">
        <f>_xlfn.XLOOKUP(D911,Products!$A$1:$A$49,Products!$E$1:$E$49,,0)</f>
        <v>3.5849999999999995</v>
      </c>
      <c r="M911" s="7">
        <f>L911*Orders!E911</f>
        <v>10.754999999999999</v>
      </c>
      <c r="N911" t="str">
        <f t="shared" si="14"/>
        <v>Robusta</v>
      </c>
      <c r="O911" t="s">
        <v>6198</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6">
        <f>_xlfn.XLOOKUP(D912,Products!$A$1:$A$49,Products!$D$1:$D$49,,0)</f>
        <v>2.5</v>
      </c>
      <c r="L912" s="7">
        <f>_xlfn.XLOOKUP(D912,Products!$A$1:$A$49,Products!$E$1:$E$49,,0)</f>
        <v>22.884999999999998</v>
      </c>
      <c r="M912" s="7">
        <f>L912*Orders!E912</f>
        <v>91.539999999999992</v>
      </c>
      <c r="N912" t="str">
        <f t="shared" si="14"/>
        <v>Arabica</v>
      </c>
      <c r="O912" t="s">
        <v>6199</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6">
        <f>_xlfn.XLOOKUP(D913,Products!$A$1:$A$49,Products!$D$1:$D$49,,0)</f>
        <v>1</v>
      </c>
      <c r="L913" s="7">
        <f>_xlfn.XLOOKUP(D913,Products!$A$1:$A$49,Products!$E$1:$E$49,,0)</f>
        <v>11.25</v>
      </c>
      <c r="M913" s="7">
        <f>L913*Orders!E913</f>
        <v>45</v>
      </c>
      <c r="N913" t="str">
        <f t="shared" si="14"/>
        <v>Arabica</v>
      </c>
      <c r="O913" t="s">
        <v>6197</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6">
        <f>_xlfn.XLOOKUP(D914,Products!$A$1:$A$49,Products!$D$1:$D$49,,0)</f>
        <v>2.5</v>
      </c>
      <c r="L914" s="7">
        <f>_xlfn.XLOOKUP(D914,Products!$A$1:$A$49,Products!$E$1:$E$49,,0)</f>
        <v>22.884999999999998</v>
      </c>
      <c r="M914" s="7">
        <f>L914*Orders!E914</f>
        <v>137.31</v>
      </c>
      <c r="N914" t="str">
        <f t="shared" si="14"/>
        <v>Robusta</v>
      </c>
      <c r="O914" t="s">
        <v>6197</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6">
        <f>_xlfn.XLOOKUP(D915,Products!$A$1:$A$49,Products!$D$1:$D$49,,0)</f>
        <v>0.5</v>
      </c>
      <c r="L915" s="7">
        <f>_xlfn.XLOOKUP(D915,Products!$A$1:$A$49,Products!$E$1:$E$49,,0)</f>
        <v>6.75</v>
      </c>
      <c r="M915" s="7">
        <f>L915*Orders!E915</f>
        <v>6.75</v>
      </c>
      <c r="N915" t="str">
        <f t="shared" si="14"/>
        <v>Arabica</v>
      </c>
      <c r="O915" t="s">
        <v>6197</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6">
        <f>_xlfn.XLOOKUP(D916,Products!$A$1:$A$49,Products!$D$1:$D$49,,0)</f>
        <v>1</v>
      </c>
      <c r="L916" s="7">
        <f>_xlfn.XLOOKUP(D916,Products!$A$1:$A$49,Products!$E$1:$E$49,,0)</f>
        <v>11.25</v>
      </c>
      <c r="M916" s="7">
        <f>L916*Orders!E916</f>
        <v>45</v>
      </c>
      <c r="N916" t="str">
        <f t="shared" si="14"/>
        <v>Arabica</v>
      </c>
      <c r="O916" t="s">
        <v>6197</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6">
        <f>_xlfn.XLOOKUP(D917,Products!$A$1:$A$49,Products!$D$1:$D$49,,0)</f>
        <v>2.5</v>
      </c>
      <c r="L917" s="7">
        <f>_xlfn.XLOOKUP(D917,Products!$A$1:$A$49,Products!$E$1:$E$49,,0)</f>
        <v>27.945</v>
      </c>
      <c r="M917" s="7">
        <f>L917*Orders!E917</f>
        <v>83.835000000000008</v>
      </c>
      <c r="N917" t="str">
        <f t="shared" si="14"/>
        <v>Excelsa</v>
      </c>
      <c r="O917" t="s">
        <v>6199</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6">
        <f>_xlfn.XLOOKUP(D918,Products!$A$1:$A$49,Products!$D$1:$D$49,,0)</f>
        <v>0.2</v>
      </c>
      <c r="L918" s="7">
        <f>_xlfn.XLOOKUP(D918,Products!$A$1:$A$49,Products!$E$1:$E$49,,0)</f>
        <v>3.645</v>
      </c>
      <c r="M918" s="7">
        <f>L918*Orders!E918</f>
        <v>3.645</v>
      </c>
      <c r="N918" t="str">
        <f t="shared" si="14"/>
        <v>Excelsa</v>
      </c>
      <c r="O918" t="s">
        <v>6199</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6">
        <f>_xlfn.XLOOKUP(D919,Products!$A$1:$A$49,Products!$D$1:$D$49,,0)</f>
        <v>0.5</v>
      </c>
      <c r="L919" s="7">
        <f>_xlfn.XLOOKUP(D919,Products!$A$1:$A$49,Products!$E$1:$E$49,,0)</f>
        <v>6.75</v>
      </c>
      <c r="M919" s="7">
        <f>L919*Orders!E919</f>
        <v>6.75</v>
      </c>
      <c r="N919" t="str">
        <f t="shared" si="14"/>
        <v>Arabica</v>
      </c>
      <c r="O919" t="s">
        <v>6197</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6">
        <f>_xlfn.XLOOKUP(D920,Products!$A$1:$A$49,Products!$D$1:$D$49,,0)</f>
        <v>0.5</v>
      </c>
      <c r="L920" s="7">
        <f>_xlfn.XLOOKUP(D920,Products!$A$1:$A$49,Products!$E$1:$E$49,,0)</f>
        <v>7.29</v>
      </c>
      <c r="M920" s="7">
        <f>L920*Orders!E920</f>
        <v>21.87</v>
      </c>
      <c r="N920" t="str">
        <f t="shared" si="14"/>
        <v>Excelsa</v>
      </c>
      <c r="O920" t="s">
        <v>6199</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6">
        <f>_xlfn.XLOOKUP(D921,Products!$A$1:$A$49,Products!$D$1:$D$49,,0)</f>
        <v>0.2</v>
      </c>
      <c r="L921" s="7">
        <f>_xlfn.XLOOKUP(D921,Products!$A$1:$A$49,Products!$E$1:$E$49,,0)</f>
        <v>2.6849999999999996</v>
      </c>
      <c r="M921" s="7">
        <f>L921*Orders!E921</f>
        <v>13.424999999999997</v>
      </c>
      <c r="N921" t="str">
        <f t="shared" si="14"/>
        <v>Robusta</v>
      </c>
      <c r="O921" t="s">
        <v>6199</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6">
        <f>_xlfn.XLOOKUP(D922,Products!$A$1:$A$49,Products!$D$1:$D$49,,0)</f>
        <v>2.5</v>
      </c>
      <c r="L922" s="7">
        <f>_xlfn.XLOOKUP(D922,Products!$A$1:$A$49,Products!$E$1:$E$49,,0)</f>
        <v>20.584999999999997</v>
      </c>
      <c r="M922" s="7">
        <f>L922*Orders!E922</f>
        <v>123.50999999999999</v>
      </c>
      <c r="N922" t="str">
        <f t="shared" si="14"/>
        <v>Robusta</v>
      </c>
      <c r="O922" t="s">
        <v>6199</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6">
        <f>_xlfn.XLOOKUP(D923,Products!$A$1:$A$49,Products!$D$1:$D$49,,0)</f>
        <v>0.2</v>
      </c>
      <c r="L923" s="7">
        <f>_xlfn.XLOOKUP(D923,Products!$A$1:$A$49,Products!$E$1:$E$49,,0)</f>
        <v>3.8849999999999998</v>
      </c>
      <c r="M923" s="7">
        <f>L923*Orders!E923</f>
        <v>7.77</v>
      </c>
      <c r="N923" t="str">
        <f t="shared" si="14"/>
        <v>Liberica</v>
      </c>
      <c r="O923" t="s">
        <v>6199</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6">
        <f>_xlfn.XLOOKUP(D924,Products!$A$1:$A$49,Products!$D$1:$D$49,,0)</f>
        <v>1</v>
      </c>
      <c r="L924" s="7">
        <f>_xlfn.XLOOKUP(D924,Products!$A$1:$A$49,Products!$E$1:$E$49,,0)</f>
        <v>11.25</v>
      </c>
      <c r="M924" s="7">
        <f>L924*Orders!E924</f>
        <v>67.5</v>
      </c>
      <c r="N924" t="str">
        <f t="shared" si="14"/>
        <v>Arabica</v>
      </c>
      <c r="O924" t="s">
        <v>6197</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6">
        <f>_xlfn.XLOOKUP(D925,Products!$A$1:$A$49,Products!$D$1:$D$49,,0)</f>
        <v>2.5</v>
      </c>
      <c r="L925" s="7">
        <f>_xlfn.XLOOKUP(D925,Products!$A$1:$A$49,Products!$E$1:$E$49,,0)</f>
        <v>27.945</v>
      </c>
      <c r="M925" s="7">
        <f>L925*Orders!E925</f>
        <v>27.945</v>
      </c>
      <c r="N925" t="str">
        <f t="shared" si="14"/>
        <v>Excelsa</v>
      </c>
      <c r="O925" t="s">
        <v>6199</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6">
        <f>_xlfn.XLOOKUP(D926,Products!$A$1:$A$49,Products!$D$1:$D$49,,0)</f>
        <v>2.5</v>
      </c>
      <c r="L926" s="7">
        <f>_xlfn.XLOOKUP(D926,Products!$A$1:$A$49,Products!$E$1:$E$49,,0)</f>
        <v>29.784999999999997</v>
      </c>
      <c r="M926" s="7">
        <f>L926*Orders!E926</f>
        <v>89.35499999999999</v>
      </c>
      <c r="N926" t="str">
        <f t="shared" si="14"/>
        <v>Arabica</v>
      </c>
      <c r="O926" t="s">
        <v>6198</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6">
        <f>_xlfn.XLOOKUP(D927,Products!$A$1:$A$49,Products!$D$1:$D$49,,0)</f>
        <v>0.5</v>
      </c>
      <c r="L927" s="7">
        <f>_xlfn.XLOOKUP(D927,Products!$A$1:$A$49,Products!$E$1:$E$49,,0)</f>
        <v>6.75</v>
      </c>
      <c r="M927" s="7">
        <f>L927*Orders!E927</f>
        <v>20.25</v>
      </c>
      <c r="N927" t="str">
        <f t="shared" si="14"/>
        <v>Arabica</v>
      </c>
      <c r="O927" t="s">
        <v>6197</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6">
        <f>_xlfn.XLOOKUP(D928,Products!$A$1:$A$49,Products!$D$1:$D$49,,0)</f>
        <v>0.5</v>
      </c>
      <c r="L928" s="7">
        <f>_xlfn.XLOOKUP(D928,Products!$A$1:$A$49,Products!$E$1:$E$49,,0)</f>
        <v>6.75</v>
      </c>
      <c r="M928" s="7">
        <f>L928*Orders!E928</f>
        <v>33.75</v>
      </c>
      <c r="N928" t="str">
        <f t="shared" si="14"/>
        <v>Arabica</v>
      </c>
      <c r="O928" t="s">
        <v>6197</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6">
        <f>_xlfn.XLOOKUP(D929,Products!$A$1:$A$49,Products!$D$1:$D$49,,0)</f>
        <v>2.5</v>
      </c>
      <c r="L929" s="7">
        <f>_xlfn.XLOOKUP(D929,Products!$A$1:$A$49,Products!$E$1:$E$49,,0)</f>
        <v>27.945</v>
      </c>
      <c r="M929" s="7">
        <f>L929*Orders!E929</f>
        <v>111.78</v>
      </c>
      <c r="N929" t="str">
        <f t="shared" si="14"/>
        <v>Excelsa</v>
      </c>
      <c r="O929" t="s">
        <v>6199</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6">
        <f>_xlfn.XLOOKUP(D930,Products!$A$1:$A$49,Products!$D$1:$D$49,,0)</f>
        <v>2.5</v>
      </c>
      <c r="L930" s="7">
        <f>_xlfn.XLOOKUP(D930,Products!$A$1:$A$49,Products!$E$1:$E$49,,0)</f>
        <v>31.624999999999996</v>
      </c>
      <c r="M930" s="7">
        <f>L930*Orders!E930</f>
        <v>63.249999999999993</v>
      </c>
      <c r="N930" t="str">
        <f t="shared" si="14"/>
        <v>Excelsa</v>
      </c>
      <c r="O930" t="s">
        <v>6197</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6">
        <f>_xlfn.XLOOKUP(D931,Products!$A$1:$A$49,Products!$D$1:$D$49,,0)</f>
        <v>0.2</v>
      </c>
      <c r="L931" s="7">
        <f>_xlfn.XLOOKUP(D931,Products!$A$1:$A$49,Products!$E$1:$E$49,,0)</f>
        <v>4.4550000000000001</v>
      </c>
      <c r="M931" s="7">
        <f>L931*Orders!E931</f>
        <v>8.91</v>
      </c>
      <c r="N931" t="str">
        <f t="shared" si="14"/>
        <v>Excelsa</v>
      </c>
      <c r="O931" t="s">
        <v>6198</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6">
        <f>_xlfn.XLOOKUP(D932,Products!$A$1:$A$49,Products!$D$1:$D$49,,0)</f>
        <v>1</v>
      </c>
      <c r="L932" s="7">
        <f>_xlfn.XLOOKUP(D932,Products!$A$1:$A$49,Products!$E$1:$E$49,,0)</f>
        <v>12.15</v>
      </c>
      <c r="M932" s="7">
        <f>L932*Orders!E932</f>
        <v>12.15</v>
      </c>
      <c r="N932" t="str">
        <f t="shared" si="14"/>
        <v>Excelsa</v>
      </c>
      <c r="O932" t="s">
        <v>6199</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6">
        <f>_xlfn.XLOOKUP(D933,Products!$A$1:$A$49,Products!$D$1:$D$49,,0)</f>
        <v>0.5</v>
      </c>
      <c r="L933" s="7">
        <f>_xlfn.XLOOKUP(D933,Products!$A$1:$A$49,Products!$E$1:$E$49,,0)</f>
        <v>5.97</v>
      </c>
      <c r="M933" s="7">
        <f>L933*Orders!E933</f>
        <v>23.88</v>
      </c>
      <c r="N933" t="str">
        <f t="shared" si="14"/>
        <v>Arabica</v>
      </c>
      <c r="O933" t="s">
        <v>6199</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6">
        <f>_xlfn.XLOOKUP(D934,Products!$A$1:$A$49,Products!$D$1:$D$49,,0)</f>
        <v>1</v>
      </c>
      <c r="L934" s="7">
        <f>_xlfn.XLOOKUP(D934,Products!$A$1:$A$49,Products!$E$1:$E$49,,0)</f>
        <v>13.75</v>
      </c>
      <c r="M934" s="7">
        <f>L934*Orders!E934</f>
        <v>55</v>
      </c>
      <c r="N934" t="str">
        <f t="shared" si="14"/>
        <v>Excelsa</v>
      </c>
      <c r="O934" t="s">
        <v>6197</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6">
        <f>_xlfn.XLOOKUP(D935,Products!$A$1:$A$49,Products!$D$1:$D$49,,0)</f>
        <v>1</v>
      </c>
      <c r="L935" s="7">
        <f>_xlfn.XLOOKUP(D935,Products!$A$1:$A$49,Products!$E$1:$E$49,,0)</f>
        <v>8.9499999999999993</v>
      </c>
      <c r="M935" s="7">
        <f>L935*Orders!E935</f>
        <v>26.849999999999998</v>
      </c>
      <c r="N935" t="str">
        <f t="shared" si="14"/>
        <v>Robusta</v>
      </c>
      <c r="O935" t="s">
        <v>6199</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6">
        <f>_xlfn.XLOOKUP(D936,Products!$A$1:$A$49,Products!$D$1:$D$49,,0)</f>
        <v>2.5</v>
      </c>
      <c r="L936" s="7">
        <f>_xlfn.XLOOKUP(D936,Products!$A$1:$A$49,Products!$E$1:$E$49,,0)</f>
        <v>22.884999999999998</v>
      </c>
      <c r="M936" s="7">
        <f>L936*Orders!E936</f>
        <v>114.42499999999998</v>
      </c>
      <c r="N936" t="str">
        <f t="shared" si="14"/>
        <v>Robusta</v>
      </c>
      <c r="O936" t="s">
        <v>6197</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6">
        <f>_xlfn.XLOOKUP(D937,Products!$A$1:$A$49,Products!$D$1:$D$49,,0)</f>
        <v>2.5</v>
      </c>
      <c r="L937" s="7">
        <f>_xlfn.XLOOKUP(D937,Products!$A$1:$A$49,Products!$E$1:$E$49,,0)</f>
        <v>25.874999999999996</v>
      </c>
      <c r="M937" s="7">
        <f>L937*Orders!E937</f>
        <v>155.24999999999997</v>
      </c>
      <c r="N937" t="str">
        <f t="shared" si="14"/>
        <v>Arabica</v>
      </c>
      <c r="O937" t="s">
        <v>6197</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6">
        <f>_xlfn.XLOOKUP(D938,Products!$A$1:$A$49,Products!$D$1:$D$49,,0)</f>
        <v>0.5</v>
      </c>
      <c r="L938" s="7">
        <f>_xlfn.XLOOKUP(D938,Products!$A$1:$A$49,Products!$E$1:$E$49,,0)</f>
        <v>7.77</v>
      </c>
      <c r="M938" s="7">
        <f>L938*Orders!E938</f>
        <v>23.31</v>
      </c>
      <c r="N938" t="str">
        <f t="shared" si="14"/>
        <v>Liberica</v>
      </c>
      <c r="O938" t="s">
        <v>6199</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6">
        <f>_xlfn.XLOOKUP(D939,Products!$A$1:$A$49,Products!$D$1:$D$49,,0)</f>
        <v>2.5</v>
      </c>
      <c r="L939" s="7">
        <f>_xlfn.XLOOKUP(D939,Products!$A$1:$A$49,Products!$E$1:$E$49,,0)</f>
        <v>22.884999999999998</v>
      </c>
      <c r="M939" s="7">
        <f>L939*Orders!E939</f>
        <v>91.539999999999992</v>
      </c>
      <c r="N939" t="str">
        <f t="shared" si="14"/>
        <v>Robusta</v>
      </c>
      <c r="O939" t="s">
        <v>6197</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6">
        <f>_xlfn.XLOOKUP(D940,Products!$A$1:$A$49,Products!$D$1:$D$49,,0)</f>
        <v>1</v>
      </c>
      <c r="L940" s="7">
        <f>_xlfn.XLOOKUP(D940,Products!$A$1:$A$49,Products!$E$1:$E$49,,0)</f>
        <v>14.85</v>
      </c>
      <c r="M940" s="7">
        <f>L940*Orders!E940</f>
        <v>74.25</v>
      </c>
      <c r="N940" t="str">
        <f t="shared" si="14"/>
        <v>Excelsa</v>
      </c>
      <c r="O940" t="s">
        <v>6198</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6">
        <f>_xlfn.XLOOKUP(D941,Products!$A$1:$A$49,Products!$D$1:$D$49,,0)</f>
        <v>0.2</v>
      </c>
      <c r="L941" s="7">
        <f>_xlfn.XLOOKUP(D941,Products!$A$1:$A$49,Products!$E$1:$E$49,,0)</f>
        <v>4.7549999999999999</v>
      </c>
      <c r="M941" s="7">
        <f>L941*Orders!E941</f>
        <v>28.53</v>
      </c>
      <c r="N941" t="str">
        <f t="shared" si="14"/>
        <v>Liberica</v>
      </c>
      <c r="O941" t="s">
        <v>6198</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6">
        <f>_xlfn.XLOOKUP(D942,Products!$A$1:$A$49,Products!$D$1:$D$49,,0)</f>
        <v>0.5</v>
      </c>
      <c r="L942" s="7">
        <f>_xlfn.XLOOKUP(D942,Products!$A$1:$A$49,Products!$E$1:$E$49,,0)</f>
        <v>7.169999999999999</v>
      </c>
      <c r="M942" s="7">
        <f>L942*Orders!E942</f>
        <v>14.339999999999998</v>
      </c>
      <c r="N942" t="str">
        <f t="shared" si="14"/>
        <v>Robusta</v>
      </c>
      <c r="O942" t="s">
        <v>6198</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6">
        <f>_xlfn.XLOOKUP(D943,Products!$A$1:$A$49,Products!$D$1:$D$49,,0)</f>
        <v>0.5</v>
      </c>
      <c r="L943" s="7">
        <f>_xlfn.XLOOKUP(D943,Products!$A$1:$A$49,Products!$E$1:$E$49,,0)</f>
        <v>7.77</v>
      </c>
      <c r="M943" s="7">
        <f>L943*Orders!E943</f>
        <v>15.54</v>
      </c>
      <c r="N943" t="str">
        <f t="shared" si="14"/>
        <v>Arabica</v>
      </c>
      <c r="O943" t="s">
        <v>6198</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6">
        <f>_xlfn.XLOOKUP(D944,Products!$A$1:$A$49,Products!$D$1:$D$49,,0)</f>
        <v>1</v>
      </c>
      <c r="L944" s="7">
        <f>_xlfn.XLOOKUP(D944,Products!$A$1:$A$49,Products!$E$1:$E$49,,0)</f>
        <v>11.95</v>
      </c>
      <c r="M944" s="7">
        <f>L944*Orders!E944</f>
        <v>35.849999999999994</v>
      </c>
      <c r="N944" t="str">
        <f t="shared" si="14"/>
        <v>Robusta</v>
      </c>
      <c r="O944" t="s">
        <v>6198</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6">
        <f>_xlfn.XLOOKUP(D945,Products!$A$1:$A$49,Products!$D$1:$D$49,,0)</f>
        <v>0.5</v>
      </c>
      <c r="L945" s="7">
        <f>_xlfn.XLOOKUP(D945,Products!$A$1:$A$49,Products!$E$1:$E$49,,0)</f>
        <v>7.77</v>
      </c>
      <c r="M945" s="7">
        <f>L945*Orders!E945</f>
        <v>46.62</v>
      </c>
      <c r="N945" t="str">
        <f t="shared" si="14"/>
        <v>Arabica</v>
      </c>
      <c r="O945" t="s">
        <v>6198</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6">
        <f>_xlfn.XLOOKUP(D946,Products!$A$1:$A$49,Products!$D$1:$D$49,,0)</f>
        <v>0.5</v>
      </c>
      <c r="L946" s="7">
        <f>_xlfn.XLOOKUP(D946,Products!$A$1:$A$49,Products!$E$1:$E$49,,0)</f>
        <v>7.169999999999999</v>
      </c>
      <c r="M946" s="7">
        <f>L946*Orders!E946</f>
        <v>35.849999999999994</v>
      </c>
      <c r="N946" t="str">
        <f t="shared" si="14"/>
        <v>Robusta</v>
      </c>
      <c r="O946" t="s">
        <v>6198</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6">
        <f>_xlfn.XLOOKUP(D947,Products!$A$1:$A$49,Products!$D$1:$D$49,,0)</f>
        <v>2.5</v>
      </c>
      <c r="L947" s="7">
        <f>_xlfn.XLOOKUP(D947,Products!$A$1:$A$49,Products!$E$1:$E$49,,0)</f>
        <v>29.784999999999997</v>
      </c>
      <c r="M947" s="7">
        <f>L947*Orders!E947</f>
        <v>119.13999999999999</v>
      </c>
      <c r="N947" t="str">
        <f t="shared" si="14"/>
        <v>Liberica</v>
      </c>
      <c r="O947" t="s">
        <v>6199</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6">
        <f>_xlfn.XLOOKUP(D948,Products!$A$1:$A$49,Products!$D$1:$D$49,,0)</f>
        <v>0.5</v>
      </c>
      <c r="L948" s="7">
        <f>_xlfn.XLOOKUP(D948,Products!$A$1:$A$49,Products!$E$1:$E$49,,0)</f>
        <v>7.77</v>
      </c>
      <c r="M948" s="7">
        <f>L948*Orders!E948</f>
        <v>23.31</v>
      </c>
      <c r="N948" t="str">
        <f t="shared" si="14"/>
        <v>Liberica</v>
      </c>
      <c r="O948" t="s">
        <v>6199</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6">
        <f>_xlfn.XLOOKUP(D949,Products!$A$1:$A$49,Products!$D$1:$D$49,,0)</f>
        <v>1</v>
      </c>
      <c r="L949" s="7">
        <f>_xlfn.XLOOKUP(D949,Products!$A$1:$A$49,Products!$E$1:$E$49,,0)</f>
        <v>11.25</v>
      </c>
      <c r="M949" s="7">
        <f>L949*Orders!E949</f>
        <v>11.25</v>
      </c>
      <c r="N949" t="str">
        <f t="shared" si="14"/>
        <v>Arabica</v>
      </c>
      <c r="O949" t="s">
        <v>6197</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6">
        <f>_xlfn.XLOOKUP(D950,Products!$A$1:$A$49,Products!$D$1:$D$49,,0)</f>
        <v>2.5</v>
      </c>
      <c r="L950" s="7">
        <f>_xlfn.XLOOKUP(D950,Products!$A$1:$A$49,Products!$E$1:$E$49,,0)</f>
        <v>27.945</v>
      </c>
      <c r="M950" s="7">
        <f>L950*Orders!E950</f>
        <v>83.835000000000008</v>
      </c>
      <c r="N950" t="str">
        <f t="shared" si="14"/>
        <v>Excelsa</v>
      </c>
      <c r="O950" t="s">
        <v>6199</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6">
        <f>_xlfn.XLOOKUP(D951,Products!$A$1:$A$49,Products!$D$1:$D$49,,0)</f>
        <v>2.5</v>
      </c>
      <c r="L951" s="7">
        <f>_xlfn.XLOOKUP(D951,Products!$A$1:$A$49,Products!$E$1:$E$49,,0)</f>
        <v>27.484999999999996</v>
      </c>
      <c r="M951" s="7">
        <f>L951*Orders!E951</f>
        <v>109.93999999999998</v>
      </c>
      <c r="N951" t="str">
        <f t="shared" si="14"/>
        <v>Robusta</v>
      </c>
      <c r="O951" t="s">
        <v>6198</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6">
        <f>_xlfn.XLOOKUP(D952,Products!$A$1:$A$49,Products!$D$1:$D$49,,0)</f>
        <v>0.2</v>
      </c>
      <c r="L952" s="7">
        <f>_xlfn.XLOOKUP(D952,Products!$A$1:$A$49,Products!$E$1:$E$49,,0)</f>
        <v>3.5849999999999995</v>
      </c>
      <c r="M952" s="7">
        <f>L952*Orders!E952</f>
        <v>14.339999999999998</v>
      </c>
      <c r="N952" t="str">
        <f t="shared" si="14"/>
        <v>Robusta</v>
      </c>
      <c r="O952" t="s">
        <v>6198</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6">
        <f>_xlfn.XLOOKUP(D953,Products!$A$1:$A$49,Products!$D$1:$D$49,,0)</f>
        <v>0.2</v>
      </c>
      <c r="L953" s="7">
        <f>_xlfn.XLOOKUP(D953,Products!$A$1:$A$49,Products!$E$1:$E$49,,0)</f>
        <v>3.5849999999999995</v>
      </c>
      <c r="M953" s="7">
        <f>L953*Orders!E953</f>
        <v>21.509999999999998</v>
      </c>
      <c r="N953" t="str">
        <f t="shared" si="14"/>
        <v>Robusta</v>
      </c>
      <c r="O953" t="s">
        <v>6198</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6">
        <f>_xlfn.XLOOKUP(D954,Products!$A$1:$A$49,Products!$D$1:$D$49,,0)</f>
        <v>1</v>
      </c>
      <c r="L954" s="7">
        <f>_xlfn.XLOOKUP(D954,Products!$A$1:$A$49,Products!$E$1:$E$49,,0)</f>
        <v>11.25</v>
      </c>
      <c r="M954" s="7">
        <f>L954*Orders!E954</f>
        <v>22.5</v>
      </c>
      <c r="N954" t="str">
        <f t="shared" si="14"/>
        <v>Arabica</v>
      </c>
      <c r="O954" t="s">
        <v>6197</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6">
        <f>_xlfn.XLOOKUP(D955,Products!$A$1:$A$49,Products!$D$1:$D$49,,0)</f>
        <v>0.2</v>
      </c>
      <c r="L955" s="7">
        <f>_xlfn.XLOOKUP(D955,Products!$A$1:$A$49,Products!$E$1:$E$49,,0)</f>
        <v>3.8849999999999998</v>
      </c>
      <c r="M955" s="7">
        <f>L955*Orders!E955</f>
        <v>3.8849999999999998</v>
      </c>
      <c r="N955" t="str">
        <f t="shared" si="14"/>
        <v>Arabica</v>
      </c>
      <c r="O955" t="s">
        <v>6198</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6">
        <f>_xlfn.XLOOKUP(D956,Products!$A$1:$A$49,Products!$D$1:$D$49,,0)</f>
        <v>2.5</v>
      </c>
      <c r="L956" s="7">
        <f>_xlfn.XLOOKUP(D956,Products!$A$1:$A$49,Products!$E$1:$E$49,,0)</f>
        <v>27.945</v>
      </c>
      <c r="M956" s="7">
        <f>L956*Orders!E956</f>
        <v>27.945</v>
      </c>
      <c r="N956" t="str">
        <f t="shared" si="14"/>
        <v>Excelsa</v>
      </c>
      <c r="O956" t="s">
        <v>6199</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6">
        <f>_xlfn.XLOOKUP(D957,Products!$A$1:$A$49,Products!$D$1:$D$49,,0)</f>
        <v>2.5</v>
      </c>
      <c r="L957" s="7">
        <f>_xlfn.XLOOKUP(D957,Products!$A$1:$A$49,Products!$E$1:$E$49,,0)</f>
        <v>34.154999999999994</v>
      </c>
      <c r="M957" s="7">
        <f>L957*Orders!E957</f>
        <v>170.77499999999998</v>
      </c>
      <c r="N957" t="str">
        <f t="shared" si="14"/>
        <v>Excelsa</v>
      </c>
      <c r="O957" t="s">
        <v>6198</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6">
        <f>_xlfn.XLOOKUP(D958,Products!$A$1:$A$49,Products!$D$1:$D$49,,0)</f>
        <v>2.5</v>
      </c>
      <c r="L958" s="7">
        <f>_xlfn.XLOOKUP(D958,Products!$A$1:$A$49,Products!$E$1:$E$49,,0)</f>
        <v>27.484999999999996</v>
      </c>
      <c r="M958" s="7">
        <f>L958*Orders!E958</f>
        <v>54.969999999999992</v>
      </c>
      <c r="N958" t="str">
        <f t="shared" si="14"/>
        <v>Robusta</v>
      </c>
      <c r="O958" t="s">
        <v>6198</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6">
        <f>_xlfn.XLOOKUP(D959,Products!$A$1:$A$49,Products!$D$1:$D$49,,0)</f>
        <v>1</v>
      </c>
      <c r="L959" s="7">
        <f>_xlfn.XLOOKUP(D959,Products!$A$1:$A$49,Products!$E$1:$E$49,,0)</f>
        <v>14.85</v>
      </c>
      <c r="M959" s="7">
        <f>L959*Orders!E959</f>
        <v>14.85</v>
      </c>
      <c r="N959" t="str">
        <f t="shared" si="14"/>
        <v>Excelsa</v>
      </c>
      <c r="O959" t="s">
        <v>6198</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6">
        <f>_xlfn.XLOOKUP(D960,Products!$A$1:$A$49,Products!$D$1:$D$49,,0)</f>
        <v>0.2</v>
      </c>
      <c r="L960" s="7">
        <f>_xlfn.XLOOKUP(D960,Products!$A$1:$A$49,Products!$E$1:$E$49,,0)</f>
        <v>3.8849999999999998</v>
      </c>
      <c r="M960" s="7">
        <f>L960*Orders!E960</f>
        <v>7.77</v>
      </c>
      <c r="N960" t="str">
        <f t="shared" si="14"/>
        <v>Arabica</v>
      </c>
      <c r="O960" t="s">
        <v>6198</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6">
        <f>_xlfn.XLOOKUP(D961,Products!$A$1:$A$49,Products!$D$1:$D$49,,0)</f>
        <v>0.2</v>
      </c>
      <c r="L961" s="7">
        <f>_xlfn.XLOOKUP(D961,Products!$A$1:$A$49,Products!$E$1:$E$49,,0)</f>
        <v>4.7549999999999999</v>
      </c>
      <c r="M961" s="7">
        <f>L961*Orders!E961</f>
        <v>23.774999999999999</v>
      </c>
      <c r="N961" t="str">
        <f t="shared" si="14"/>
        <v>Liberica</v>
      </c>
      <c r="O961" t="s">
        <v>6198</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6">
        <f>_xlfn.XLOOKUP(D962,Products!$A$1:$A$49,Products!$D$1:$D$49,,0)</f>
        <v>1</v>
      </c>
      <c r="L962" s="7">
        <f>_xlfn.XLOOKUP(D962,Products!$A$1:$A$49,Products!$E$1:$E$49,,0)</f>
        <v>15.85</v>
      </c>
      <c r="M962" s="7">
        <f>L962*Orders!E962</f>
        <v>79.25</v>
      </c>
      <c r="N962" t="str">
        <f t="shared" si="14"/>
        <v>Liberica</v>
      </c>
      <c r="O962" t="s">
        <v>6198</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6">
        <f>_xlfn.XLOOKUP(D963,Products!$A$1:$A$49,Products!$D$1:$D$49,,0)</f>
        <v>2.5</v>
      </c>
      <c r="L963" s="7">
        <f>_xlfn.XLOOKUP(D963,Products!$A$1:$A$49,Products!$E$1:$E$49,,0)</f>
        <v>22.884999999999998</v>
      </c>
      <c r="M963" s="7">
        <f>L963*Orders!E963</f>
        <v>45.769999999999996</v>
      </c>
      <c r="N963" t="str">
        <f t="shared" ref="N963:N1001" si="15">IF(I963="Rob","Robusta",IF(I963="Exc","Excelsa",IF(I963="Ara","Arabica",IF(I963="Lib","Liberica",""))))</f>
        <v>Arabica</v>
      </c>
      <c r="O963" t="s">
        <v>6199</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6">
        <f>_xlfn.XLOOKUP(D964,Products!$A$1:$A$49,Products!$D$1:$D$49,,0)</f>
        <v>1</v>
      </c>
      <c r="L964" s="7">
        <f>_xlfn.XLOOKUP(D964,Products!$A$1:$A$49,Products!$E$1:$E$49,,0)</f>
        <v>8.9499999999999993</v>
      </c>
      <c r="M964" s="7">
        <f>L964*Orders!E964</f>
        <v>8.9499999999999993</v>
      </c>
      <c r="N964" t="str">
        <f t="shared" si="15"/>
        <v>Robusta</v>
      </c>
      <c r="O964" t="s">
        <v>6199</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6">
        <f>_xlfn.XLOOKUP(D965,Products!$A$1:$A$49,Products!$D$1:$D$49,,0)</f>
        <v>0.5</v>
      </c>
      <c r="L965" s="7">
        <f>_xlfn.XLOOKUP(D965,Products!$A$1:$A$49,Products!$E$1:$E$49,,0)</f>
        <v>5.97</v>
      </c>
      <c r="M965" s="7">
        <f>L965*Orders!E965</f>
        <v>23.88</v>
      </c>
      <c r="N965" t="str">
        <f t="shared" si="15"/>
        <v>Robusta</v>
      </c>
      <c r="O965" t="s">
        <v>6197</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6">
        <f>_xlfn.XLOOKUP(D966,Products!$A$1:$A$49,Products!$D$1:$D$49,,0)</f>
        <v>0.2</v>
      </c>
      <c r="L966" s="7">
        <f>_xlfn.XLOOKUP(D966,Products!$A$1:$A$49,Products!$E$1:$E$49,,0)</f>
        <v>4.4550000000000001</v>
      </c>
      <c r="M966" s="7">
        <f>L966*Orders!E966</f>
        <v>22.274999999999999</v>
      </c>
      <c r="N966" t="str">
        <f t="shared" si="15"/>
        <v>Excelsa</v>
      </c>
      <c r="O966" t="s">
        <v>6198</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6">
        <f>_xlfn.XLOOKUP(D967,Products!$A$1:$A$49,Products!$D$1:$D$49,,0)</f>
        <v>1</v>
      </c>
      <c r="L967" s="7">
        <f>_xlfn.XLOOKUP(D967,Products!$A$1:$A$49,Products!$E$1:$E$49,,0)</f>
        <v>9.9499999999999993</v>
      </c>
      <c r="M967" s="7">
        <f>L967*Orders!E967</f>
        <v>29.849999999999998</v>
      </c>
      <c r="N967" t="str">
        <f t="shared" si="15"/>
        <v>Robusta</v>
      </c>
      <c r="O967" t="s">
        <v>6197</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6">
        <f>_xlfn.XLOOKUP(D968,Products!$A$1:$A$49,Products!$D$1:$D$49,,0)</f>
        <v>0.5</v>
      </c>
      <c r="L968" s="7">
        <f>_xlfn.XLOOKUP(D968,Products!$A$1:$A$49,Products!$E$1:$E$49,,0)</f>
        <v>8.91</v>
      </c>
      <c r="M968" s="7">
        <f>L968*Orders!E968</f>
        <v>53.46</v>
      </c>
      <c r="N968" t="str">
        <f t="shared" si="15"/>
        <v>Excelsa</v>
      </c>
      <c r="O968" t="s">
        <v>6198</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6">
        <f>_xlfn.XLOOKUP(D969,Products!$A$1:$A$49,Products!$D$1:$D$49,,0)</f>
        <v>0.2</v>
      </c>
      <c r="L969" s="7">
        <f>_xlfn.XLOOKUP(D969,Products!$A$1:$A$49,Products!$E$1:$E$49,,0)</f>
        <v>2.6849999999999996</v>
      </c>
      <c r="M969" s="7">
        <f>L969*Orders!E969</f>
        <v>2.6849999999999996</v>
      </c>
      <c r="N969" t="str">
        <f t="shared" si="15"/>
        <v>Robusta</v>
      </c>
      <c r="O969" t="s">
        <v>6199</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6">
        <f>_xlfn.XLOOKUP(D970,Products!$A$1:$A$49,Products!$D$1:$D$49,,0)</f>
        <v>0.2</v>
      </c>
      <c r="L970" s="7">
        <f>_xlfn.XLOOKUP(D970,Products!$A$1:$A$49,Products!$E$1:$E$49,,0)</f>
        <v>2.9849999999999999</v>
      </c>
      <c r="M970" s="7">
        <f>L970*Orders!E970</f>
        <v>5.97</v>
      </c>
      <c r="N970" t="str">
        <f t="shared" si="15"/>
        <v>Robusta</v>
      </c>
      <c r="O970" t="s">
        <v>6197</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6">
        <f>_xlfn.XLOOKUP(D971,Products!$A$1:$A$49,Products!$D$1:$D$49,,0)</f>
        <v>1</v>
      </c>
      <c r="L971" s="7">
        <f>_xlfn.XLOOKUP(D971,Products!$A$1:$A$49,Products!$E$1:$E$49,,0)</f>
        <v>12.95</v>
      </c>
      <c r="M971" s="7">
        <f>L971*Orders!E971</f>
        <v>12.95</v>
      </c>
      <c r="N971" t="str">
        <f t="shared" si="15"/>
        <v>Liberica</v>
      </c>
      <c r="O971" t="s">
        <v>6199</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6">
        <f>_xlfn.XLOOKUP(D972,Products!$A$1:$A$49,Products!$D$1:$D$49,,0)</f>
        <v>0.5</v>
      </c>
      <c r="L972" s="7">
        <f>_xlfn.XLOOKUP(D972,Products!$A$1:$A$49,Products!$E$1:$E$49,,0)</f>
        <v>8.25</v>
      </c>
      <c r="M972" s="7">
        <f>L972*Orders!E972</f>
        <v>8.25</v>
      </c>
      <c r="N972" t="str">
        <f t="shared" si="15"/>
        <v>Excelsa</v>
      </c>
      <c r="O972" t="s">
        <v>6197</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6">
        <f>_xlfn.XLOOKUP(D973,Products!$A$1:$A$49,Products!$D$1:$D$49,,0)</f>
        <v>2.5</v>
      </c>
      <c r="L973" s="7">
        <f>_xlfn.XLOOKUP(D973,Products!$A$1:$A$49,Products!$E$1:$E$49,,0)</f>
        <v>29.784999999999997</v>
      </c>
      <c r="M973" s="7">
        <f>L973*Orders!E973</f>
        <v>148.92499999999998</v>
      </c>
      <c r="N973" t="str">
        <f t="shared" si="15"/>
        <v>Arabica</v>
      </c>
      <c r="O973" t="s">
        <v>6198</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6">
        <f>_xlfn.XLOOKUP(D974,Products!$A$1:$A$49,Products!$D$1:$D$49,,0)</f>
        <v>2.5</v>
      </c>
      <c r="L974" s="7">
        <f>_xlfn.XLOOKUP(D974,Products!$A$1:$A$49,Products!$E$1:$E$49,,0)</f>
        <v>29.784999999999997</v>
      </c>
      <c r="M974" s="7">
        <f>L974*Orders!E974</f>
        <v>89.35499999999999</v>
      </c>
      <c r="N974" t="str">
        <f t="shared" si="15"/>
        <v>Arabica</v>
      </c>
      <c r="O974" t="s">
        <v>6198</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6">
        <f>_xlfn.XLOOKUP(D975,Products!$A$1:$A$49,Products!$D$1:$D$49,,0)</f>
        <v>1</v>
      </c>
      <c r="L975" s="7">
        <f>_xlfn.XLOOKUP(D975,Products!$A$1:$A$49,Products!$E$1:$E$49,,0)</f>
        <v>14.55</v>
      </c>
      <c r="M975" s="7">
        <f>L975*Orders!E975</f>
        <v>87.300000000000011</v>
      </c>
      <c r="N975" t="str">
        <f t="shared" si="15"/>
        <v>Liberica</v>
      </c>
      <c r="O975" t="s">
        <v>6197</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6">
        <f>_xlfn.XLOOKUP(D976,Products!$A$1:$A$49,Products!$D$1:$D$49,,0)</f>
        <v>0.5</v>
      </c>
      <c r="L976" s="7">
        <f>_xlfn.XLOOKUP(D976,Products!$A$1:$A$49,Products!$E$1:$E$49,,0)</f>
        <v>5.3699999999999992</v>
      </c>
      <c r="M976" s="7">
        <f>L976*Orders!E976</f>
        <v>5.3699999999999992</v>
      </c>
      <c r="N976" t="str">
        <f t="shared" si="15"/>
        <v>Robusta</v>
      </c>
      <c r="O976" t="s">
        <v>6199</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6">
        <f>_xlfn.XLOOKUP(D977,Products!$A$1:$A$49,Products!$D$1:$D$49,,0)</f>
        <v>0.2</v>
      </c>
      <c r="L977" s="7">
        <f>_xlfn.XLOOKUP(D977,Products!$A$1:$A$49,Products!$E$1:$E$49,,0)</f>
        <v>2.9849999999999999</v>
      </c>
      <c r="M977" s="7">
        <f>L977*Orders!E977</f>
        <v>8.9550000000000001</v>
      </c>
      <c r="N977" t="str">
        <f t="shared" si="15"/>
        <v>Arabica</v>
      </c>
      <c r="O977" t="s">
        <v>6199</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6">
        <f>_xlfn.XLOOKUP(D978,Products!$A$1:$A$49,Products!$D$1:$D$49,,0)</f>
        <v>2.5</v>
      </c>
      <c r="L978" s="7">
        <f>_xlfn.XLOOKUP(D978,Products!$A$1:$A$49,Products!$E$1:$E$49,,0)</f>
        <v>27.484999999999996</v>
      </c>
      <c r="M978" s="7">
        <f>L978*Orders!E978</f>
        <v>137.42499999999998</v>
      </c>
      <c r="N978" t="str">
        <f t="shared" si="15"/>
        <v>Robusta</v>
      </c>
      <c r="O978" t="s">
        <v>6198</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6">
        <f>_xlfn.XLOOKUP(D979,Products!$A$1:$A$49,Products!$D$1:$D$49,,0)</f>
        <v>1</v>
      </c>
      <c r="L979" s="7">
        <f>_xlfn.XLOOKUP(D979,Products!$A$1:$A$49,Products!$E$1:$E$49,,0)</f>
        <v>11.95</v>
      </c>
      <c r="M979" s="7">
        <f>L979*Orders!E979</f>
        <v>59.75</v>
      </c>
      <c r="N979" t="str">
        <f t="shared" si="15"/>
        <v>Robusta</v>
      </c>
      <c r="O979" t="s">
        <v>6198</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6">
        <f>_xlfn.XLOOKUP(D980,Products!$A$1:$A$49,Products!$D$1:$D$49,,0)</f>
        <v>0.5</v>
      </c>
      <c r="L980" s="7">
        <f>_xlfn.XLOOKUP(D980,Products!$A$1:$A$49,Products!$E$1:$E$49,,0)</f>
        <v>7.77</v>
      </c>
      <c r="M980" s="7">
        <f>L980*Orders!E980</f>
        <v>23.31</v>
      </c>
      <c r="N980" t="str">
        <f t="shared" si="15"/>
        <v>Arabica</v>
      </c>
      <c r="O980" t="s">
        <v>6198</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6">
        <f>_xlfn.XLOOKUP(D981,Products!$A$1:$A$49,Products!$D$1:$D$49,,0)</f>
        <v>0.5</v>
      </c>
      <c r="L981" s="7">
        <f>_xlfn.XLOOKUP(D981,Products!$A$1:$A$49,Products!$E$1:$E$49,,0)</f>
        <v>5.3699999999999992</v>
      </c>
      <c r="M981" s="7">
        <f>L981*Orders!E981</f>
        <v>10.739999999999998</v>
      </c>
      <c r="N981" t="str">
        <f t="shared" si="15"/>
        <v>Robusta</v>
      </c>
      <c r="O981" t="s">
        <v>6199</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6">
        <f>_xlfn.XLOOKUP(D982,Products!$A$1:$A$49,Products!$D$1:$D$49,,0)</f>
        <v>2.5</v>
      </c>
      <c r="L982" s="7">
        <f>_xlfn.XLOOKUP(D982,Products!$A$1:$A$49,Products!$E$1:$E$49,,0)</f>
        <v>27.945</v>
      </c>
      <c r="M982" s="7">
        <f>L982*Orders!E982</f>
        <v>167.67000000000002</v>
      </c>
      <c r="N982" t="str">
        <f t="shared" si="15"/>
        <v>Excelsa</v>
      </c>
      <c r="O982" t="s">
        <v>6199</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6">
        <f>_xlfn.XLOOKUP(D983,Products!$A$1:$A$49,Products!$D$1:$D$49,,0)</f>
        <v>0.2</v>
      </c>
      <c r="L983" s="7">
        <f>_xlfn.XLOOKUP(D983,Products!$A$1:$A$49,Products!$E$1:$E$49,,0)</f>
        <v>3.645</v>
      </c>
      <c r="M983" s="7">
        <f>L983*Orders!E983</f>
        <v>21.87</v>
      </c>
      <c r="N983" t="str">
        <f t="shared" si="15"/>
        <v>Excelsa</v>
      </c>
      <c r="O983" t="s">
        <v>6199</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6">
        <f>_xlfn.XLOOKUP(D984,Products!$A$1:$A$49,Products!$D$1:$D$49,,0)</f>
        <v>1</v>
      </c>
      <c r="L984" s="7">
        <f>_xlfn.XLOOKUP(D984,Products!$A$1:$A$49,Products!$E$1:$E$49,,0)</f>
        <v>11.95</v>
      </c>
      <c r="M984" s="7">
        <f>L984*Orders!E984</f>
        <v>23.9</v>
      </c>
      <c r="N984" t="str">
        <f t="shared" si="15"/>
        <v>Robusta</v>
      </c>
      <c r="O984" t="s">
        <v>6198</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6">
        <f>_xlfn.XLOOKUP(D985,Products!$A$1:$A$49,Products!$D$1:$D$49,,0)</f>
        <v>0.2</v>
      </c>
      <c r="L985" s="7">
        <f>_xlfn.XLOOKUP(D985,Products!$A$1:$A$49,Products!$E$1:$E$49,,0)</f>
        <v>3.375</v>
      </c>
      <c r="M985" s="7">
        <f>L985*Orders!E985</f>
        <v>6.75</v>
      </c>
      <c r="N985" t="str">
        <f t="shared" si="15"/>
        <v>Arabica</v>
      </c>
      <c r="O985" t="s">
        <v>6197</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6">
        <f>_xlfn.XLOOKUP(D986,Products!$A$1:$A$49,Products!$D$1:$D$49,,0)</f>
        <v>2.5</v>
      </c>
      <c r="L986" s="7">
        <f>_xlfn.XLOOKUP(D986,Products!$A$1:$A$49,Products!$E$1:$E$49,,0)</f>
        <v>31.624999999999996</v>
      </c>
      <c r="M986" s="7">
        <f>L986*Orders!E986</f>
        <v>31.624999999999996</v>
      </c>
      <c r="N986" t="str">
        <f t="shared" si="15"/>
        <v>Excelsa</v>
      </c>
      <c r="O986" t="s">
        <v>6197</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6">
        <f>_xlfn.XLOOKUP(D987,Products!$A$1:$A$49,Products!$D$1:$D$49,,0)</f>
        <v>1</v>
      </c>
      <c r="L987" s="7">
        <f>_xlfn.XLOOKUP(D987,Products!$A$1:$A$49,Products!$E$1:$E$49,,0)</f>
        <v>11.95</v>
      </c>
      <c r="M987" s="7">
        <f>L987*Orders!E987</f>
        <v>47.8</v>
      </c>
      <c r="N987" t="str">
        <f t="shared" si="15"/>
        <v>Robusta</v>
      </c>
      <c r="O987" t="s">
        <v>6198</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6">
        <f>_xlfn.XLOOKUP(D988,Products!$A$1:$A$49,Products!$D$1:$D$49,,0)</f>
        <v>2.5</v>
      </c>
      <c r="L988" s="7">
        <f>_xlfn.XLOOKUP(D988,Products!$A$1:$A$49,Products!$E$1:$E$49,,0)</f>
        <v>33.464999999999996</v>
      </c>
      <c r="M988" s="7">
        <f>L988*Orders!E988</f>
        <v>33.464999999999996</v>
      </c>
      <c r="N988" t="str">
        <f t="shared" si="15"/>
        <v>Liberica</v>
      </c>
      <c r="O988" t="s">
        <v>6197</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6">
        <f>_xlfn.XLOOKUP(D989,Products!$A$1:$A$49,Products!$D$1:$D$49,,0)</f>
        <v>0.5</v>
      </c>
      <c r="L989" s="7">
        <f>_xlfn.XLOOKUP(D989,Products!$A$1:$A$49,Products!$E$1:$E$49,,0)</f>
        <v>5.97</v>
      </c>
      <c r="M989" s="7">
        <f>L989*Orders!E989</f>
        <v>29.849999999999998</v>
      </c>
      <c r="N989" t="str">
        <f t="shared" si="15"/>
        <v>Arabica</v>
      </c>
      <c r="O989" t="s">
        <v>6199</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6">
        <f>_xlfn.XLOOKUP(D990,Products!$A$1:$A$49,Products!$D$1:$D$49,,0)</f>
        <v>1</v>
      </c>
      <c r="L990" s="7">
        <f>_xlfn.XLOOKUP(D990,Products!$A$1:$A$49,Products!$E$1:$E$49,,0)</f>
        <v>9.9499999999999993</v>
      </c>
      <c r="M990" s="7">
        <f>L990*Orders!E990</f>
        <v>29.849999999999998</v>
      </c>
      <c r="N990" t="str">
        <f t="shared" si="15"/>
        <v>Robusta</v>
      </c>
      <c r="O990" t="s">
        <v>6197</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6">
        <f>_xlfn.XLOOKUP(D991,Products!$A$1:$A$49,Products!$D$1:$D$49,,0)</f>
        <v>2.5</v>
      </c>
      <c r="L991" s="7">
        <f>_xlfn.XLOOKUP(D991,Products!$A$1:$A$49,Products!$E$1:$E$49,,0)</f>
        <v>25.874999999999996</v>
      </c>
      <c r="M991" s="7">
        <f>L991*Orders!E991</f>
        <v>155.24999999999997</v>
      </c>
      <c r="N991" t="str">
        <f t="shared" si="15"/>
        <v>Arabica</v>
      </c>
      <c r="O991" t="s">
        <v>6197</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6">
        <f>_xlfn.XLOOKUP(D992,Products!$A$1:$A$49,Products!$D$1:$D$49,,0)</f>
        <v>0.2</v>
      </c>
      <c r="L992" s="7">
        <f>_xlfn.XLOOKUP(D992,Products!$A$1:$A$49,Products!$E$1:$E$49,,0)</f>
        <v>3.645</v>
      </c>
      <c r="M992" s="7">
        <f>L992*Orders!E992</f>
        <v>18.225000000000001</v>
      </c>
      <c r="N992" t="str">
        <f t="shared" si="15"/>
        <v>Excelsa</v>
      </c>
      <c r="O992" t="s">
        <v>6199</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6">
        <f>_xlfn.XLOOKUP(D993,Products!$A$1:$A$49,Products!$D$1:$D$49,,0)</f>
        <v>0.5</v>
      </c>
      <c r="L993" s="7">
        <f>_xlfn.XLOOKUP(D993,Products!$A$1:$A$49,Products!$E$1:$E$49,,0)</f>
        <v>7.77</v>
      </c>
      <c r="M993" s="7">
        <f>L993*Orders!E993</f>
        <v>15.54</v>
      </c>
      <c r="N993" t="str">
        <f t="shared" si="15"/>
        <v>Liberica</v>
      </c>
      <c r="O993" t="s">
        <v>6199</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6">
        <f>_xlfn.XLOOKUP(D994,Products!$A$1:$A$49,Products!$D$1:$D$49,,0)</f>
        <v>2.5</v>
      </c>
      <c r="L994" s="7">
        <f>_xlfn.XLOOKUP(D994,Products!$A$1:$A$49,Products!$E$1:$E$49,,0)</f>
        <v>36.454999999999998</v>
      </c>
      <c r="M994" s="7">
        <f>L994*Orders!E994</f>
        <v>109.36499999999999</v>
      </c>
      <c r="N994" t="str">
        <f t="shared" si="15"/>
        <v>Liberica</v>
      </c>
      <c r="O994" t="s">
        <v>6198</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6">
        <f>_xlfn.XLOOKUP(D995,Products!$A$1:$A$49,Products!$D$1:$D$49,,0)</f>
        <v>1</v>
      </c>
      <c r="L995" s="7">
        <f>_xlfn.XLOOKUP(D995,Products!$A$1:$A$49,Products!$E$1:$E$49,,0)</f>
        <v>12.95</v>
      </c>
      <c r="M995" s="7">
        <f>L995*Orders!E995</f>
        <v>77.699999999999989</v>
      </c>
      <c r="N995" t="str">
        <f t="shared" si="15"/>
        <v>Arabica</v>
      </c>
      <c r="O995" t="s">
        <v>6198</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6">
        <f>_xlfn.XLOOKUP(D996,Products!$A$1:$A$49,Products!$D$1:$D$49,,0)</f>
        <v>0.2</v>
      </c>
      <c r="L996" s="7">
        <f>_xlfn.XLOOKUP(D996,Products!$A$1:$A$49,Products!$E$1:$E$49,,0)</f>
        <v>2.9849999999999999</v>
      </c>
      <c r="M996" s="7">
        <f>L996*Orders!E996</f>
        <v>8.9550000000000001</v>
      </c>
      <c r="N996" t="str">
        <f t="shared" si="15"/>
        <v>Arabica</v>
      </c>
      <c r="O996" t="s">
        <v>6199</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6">
        <f>_xlfn.XLOOKUP(D997,Products!$A$1:$A$49,Products!$D$1:$D$49,,0)</f>
        <v>2.5</v>
      </c>
      <c r="L997" s="7">
        <f>_xlfn.XLOOKUP(D997,Products!$A$1:$A$49,Products!$E$1:$E$49,,0)</f>
        <v>27.484999999999996</v>
      </c>
      <c r="M997" s="7">
        <f>L997*Orders!E997</f>
        <v>27.484999999999996</v>
      </c>
      <c r="N997" t="str">
        <f t="shared" si="15"/>
        <v>Robusta</v>
      </c>
      <c r="O997" t="s">
        <v>6198</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6">
        <f>_xlfn.XLOOKUP(D998,Products!$A$1:$A$49,Products!$D$1:$D$49,,0)</f>
        <v>0.5</v>
      </c>
      <c r="L998" s="7">
        <f>_xlfn.XLOOKUP(D998,Products!$A$1:$A$49,Products!$E$1:$E$49,,0)</f>
        <v>5.97</v>
      </c>
      <c r="M998" s="7">
        <f>L998*Orders!E998</f>
        <v>29.849999999999998</v>
      </c>
      <c r="N998" t="str">
        <f t="shared" si="15"/>
        <v>Robusta</v>
      </c>
      <c r="O998" t="s">
        <v>6197</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6">
        <f>_xlfn.XLOOKUP(D999,Products!$A$1:$A$49,Products!$D$1:$D$49,,0)</f>
        <v>0.5</v>
      </c>
      <c r="L999" s="7">
        <f>_xlfn.XLOOKUP(D999,Products!$A$1:$A$49,Products!$E$1:$E$49,,0)</f>
        <v>6.75</v>
      </c>
      <c r="M999" s="7">
        <f>L999*Orders!E999</f>
        <v>27</v>
      </c>
      <c r="N999" t="str">
        <f t="shared" si="15"/>
        <v>Arabica</v>
      </c>
      <c r="O999" t="s">
        <v>6197</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6">
        <f>_xlfn.XLOOKUP(D1000,Products!$A$1:$A$49,Products!$D$1:$D$49,,0)</f>
        <v>1</v>
      </c>
      <c r="L1000" s="7">
        <f>_xlfn.XLOOKUP(D1000,Products!$A$1:$A$49,Products!$E$1:$E$49,,0)</f>
        <v>9.9499999999999993</v>
      </c>
      <c r="M1000" s="7">
        <f>L1000*Orders!E1000</f>
        <v>9.9499999999999993</v>
      </c>
      <c r="N1000" t="str">
        <f t="shared" si="15"/>
        <v>Arabica</v>
      </c>
      <c r="O1000" t="s">
        <v>6199</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6">
        <f>_xlfn.XLOOKUP(D1001,Products!$A$1:$A$49,Products!$D$1:$D$49,,0)</f>
        <v>0.2</v>
      </c>
      <c r="L1001" s="7">
        <f>_xlfn.XLOOKUP(D1001,Products!$A$1:$A$49,Products!$E$1:$E$49,,0)</f>
        <v>4.125</v>
      </c>
      <c r="M1001" s="7">
        <f>L1001*Orders!E1001</f>
        <v>12.375</v>
      </c>
      <c r="N1001" t="str">
        <f t="shared" si="15"/>
        <v>Excelsa</v>
      </c>
      <c r="O1001" t="s">
        <v>6197</v>
      </c>
      <c r="P1001" t="str">
        <f>_xlfn.XLOOKUP(Orders[[#This Row],[Customer ID]],Customers!$A$1:$A$1001,Customers!$I$1:$I$1001,,0)</f>
        <v>Yes</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1" sqref="B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92BC-00D0-4E1F-B895-97F9C5E25E6E}">
  <dimension ref="A1:A17"/>
  <sheetViews>
    <sheetView showGridLines="0" tabSelected="1" zoomScale="70" zoomScaleNormal="70" workbookViewId="0">
      <selection activeCell="AH27" sqref="AH27"/>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CE9D2-2788-44C2-9C15-32B4A5DAB81D}">
  <dimension ref="A3:F47"/>
  <sheetViews>
    <sheetView topLeftCell="A7" zoomScale="70" zoomScaleNormal="70" workbookViewId="0">
      <selection activeCell="AH27" sqref="AH27"/>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8" t="s">
        <v>6223</v>
      </c>
      <c r="C3" s="8" t="s">
        <v>6196</v>
      </c>
    </row>
    <row r="4" spans="1:6" x14ac:dyDescent="0.3">
      <c r="A4" s="8" t="s">
        <v>6217</v>
      </c>
      <c r="B4" s="8" t="s">
        <v>6218</v>
      </c>
      <c r="C4" t="s">
        <v>6219</v>
      </c>
      <c r="D4" t="s">
        <v>6220</v>
      </c>
      <c r="E4" t="s">
        <v>6221</v>
      </c>
      <c r="F4" t="s">
        <v>6222</v>
      </c>
    </row>
    <row r="5" spans="1:6" x14ac:dyDescent="0.3">
      <c r="A5" t="s">
        <v>6201</v>
      </c>
      <c r="B5" t="s">
        <v>6202</v>
      </c>
      <c r="C5" s="9">
        <v>77.699999999999989</v>
      </c>
      <c r="D5" s="9"/>
      <c r="E5" s="9">
        <v>146.89999999999998</v>
      </c>
      <c r="F5" s="9">
        <v>59.699999999999996</v>
      </c>
    </row>
    <row r="6" spans="1:6" x14ac:dyDescent="0.3">
      <c r="B6" t="s">
        <v>6203</v>
      </c>
      <c r="C6" s="9">
        <v>62.3</v>
      </c>
      <c r="D6" s="9">
        <v>79.3</v>
      </c>
      <c r="E6" s="9">
        <v>103.6</v>
      </c>
      <c r="F6" s="9">
        <v>98.549999999999983</v>
      </c>
    </row>
    <row r="7" spans="1:6" x14ac:dyDescent="0.3">
      <c r="B7" t="s">
        <v>6204</v>
      </c>
      <c r="C7" s="9">
        <v>67.5</v>
      </c>
      <c r="D7" s="9">
        <v>12.15</v>
      </c>
      <c r="E7" s="9">
        <v>73.449999999999989</v>
      </c>
      <c r="F7" s="9">
        <v>59.75</v>
      </c>
    </row>
    <row r="8" spans="1:6" x14ac:dyDescent="0.3">
      <c r="B8" t="s">
        <v>6205</v>
      </c>
      <c r="C8" s="9">
        <v>64.75</v>
      </c>
      <c r="D8" s="9">
        <v>124.20000000000002</v>
      </c>
      <c r="E8" s="9">
        <v>77.95</v>
      </c>
      <c r="F8" s="9">
        <v>44.75</v>
      </c>
    </row>
    <row r="9" spans="1:6" x14ac:dyDescent="0.3">
      <c r="B9" t="s">
        <v>6207</v>
      </c>
      <c r="C9" s="9"/>
      <c r="D9" s="9"/>
      <c r="E9" s="9"/>
      <c r="F9" s="9">
        <v>53.699999999999996</v>
      </c>
    </row>
    <row r="10" spans="1:6" x14ac:dyDescent="0.3">
      <c r="B10" t="s">
        <v>6208</v>
      </c>
      <c r="C10" s="9"/>
      <c r="D10" s="9">
        <v>53.4</v>
      </c>
      <c r="E10" s="9">
        <v>108.05</v>
      </c>
      <c r="F10" s="9">
        <v>68.649999999999991</v>
      </c>
    </row>
    <row r="11" spans="1:6" x14ac:dyDescent="0.3">
      <c r="B11" t="s">
        <v>6209</v>
      </c>
      <c r="C11" s="9">
        <v>64.75</v>
      </c>
      <c r="D11" s="9">
        <v>70.95</v>
      </c>
      <c r="E11" s="9">
        <v>103.15</v>
      </c>
      <c r="F11" s="9"/>
    </row>
    <row r="12" spans="1:6" x14ac:dyDescent="0.3">
      <c r="B12" t="s">
        <v>6210</v>
      </c>
      <c r="C12" s="9"/>
      <c r="D12" s="9">
        <v>116.6</v>
      </c>
      <c r="E12" s="9">
        <v>92.2</v>
      </c>
      <c r="F12" s="9">
        <v>59.7</v>
      </c>
    </row>
    <row r="13" spans="1:6" x14ac:dyDescent="0.3">
      <c r="B13" t="s">
        <v>6211</v>
      </c>
      <c r="C13" s="9">
        <v>137.35</v>
      </c>
      <c r="D13" s="9"/>
      <c r="E13" s="9">
        <v>51.8</v>
      </c>
      <c r="F13" s="9">
        <v>183.2</v>
      </c>
    </row>
    <row r="14" spans="1:6" x14ac:dyDescent="0.3">
      <c r="B14" t="s">
        <v>6212</v>
      </c>
      <c r="C14" s="9">
        <v>117.25</v>
      </c>
      <c r="D14" s="9"/>
      <c r="E14" s="9">
        <v>31.7</v>
      </c>
      <c r="F14" s="9">
        <v>59.699999999999996</v>
      </c>
    </row>
    <row r="15" spans="1:6" x14ac:dyDescent="0.3">
      <c r="B15" t="s">
        <v>6213</v>
      </c>
      <c r="C15" s="9">
        <v>90</v>
      </c>
      <c r="D15" s="9">
        <v>74.25</v>
      </c>
      <c r="E15" s="9">
        <v>147.25</v>
      </c>
      <c r="F15" s="9">
        <v>47.8</v>
      </c>
    </row>
    <row r="16" spans="1:6" x14ac:dyDescent="0.3">
      <c r="A16" t="s">
        <v>6214</v>
      </c>
      <c r="B16" t="s">
        <v>6202</v>
      </c>
      <c r="C16" s="9"/>
      <c r="D16" s="9"/>
      <c r="E16" s="9">
        <v>15.85</v>
      </c>
      <c r="F16" s="9">
        <v>119.5</v>
      </c>
    </row>
    <row r="17" spans="1:6" x14ac:dyDescent="0.3">
      <c r="B17" t="s">
        <v>6203</v>
      </c>
      <c r="C17" s="9"/>
      <c r="D17" s="9">
        <v>100.65</v>
      </c>
      <c r="E17" s="9"/>
      <c r="F17" s="9"/>
    </row>
    <row r="18" spans="1:6" x14ac:dyDescent="0.3">
      <c r="B18" t="s">
        <v>6204</v>
      </c>
      <c r="C18" s="9"/>
      <c r="D18" s="9">
        <v>109.35000000000001</v>
      </c>
      <c r="E18" s="9">
        <v>63.4</v>
      </c>
      <c r="F18" s="9">
        <v>29.849999999999998</v>
      </c>
    </row>
    <row r="19" spans="1:6" x14ac:dyDescent="0.3">
      <c r="B19" t="s">
        <v>6205</v>
      </c>
      <c r="C19" s="9"/>
      <c r="D19" s="9">
        <v>24.3</v>
      </c>
      <c r="E19" s="9">
        <v>43.650000000000006</v>
      </c>
      <c r="F19" s="9"/>
    </row>
    <row r="20" spans="1:6" x14ac:dyDescent="0.3">
      <c r="B20" t="s">
        <v>6206</v>
      </c>
      <c r="C20" s="9">
        <v>91.6</v>
      </c>
      <c r="D20" s="9">
        <v>68.849999999999994</v>
      </c>
      <c r="E20" s="9"/>
      <c r="F20" s="9"/>
    </row>
    <row r="21" spans="1:6" x14ac:dyDescent="0.3">
      <c r="B21" t="s">
        <v>6207</v>
      </c>
      <c r="C21" s="9">
        <v>77.699999999999989</v>
      </c>
      <c r="D21" s="9">
        <v>141.9</v>
      </c>
      <c r="E21" s="9">
        <v>77.699999999999989</v>
      </c>
      <c r="F21" s="9"/>
    </row>
    <row r="22" spans="1:6" x14ac:dyDescent="0.3">
      <c r="B22" t="s">
        <v>6208</v>
      </c>
      <c r="C22" s="9">
        <v>21.2</v>
      </c>
      <c r="D22" s="9">
        <v>195.8</v>
      </c>
      <c r="E22" s="9">
        <v>138.75</v>
      </c>
      <c r="F22" s="9">
        <v>107.55</v>
      </c>
    </row>
    <row r="23" spans="1:6" x14ac:dyDescent="0.3">
      <c r="B23" t="s">
        <v>6209</v>
      </c>
      <c r="C23" s="9">
        <v>22.5</v>
      </c>
      <c r="D23" s="9">
        <v>27.5</v>
      </c>
      <c r="E23" s="9">
        <v>12.95</v>
      </c>
      <c r="F23" s="9">
        <v>44.75</v>
      </c>
    </row>
    <row r="24" spans="1:6" x14ac:dyDescent="0.3">
      <c r="B24" t="s">
        <v>6210</v>
      </c>
      <c r="C24" s="9">
        <v>9.9499999999999993</v>
      </c>
      <c r="D24" s="9">
        <v>141.65</v>
      </c>
      <c r="E24" s="9"/>
      <c r="F24" s="9">
        <v>47.8</v>
      </c>
    </row>
    <row r="25" spans="1:6" x14ac:dyDescent="0.3">
      <c r="B25" t="s">
        <v>6211</v>
      </c>
      <c r="C25" s="9">
        <v>151</v>
      </c>
      <c r="D25" s="9">
        <v>196.9</v>
      </c>
      <c r="E25" s="9">
        <v>137.44999999999999</v>
      </c>
      <c r="F25" s="9"/>
    </row>
    <row r="26" spans="1:6" x14ac:dyDescent="0.3">
      <c r="B26" t="s">
        <v>6212</v>
      </c>
      <c r="C26" s="9"/>
      <c r="D26" s="9"/>
      <c r="E26" s="9">
        <v>79.25</v>
      </c>
      <c r="F26" s="9">
        <v>49.75</v>
      </c>
    </row>
    <row r="27" spans="1:6" x14ac:dyDescent="0.3">
      <c r="B27" t="s">
        <v>6213</v>
      </c>
      <c r="C27" s="9">
        <v>25.9</v>
      </c>
      <c r="D27" s="9">
        <v>89.1</v>
      </c>
      <c r="E27" s="9">
        <v>47.55</v>
      </c>
      <c r="F27" s="9"/>
    </row>
    <row r="28" spans="1:6" x14ac:dyDescent="0.3">
      <c r="A28" t="s">
        <v>6215</v>
      </c>
      <c r="B28" t="s">
        <v>6202</v>
      </c>
      <c r="C28" s="9">
        <v>78.75</v>
      </c>
      <c r="D28" s="9">
        <v>71.55</v>
      </c>
      <c r="E28" s="9">
        <v>47.55</v>
      </c>
      <c r="F28" s="9"/>
    </row>
    <row r="29" spans="1:6" x14ac:dyDescent="0.3">
      <c r="B29" t="s">
        <v>6203</v>
      </c>
      <c r="C29" s="9"/>
      <c r="D29" s="9">
        <v>48.6</v>
      </c>
      <c r="E29" s="9"/>
      <c r="F29" s="9">
        <v>53.699999999999996</v>
      </c>
    </row>
    <row r="30" spans="1:6" x14ac:dyDescent="0.3">
      <c r="B30" t="s">
        <v>6204</v>
      </c>
      <c r="C30" s="9">
        <v>59.699999999999996</v>
      </c>
      <c r="D30" s="9">
        <v>106.8</v>
      </c>
      <c r="E30" s="9">
        <v>160.05000000000001</v>
      </c>
      <c r="F30" s="9">
        <v>95.549999999999983</v>
      </c>
    </row>
    <row r="31" spans="1:6" x14ac:dyDescent="0.3">
      <c r="B31" t="s">
        <v>6205</v>
      </c>
      <c r="C31" s="9">
        <v>45</v>
      </c>
      <c r="D31" s="9">
        <v>82.5</v>
      </c>
      <c r="E31" s="9">
        <v>43.650000000000006</v>
      </c>
      <c r="F31" s="9">
        <v>23.9</v>
      </c>
    </row>
    <row r="32" spans="1:6" x14ac:dyDescent="0.3">
      <c r="B32" t="s">
        <v>6206</v>
      </c>
      <c r="C32" s="9">
        <v>56.25</v>
      </c>
      <c r="D32" s="9">
        <v>41.25</v>
      </c>
      <c r="E32" s="9">
        <v>76.349999999999994</v>
      </c>
      <c r="F32" s="9"/>
    </row>
    <row r="33" spans="1:6" x14ac:dyDescent="0.3">
      <c r="B33" t="s">
        <v>6207</v>
      </c>
      <c r="C33" s="9">
        <v>130.44999999999999</v>
      </c>
      <c r="D33" s="9">
        <v>68.75</v>
      </c>
      <c r="E33" s="9">
        <v>38.849999999999994</v>
      </c>
      <c r="F33" s="9"/>
    </row>
    <row r="34" spans="1:6" x14ac:dyDescent="0.3">
      <c r="B34" t="s">
        <v>6208</v>
      </c>
      <c r="C34" s="9">
        <v>56.25</v>
      </c>
      <c r="D34" s="9">
        <v>88.25</v>
      </c>
      <c r="E34" s="9"/>
      <c r="F34" s="9">
        <v>53.699999999999996</v>
      </c>
    </row>
    <row r="35" spans="1:6" x14ac:dyDescent="0.3">
      <c r="B35" t="s">
        <v>6209</v>
      </c>
      <c r="C35" s="9">
        <v>133.69999999999999</v>
      </c>
      <c r="D35" s="9">
        <v>96.25</v>
      </c>
      <c r="E35" s="9">
        <v>97.05</v>
      </c>
      <c r="F35" s="9">
        <v>134.35</v>
      </c>
    </row>
    <row r="36" spans="1:6" x14ac:dyDescent="0.3">
      <c r="B36" t="s">
        <v>6210</v>
      </c>
      <c r="C36" s="9">
        <v>127.19999999999999</v>
      </c>
      <c r="D36" s="9">
        <v>318.75</v>
      </c>
      <c r="E36" s="9">
        <v>38.849999999999994</v>
      </c>
      <c r="F36" s="9">
        <v>111.49999999999999</v>
      </c>
    </row>
    <row r="37" spans="1:6" x14ac:dyDescent="0.3">
      <c r="B37" t="s">
        <v>6211</v>
      </c>
      <c r="C37" s="9">
        <v>61</v>
      </c>
      <c r="D37" s="9">
        <v>68.75</v>
      </c>
      <c r="E37" s="9">
        <v>236.15000000000003</v>
      </c>
      <c r="F37" s="9">
        <v>89.6</v>
      </c>
    </row>
    <row r="38" spans="1:6" x14ac:dyDescent="0.3">
      <c r="B38" t="s">
        <v>6212</v>
      </c>
      <c r="C38" s="9">
        <v>122.69999999999999</v>
      </c>
      <c r="D38" s="9">
        <v>163.35</v>
      </c>
      <c r="E38" s="9">
        <v>327.64999999999998</v>
      </c>
      <c r="F38" s="9">
        <v>79.599999999999994</v>
      </c>
    </row>
    <row r="39" spans="1:6" x14ac:dyDescent="0.3">
      <c r="B39" t="s">
        <v>6213</v>
      </c>
      <c r="C39" s="9">
        <v>165.34999999999997</v>
      </c>
      <c r="D39" s="9">
        <v>72.900000000000006</v>
      </c>
      <c r="E39" s="9">
        <v>38.849999999999994</v>
      </c>
      <c r="F39" s="9">
        <v>74.649999999999991</v>
      </c>
    </row>
    <row r="40" spans="1:6" x14ac:dyDescent="0.3">
      <c r="A40" t="s">
        <v>6216</v>
      </c>
      <c r="B40" t="s">
        <v>6202</v>
      </c>
      <c r="C40" s="9"/>
      <c r="D40" s="9">
        <v>51.300000000000004</v>
      </c>
      <c r="E40" s="9">
        <v>170.45</v>
      </c>
      <c r="F40" s="9">
        <v>68.650000000000006</v>
      </c>
    </row>
    <row r="41" spans="1:6" x14ac:dyDescent="0.3">
      <c r="B41" t="s">
        <v>6203</v>
      </c>
      <c r="C41" s="9">
        <v>55.75</v>
      </c>
      <c r="D41" s="9">
        <v>24.3</v>
      </c>
      <c r="E41" s="9"/>
      <c r="F41" s="9">
        <v>35.849999999999994</v>
      </c>
    </row>
    <row r="42" spans="1:6" x14ac:dyDescent="0.3">
      <c r="B42" t="s">
        <v>6204</v>
      </c>
      <c r="C42" s="9">
        <v>83.85</v>
      </c>
      <c r="D42" s="9">
        <v>44.55</v>
      </c>
      <c r="E42" s="9">
        <v>51.8</v>
      </c>
      <c r="F42" s="9">
        <v>65.699999999999989</v>
      </c>
    </row>
    <row r="43" spans="1:6" x14ac:dyDescent="0.3">
      <c r="B43" t="s">
        <v>6205</v>
      </c>
      <c r="C43" s="9">
        <v>106.35</v>
      </c>
      <c r="D43" s="9">
        <v>44.55</v>
      </c>
      <c r="E43" s="9"/>
      <c r="F43" s="9">
        <v>68.649999999999991</v>
      </c>
    </row>
    <row r="44" spans="1:6" x14ac:dyDescent="0.3">
      <c r="B44" t="s">
        <v>6206</v>
      </c>
      <c r="C44" s="9">
        <v>45</v>
      </c>
      <c r="D44" s="9">
        <v>74.25</v>
      </c>
      <c r="E44" s="9">
        <v>108.35</v>
      </c>
      <c r="F44" s="9">
        <v>59.75</v>
      </c>
    </row>
    <row r="45" spans="1:6" x14ac:dyDescent="0.3">
      <c r="B45" t="s">
        <v>6207</v>
      </c>
      <c r="C45" s="9">
        <v>33.75</v>
      </c>
      <c r="D45" s="9"/>
      <c r="E45" s="9"/>
      <c r="F45" s="9">
        <v>35.799999999999997</v>
      </c>
    </row>
    <row r="46" spans="1:6" x14ac:dyDescent="0.3">
      <c r="B46" t="s">
        <v>6208</v>
      </c>
      <c r="C46" s="9"/>
      <c r="D46" s="9">
        <v>59.4</v>
      </c>
      <c r="E46" s="9">
        <v>79.25</v>
      </c>
      <c r="F46" s="9">
        <v>69.650000000000006</v>
      </c>
    </row>
    <row r="47" spans="1:6" x14ac:dyDescent="0.3">
      <c r="B47" t="s">
        <v>6209</v>
      </c>
      <c r="C47" s="9">
        <v>68.699999999999989</v>
      </c>
      <c r="D47" s="9"/>
      <c r="E47" s="9"/>
      <c r="F47" s="9">
        <v>23.9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145F6-336F-40A9-AC6A-D8E5A347DCD2}">
  <dimension ref="A3:B6"/>
  <sheetViews>
    <sheetView zoomScale="70" zoomScaleNormal="70" workbookViewId="0">
      <selection activeCell="B5" sqref="B5"/>
    </sheetView>
  </sheetViews>
  <sheetFormatPr defaultRowHeight="14.4" x14ac:dyDescent="0.3"/>
  <cols>
    <col min="1" max="1" width="15" bestFit="1" customWidth="1"/>
    <col min="2" max="2" width="11.88671875" bestFit="1" customWidth="1"/>
    <col min="3" max="3" width="7.109375" bestFit="1" customWidth="1"/>
    <col min="4" max="4" width="7.77734375" bestFit="1" customWidth="1"/>
    <col min="5" max="6" width="8" bestFit="1" customWidth="1"/>
  </cols>
  <sheetData>
    <row r="3" spans="1:2" x14ac:dyDescent="0.3">
      <c r="B3" t="s">
        <v>6223</v>
      </c>
    </row>
    <row r="4" spans="1:2" x14ac:dyDescent="0.3">
      <c r="A4" t="s">
        <v>28</v>
      </c>
      <c r="B4" s="10">
        <v>693.55</v>
      </c>
    </row>
    <row r="5" spans="1:2" x14ac:dyDescent="0.3">
      <c r="A5" t="s">
        <v>318</v>
      </c>
      <c r="B5" s="10">
        <v>1649.7500000000002</v>
      </c>
    </row>
    <row r="6" spans="1:2" x14ac:dyDescent="0.3">
      <c r="A6" t="s">
        <v>19</v>
      </c>
      <c r="B6" s="10">
        <v>8667.4499999999989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4578-8604-45A5-9ECB-2112489A395C}">
  <dimension ref="A3:B8"/>
  <sheetViews>
    <sheetView zoomScale="70" zoomScaleNormal="70" workbookViewId="0">
      <selection activeCell="A7" sqref="A7"/>
    </sheetView>
  </sheetViews>
  <sheetFormatPr defaultRowHeight="14.4" x14ac:dyDescent="0.3"/>
  <cols>
    <col min="1" max="1" width="20" bestFit="1" customWidth="1"/>
    <col min="2" max="3" width="11.88671875" bestFit="1" customWidth="1"/>
    <col min="4" max="4" width="7.77734375" bestFit="1" customWidth="1"/>
    <col min="5" max="6" width="8" bestFit="1" customWidth="1"/>
  </cols>
  <sheetData>
    <row r="3" spans="1:2" x14ac:dyDescent="0.3">
      <c r="B3" t="s">
        <v>6223</v>
      </c>
    </row>
    <row r="4" spans="1:2" x14ac:dyDescent="0.3">
      <c r="A4" t="s">
        <v>4159</v>
      </c>
      <c r="B4" s="10">
        <v>95.1</v>
      </c>
    </row>
    <row r="5" spans="1:2" x14ac:dyDescent="0.3">
      <c r="A5" t="s">
        <v>4082</v>
      </c>
      <c r="B5" s="10">
        <v>95.1</v>
      </c>
    </row>
    <row r="6" spans="1:2" x14ac:dyDescent="0.3">
      <c r="A6" t="s">
        <v>3256</v>
      </c>
      <c r="B6" s="10">
        <v>95.1</v>
      </c>
    </row>
    <row r="7" spans="1:2" x14ac:dyDescent="0.3">
      <c r="A7" t="s">
        <v>3369</v>
      </c>
      <c r="B7" s="10">
        <v>139</v>
      </c>
    </row>
    <row r="8" spans="1:2" x14ac:dyDescent="0.3">
      <c r="A8" t="s">
        <v>3753</v>
      </c>
      <c r="B8" s="10">
        <v>140.69999999999999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Dashboard</vt:lpstr>
      <vt:lpstr>TotalSales</vt:lpstr>
      <vt:lpstr>CountryBarChart</vt:lpstr>
      <vt:lpstr>Top 5 Customer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Harmish</dc:creator>
  <cp:keywords/>
  <dc:description/>
  <cp:lastModifiedBy>Harmish</cp:lastModifiedBy>
  <cp:revision/>
  <dcterms:created xsi:type="dcterms:W3CDTF">2022-11-26T09:51:45Z</dcterms:created>
  <dcterms:modified xsi:type="dcterms:W3CDTF">2023-07-11T15:04:46Z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2023-07-10T13:56:50Z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df9166e3-0074-46c8-8f3b-ad1da8b7a782</vt:lpwstr>
  </property>
  <property fmtid="{D5CDD505-2E9C-101B-9397-08002B2CF9AE}" pid="7" name="MSIP_Label_defa4170-0d19-0005-0004-bc88714345d2_ActionId">
    <vt:lpwstr>a9e67fe1-f12a-4398-be63-4bfc9da9d5c8</vt:lpwstr>
  </property>
  <property fmtid="{D5CDD505-2E9C-101B-9397-08002B2CF9AE}" pid="8" name="MSIP_Label_defa4170-0d19-0005-0004-bc88714345d2_ContentBits">
    <vt:lpwstr>0</vt:lpwstr>
  </property>
</Properties>
</file>