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<sst xmlns="http://schemas.openxmlformats.org/spreadsheetml/2006/main" count="36" uniqueCount="33">
  <si>
    <t xml:space="preserve">Примерен продукт</t>
  </si>
  <si>
    <t xml:space="preserve">Единична цена</t>
  </si>
  <si>
    <t xml:space="preserve">Цена за 1 m^2</t>
  </si>
  <si>
    <t xml:space="preserve">Цена за 1 m алея</t>
  </si>
  <si>
    <t xml:space="preserve">боя - светлозелена или червена</t>
  </si>
  <si>
    <t xml:space="preserve">(1 L евтина боя; разход 300 ml)</t>
  </si>
  <si>
    <t xml:space="preserve">(1 L скъпа боя; разход 300 ml)</t>
  </si>
  <si>
    <t xml:space="preserve">(1 L евтина боя; разход 500 ml)</t>
  </si>
  <si>
    <t xml:space="preserve">(1 L скъпа боя; разход 500 ml)</t>
  </si>
  <si>
    <t xml:space="preserve">колчета/ограничители</t>
  </si>
  <si>
    <t xml:space="preserve">adamarm.com колче 70 cm 1.4 mm</t>
  </si>
  <si>
    <t xml:space="preserve">adamarm.com огр. Гума 48 cm</t>
  </si>
  <si>
    <t xml:space="preserve">bauhaus.bg огр. пластмаса 20 cm</t>
  </si>
  <si>
    <t xml:space="preserve">euromatica.bg метално колче</t>
  </si>
  <si>
    <t xml:space="preserve">adamarm.com колче 70 cm 2 mm</t>
  </si>
  <si>
    <t xml:space="preserve">bariera.eu колче бетониране</t>
  </si>
  <si>
    <t xml:space="preserve">bariera.eu стопер 70 cm</t>
  </si>
  <si>
    <t xml:space="preserve">павета – бетон</t>
  </si>
  <si>
    <t xml:space="preserve">tashev-galving.com 24x12 cm *претенция</t>
  </si>
  <si>
    <t xml:space="preserve">(паве за 30 лв./m^2)</t>
  </si>
  <si>
    <t xml:space="preserve">tashev-galving.com 20x20 cm</t>
  </si>
  <si>
    <t xml:space="preserve">tashev-galving.com 10x10 cm</t>
  </si>
  <si>
    <t xml:space="preserve">bauhaus.bg 20x20 cm</t>
  </si>
  <si>
    <t xml:space="preserve">bauhaus.bg 20x10 cm</t>
  </si>
  <si>
    <t xml:space="preserve">tashev-galving.com 20x10 cm</t>
  </si>
  <si>
    <t xml:space="preserve">(паве за 36 лв./m^2)</t>
  </si>
  <si>
    <t xml:space="preserve">tashev-galving.com 24x12 cm *реални</t>
  </si>
  <si>
    <t xml:space="preserve">подготовка преди павиране</t>
  </si>
  <si>
    <t xml:space="preserve">(100 лв./m^2)</t>
  </si>
  <si>
    <t xml:space="preserve">(250 лв./m^2)</t>
  </si>
  <si>
    <t xml:space="preserve">строене на пътища и асфалтиране</t>
  </si>
  <si>
    <t xml:space="preserve">superkartachi.com (без подготовка)</t>
  </si>
  <si>
    <t xml:space="preserve">*daibau.bg (с подготовка)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</si>
</sst>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лв.-402];\-#,##0.00\ [$лв.-402]"/>
    <numFmt numFmtId="166" formatCode="&quot;широчина &quot;#,###.00&quot; m&quot;"/>
    <numFmt numFmtId="167" formatCode="&quot;през &quot;#,###.00&quot; m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nest Bold"/>
      <family val="0"/>
      <charset val="1"/>
    </font>
    <font>
      <sz val="10"/>
      <color rgb="FF000000"/>
      <name val="Onest Bold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6D6D"/>
        <bgColor rgb="FFFF420E"/>
      </patternFill>
    </fill>
    <fill>
      <patternFill patternType="solid">
        <fgColor rgb="FFFFA6A6"/>
        <bgColor rgb="FFFFD7D7"/>
      </patternFill>
    </fill>
    <fill>
      <patternFill patternType="solid">
        <fgColor rgb="FFFFD7D7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D7D7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Боя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широчина 1.00 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Sheet1!$E$3:$E$6</c:f>
              <c:numCache>
                <c:formatCode>General</c:formatCode>
                <c:ptCount val="4"/>
                <c:pt idx="0">
                  <c:v>2.25</c:v>
                </c:pt>
                <c:pt idx="1">
                  <c:v>3</c:v>
                </c:pt>
                <c:pt idx="2">
                  <c:v>3.75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широчина 1.50 m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Sheet1!$F$3:$F$6</c:f>
              <c:numCache>
                <c:formatCode>General</c:formatCode>
                <c:ptCount val="4"/>
                <c:pt idx="0">
                  <c:v>3.375</c:v>
                </c:pt>
                <c:pt idx="1">
                  <c:v>4.5</c:v>
                </c:pt>
                <c:pt idx="2">
                  <c:v>5.625</c:v>
                </c:pt>
                <c:pt idx="3">
                  <c:v>7.5</c:v>
                </c:pt>
              </c:numCache>
            </c:numRef>
          </c:val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широчина 2.00 m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Sheet1!$G$3:$G$6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10</c:v>
                </c:pt>
              </c:numCache>
            </c:numRef>
          </c:val>
        </c:ser>
        <c:gapWidth val="100"/>
        <c:overlap val="0"/>
        <c:axId val="25882614"/>
        <c:axId val="68996129"/>
      </c:barChart>
      <c:catAx>
        <c:axId val="258826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96129"/>
        <c:crosses val="autoZero"/>
        <c:auto val="1"/>
        <c:lblAlgn val="ctr"/>
        <c:lblOffset val="100"/>
        <c:noMultiLvlLbl val="0"/>
      </c:catAx>
      <c:valAx>
        <c:axId val="689961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лв.-402];\-#,##0.00\ [$лв.-402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826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Колчета/ограничители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през 2.00 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Sheet1!$E$8:$E$14</c:f>
              <c:numCache>
                <c:formatCode>General</c:formatCode>
                <c:ptCount val="7"/>
                <c:pt idx="0">
                  <c:v>7.5</c:v>
                </c:pt>
                <c:pt idx="1">
                  <c:v>9.5</c:v>
                </c:pt>
                <c:pt idx="2">
                  <c:v>9.99</c:v>
                </c:pt>
                <c:pt idx="3">
                  <c:v>12.5</c:v>
                </c:pt>
                <c:pt idx="4">
                  <c:v>16</c:v>
                </c:pt>
                <c:pt idx="5">
                  <c:v>20</c:v>
                </c:pt>
                <c:pt idx="6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през 1.50 m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Sheet1!$F$8:$F$14</c:f>
              <c:numCache>
                <c:formatCode>General</c:formatCode>
                <c:ptCount val="7"/>
                <c:pt idx="0">
                  <c:v>10</c:v>
                </c:pt>
                <c:pt idx="1">
                  <c:v>12.6666666666667</c:v>
                </c:pt>
                <c:pt idx="2">
                  <c:v>13.32</c:v>
                </c:pt>
                <c:pt idx="3">
                  <c:v>16.6666666666667</c:v>
                </c:pt>
                <c:pt idx="4">
                  <c:v>21.3333333333333</c:v>
                </c:pt>
                <c:pt idx="5">
                  <c:v>26.6666666666667</c:v>
                </c:pt>
                <c:pt idx="6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през 1.00 m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Sheet1!$G$8:$G$14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19.98</c:v>
                </c:pt>
                <c:pt idx="3">
                  <c:v>25</c:v>
                </c:pt>
                <c:pt idx="4">
                  <c:v>32</c:v>
                </c:pt>
                <c:pt idx="5">
                  <c:v>40</c:v>
                </c:pt>
                <c:pt idx="6">
                  <c:v>45</c:v>
                </c:pt>
              </c:numCache>
            </c:numRef>
          </c:val>
        </c:ser>
        <c:gapWidth val="100"/>
        <c:overlap val="0"/>
        <c:axId val="85293107"/>
        <c:axId val="91293845"/>
      </c:barChart>
      <c:catAx>
        <c:axId val="85293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93845"/>
        <c:crosses val="autoZero"/>
        <c:auto val="1"/>
        <c:lblAlgn val="ctr"/>
        <c:lblOffset val="100"/>
        <c:noMultiLvlLbl val="0"/>
      </c:catAx>
      <c:valAx>
        <c:axId val="912938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лв.-402];\-#,##0.00\ [$лв.-402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931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1</xdr:row>
      <xdr:rowOff>36000</xdr:rowOff>
    </xdr:from>
    <xdr:to>
      <xdr:col>14</xdr:col>
      <xdr:colOff>106560</xdr:colOff>
      <xdr:row>18</xdr:row>
      <xdr:rowOff>166680</xdr:rowOff>
    </xdr:to>
    <xdr:graphicFrame>
      <xdr:nvGraphicFramePr>
        <xdr:cNvPr id="0" name=""/>
        <xdr:cNvGraphicFramePr/>
      </xdr:nvGraphicFramePr>
      <xdr:xfrm>
        <a:off x="11923560" y="21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16200</xdr:colOff>
      <xdr:row>19</xdr:row>
      <xdr:rowOff>360</xdr:rowOff>
    </xdr:from>
    <xdr:to>
      <xdr:col>14</xdr:col>
      <xdr:colOff>85680</xdr:colOff>
      <xdr:row>36</xdr:row>
      <xdr:rowOff>125640</xdr:rowOff>
    </xdr:to>
    <xdr:graphicFrame>
      <xdr:nvGraphicFramePr>
        <xdr:cNvPr id="1" name=""/>
        <xdr:cNvGraphicFramePr/>
      </xdr:nvGraphicFramePr>
      <xdr:xfrm>
        <a:off x="11903400" y="3475080"/>
        <a:ext cx="57589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4" zeroHeight="false" outlineLevelRow="0" outlineLevelCol="0"/>
  <cols>
    <col collapsed="false" customWidth="true" hidden="false" outlineLevel="0" max="1" min="1" style="1" width="32.43"/>
    <col collapsed="false" customWidth="true" hidden="false" outlineLevel="0" max="2" min="2" style="2" width="38.92"/>
    <col collapsed="false" customWidth="true" hidden="false" outlineLevel="0" max="3" min="3" style="3" width="19.46"/>
    <col collapsed="false" customWidth="true" hidden="false" outlineLevel="0" max="4" min="4" style="4" width="19.46"/>
    <col collapsed="false" customWidth="true" hidden="false" outlineLevel="0" max="7" min="5" style="3" width="19.46"/>
  </cols>
  <sheetData>
    <row r="1" customFormat="false" ht="14.4" hidden="false" customHeight="true" outlineLevel="0" collapsed="false">
      <c r="B1" s="5" t="s">
        <v>0</v>
      </c>
      <c r="C1" s="6" t="s">
        <v>1</v>
      </c>
      <c r="D1" s="6" t="s">
        <v>2</v>
      </c>
      <c r="E1" s="7" t="s">
        <v>3</v>
      </c>
      <c r="F1" s="7"/>
      <c r="G1" s="7"/>
    </row>
    <row r="2" customFormat="false" ht="14.4" hidden="false" customHeight="true" outlineLevel="0" collapsed="false">
      <c r="A2" s="8" t="s">
        <v>4</v>
      </c>
      <c r="B2" s="9"/>
      <c r="C2" s="9"/>
      <c r="D2" s="9"/>
      <c r="E2" s="10" t="n">
        <v>1</v>
      </c>
      <c r="F2" s="10" t="n">
        <v>1.5</v>
      </c>
      <c r="G2" s="10" t="n">
        <v>2</v>
      </c>
    </row>
    <row r="3" customFormat="false" ht="14.4" hidden="false" customHeight="true" outlineLevel="0" collapsed="false">
      <c r="A3" s="8"/>
      <c r="B3" s="2" t="s">
        <v>5</v>
      </c>
      <c r="C3" s="3" t="n">
        <v>7.5</v>
      </c>
      <c r="D3" s="4" t="n">
        <f aca="false">($C3)*0.3</f>
        <v>2.25</v>
      </c>
      <c r="E3" s="3" t="n">
        <f aca="false">($D3)*(E$2)</f>
        <v>2.25</v>
      </c>
      <c r="F3" s="3" t="n">
        <f aca="false">($D3)*(F$2)</f>
        <v>3.375</v>
      </c>
      <c r="G3" s="3" t="n">
        <f aca="false">($D3)*(G$2)</f>
        <v>4.5</v>
      </c>
    </row>
    <row r="4" customFormat="false" ht="14.4" hidden="false" customHeight="true" outlineLevel="0" collapsed="false">
      <c r="A4" s="8"/>
      <c r="B4" s="2" t="s">
        <v>6</v>
      </c>
      <c r="C4" s="3" t="n">
        <v>10</v>
      </c>
      <c r="D4" s="4" t="n">
        <f aca="false">($C4)*0.3</f>
        <v>3</v>
      </c>
      <c r="E4" s="3" t="n">
        <f aca="false">($D4)*(E$2)</f>
        <v>3</v>
      </c>
      <c r="F4" s="3" t="n">
        <f aca="false">($D4)*(F$2)</f>
        <v>4.5</v>
      </c>
      <c r="G4" s="3" t="n">
        <f aca="false">($D4)*(G$2)</f>
        <v>6</v>
      </c>
    </row>
    <row r="5" customFormat="false" ht="14.4" hidden="false" customHeight="true" outlineLevel="0" collapsed="false">
      <c r="A5" s="8"/>
      <c r="B5" s="2" t="s">
        <v>7</v>
      </c>
      <c r="C5" s="3" t="n">
        <v>7.5</v>
      </c>
      <c r="D5" s="4" t="n">
        <f aca="false">($C5)*0.5</f>
        <v>3.75</v>
      </c>
      <c r="E5" s="3" t="n">
        <f aca="false">($D5)*(E$2)</f>
        <v>3.75</v>
      </c>
      <c r="F5" s="3" t="n">
        <f aca="false">($D5)*(F$2)</f>
        <v>5.625</v>
      </c>
      <c r="G5" s="3" t="n">
        <f aca="false">($D5)*(G$2)</f>
        <v>7.5</v>
      </c>
    </row>
    <row r="6" customFormat="false" ht="14.4" hidden="false" customHeight="true" outlineLevel="0" collapsed="false">
      <c r="A6" s="8"/>
      <c r="B6" s="2" t="s">
        <v>8</v>
      </c>
      <c r="C6" s="3" t="n">
        <v>10</v>
      </c>
      <c r="D6" s="4" t="n">
        <f aca="false">($C6)*0.5</f>
        <v>5</v>
      </c>
      <c r="E6" s="3" t="n">
        <f aca="false">($D6)*(E$2)</f>
        <v>5</v>
      </c>
      <c r="F6" s="3" t="n">
        <f aca="false">($D6)*(F$2)</f>
        <v>7.5</v>
      </c>
      <c r="G6" s="3" t="n">
        <f aca="false">($D6)*(G$2)</f>
        <v>10</v>
      </c>
    </row>
    <row r="7" customFormat="false" ht="14.4" hidden="false" customHeight="true" outlineLevel="0" collapsed="false">
      <c r="A7" s="8" t="s">
        <v>9</v>
      </c>
      <c r="B7" s="9"/>
      <c r="C7" s="9"/>
      <c r="D7" s="9"/>
      <c r="E7" s="11" t="n">
        <v>2</v>
      </c>
      <c r="F7" s="11" t="n">
        <v>1.5</v>
      </c>
      <c r="G7" s="11" t="n">
        <v>1</v>
      </c>
    </row>
    <row r="8" customFormat="false" ht="14.4" hidden="false" customHeight="true" outlineLevel="0" collapsed="false">
      <c r="A8" s="8"/>
      <c r="B8" s="2" t="s">
        <v>10</v>
      </c>
      <c r="C8" s="3" t="n">
        <v>15</v>
      </c>
      <c r="D8" s="4" t="n">
        <f aca="false">C8</f>
        <v>15</v>
      </c>
      <c r="E8" s="3" t="n">
        <f aca="false">($D8)/(E$7)</f>
        <v>7.5</v>
      </c>
      <c r="F8" s="3" t="n">
        <f aca="false">($D8)/(F$7)</f>
        <v>10</v>
      </c>
      <c r="G8" s="3" t="n">
        <f aca="false">($D8)/(G$7)</f>
        <v>15</v>
      </c>
    </row>
    <row r="9" customFormat="false" ht="14.4" hidden="false" customHeight="true" outlineLevel="0" collapsed="false">
      <c r="A9" s="8"/>
      <c r="B9" s="2" t="s">
        <v>11</v>
      </c>
      <c r="C9" s="3" t="n">
        <v>19</v>
      </c>
      <c r="D9" s="4" t="n">
        <f aca="false">C9</f>
        <v>19</v>
      </c>
      <c r="E9" s="3" t="n">
        <f aca="false">($D9)/(E$7)</f>
        <v>9.5</v>
      </c>
      <c r="F9" s="3" t="n">
        <f aca="false">($D9)/(F$7)</f>
        <v>12.6666666666667</v>
      </c>
      <c r="G9" s="3" t="n">
        <f aca="false">($D9)/(G$7)</f>
        <v>19</v>
      </c>
    </row>
    <row r="10" customFormat="false" ht="14.4" hidden="false" customHeight="true" outlineLevel="0" collapsed="false">
      <c r="A10" s="8"/>
      <c r="B10" s="2" t="s">
        <v>12</v>
      </c>
      <c r="C10" s="3" t="n">
        <v>19.98</v>
      </c>
      <c r="D10" s="4" t="n">
        <f aca="false">C10</f>
        <v>19.98</v>
      </c>
      <c r="E10" s="3" t="n">
        <f aca="false">($D10)/(E$7)</f>
        <v>9.99</v>
      </c>
      <c r="F10" s="3" t="n">
        <f aca="false">($D10)/(F$7)</f>
        <v>13.32</v>
      </c>
      <c r="G10" s="3" t="n">
        <f aca="false">($D10)/(G$7)</f>
        <v>19.98</v>
      </c>
    </row>
    <row r="11" customFormat="false" ht="14.4" hidden="false" customHeight="true" outlineLevel="0" collapsed="false">
      <c r="A11" s="8"/>
      <c r="B11" s="2" t="s">
        <v>13</v>
      </c>
      <c r="C11" s="3" t="n">
        <v>25</v>
      </c>
      <c r="D11" s="4" t="n">
        <f aca="false">C11</f>
        <v>25</v>
      </c>
      <c r="E11" s="3" t="n">
        <f aca="false">($D11)/(E$7)</f>
        <v>12.5</v>
      </c>
      <c r="F11" s="3" t="n">
        <f aca="false">($D11)/(F$7)</f>
        <v>16.6666666666667</v>
      </c>
      <c r="G11" s="3" t="n">
        <f aca="false">($D11)/(G$7)</f>
        <v>25</v>
      </c>
    </row>
    <row r="12" customFormat="false" ht="14.4" hidden="false" customHeight="true" outlineLevel="0" collapsed="false">
      <c r="A12" s="8"/>
      <c r="B12" s="2" t="s">
        <v>14</v>
      </c>
      <c r="C12" s="3" t="n">
        <v>32</v>
      </c>
      <c r="D12" s="4" t="n">
        <f aca="false">C12</f>
        <v>32</v>
      </c>
      <c r="E12" s="3" t="n">
        <f aca="false">($D12)/(E$7)</f>
        <v>16</v>
      </c>
      <c r="F12" s="3" t="n">
        <f aca="false">($D12)/(F$7)</f>
        <v>21.3333333333333</v>
      </c>
      <c r="G12" s="3" t="n">
        <f aca="false">($D12)/(G$7)</f>
        <v>32</v>
      </c>
    </row>
    <row r="13" customFormat="false" ht="14.4" hidden="false" customHeight="true" outlineLevel="0" collapsed="false">
      <c r="A13" s="8"/>
      <c r="B13" s="2" t="s">
        <v>15</v>
      </c>
      <c r="C13" s="3" t="n">
        <v>40</v>
      </c>
      <c r="D13" s="4" t="n">
        <f aca="false">C13</f>
        <v>40</v>
      </c>
      <c r="E13" s="3" t="n">
        <f aca="false">($D13)/(E$7)</f>
        <v>20</v>
      </c>
      <c r="F13" s="3" t="n">
        <f aca="false">($D13)/(F$7)</f>
        <v>26.6666666666667</v>
      </c>
      <c r="G13" s="3" t="n">
        <f aca="false">($D13)/(G$7)</f>
        <v>40</v>
      </c>
    </row>
    <row r="14" customFormat="false" ht="14.4" hidden="false" customHeight="true" outlineLevel="0" collapsed="false">
      <c r="A14" s="8"/>
      <c r="B14" s="2" t="s">
        <v>16</v>
      </c>
      <c r="C14" s="3" t="n">
        <v>45</v>
      </c>
      <c r="D14" s="4" t="n">
        <f aca="false">C14</f>
        <v>45</v>
      </c>
      <c r="E14" s="3" t="n">
        <f aca="false">($D14)/(E$7)</f>
        <v>22.5</v>
      </c>
      <c r="F14" s="3" t="n">
        <f aca="false">($D14)/(F$7)</f>
        <v>30</v>
      </c>
      <c r="G14" s="3" t="n">
        <f aca="false">($D14)/(G$7)</f>
        <v>45</v>
      </c>
    </row>
    <row r="15" customFormat="false" ht="14.4" hidden="false" customHeight="true" outlineLevel="0" collapsed="false">
      <c r="A15" s="8" t="s">
        <v>17</v>
      </c>
      <c r="B15" s="9"/>
      <c r="C15" s="9"/>
      <c r="D15" s="9"/>
      <c r="E15" s="10" t="n">
        <v>1</v>
      </c>
      <c r="F15" s="12" t="n">
        <v>1.5</v>
      </c>
      <c r="G15" s="12" t="n">
        <v>2</v>
      </c>
    </row>
    <row r="16" customFormat="false" ht="14.4" hidden="false" customHeight="true" outlineLevel="0" collapsed="false">
      <c r="A16" s="8"/>
      <c r="B16" s="2" t="s">
        <v>18</v>
      </c>
      <c r="C16" s="3" t="n">
        <v>0.81</v>
      </c>
      <c r="D16" s="4" t="n">
        <f aca="false">($C16)*35</f>
        <v>28.35</v>
      </c>
      <c r="E16" s="3" t="n">
        <f aca="false">($D16)*(E$15)</f>
        <v>28.35</v>
      </c>
      <c r="F16" s="3" t="n">
        <f aca="false">($D16)*(F$15)</f>
        <v>42.525</v>
      </c>
      <c r="G16" s="3" t="n">
        <f aca="false">($D16)*(G$15)</f>
        <v>56.7</v>
      </c>
    </row>
    <row r="17" customFormat="false" ht="14.4" hidden="false" customHeight="true" outlineLevel="0" collapsed="false">
      <c r="A17" s="8"/>
      <c r="B17" s="2" t="s">
        <v>19</v>
      </c>
      <c r="D17" s="4" t="n">
        <v>30</v>
      </c>
      <c r="E17" s="3" t="n">
        <f aca="false">($D17)*(E$15)</f>
        <v>30</v>
      </c>
      <c r="F17" s="3" t="n">
        <f aca="false">($D17)*(F$15)</f>
        <v>45</v>
      </c>
      <c r="G17" s="3" t="n">
        <f aca="false">($D17)*(G$15)</f>
        <v>60</v>
      </c>
    </row>
    <row r="18" customFormat="false" ht="14.4" hidden="false" customHeight="true" outlineLevel="0" collapsed="false">
      <c r="A18" s="8"/>
      <c r="B18" s="2" t="s">
        <v>20</v>
      </c>
      <c r="C18" s="3" t="n">
        <v>1.22</v>
      </c>
      <c r="D18" s="4" t="n">
        <f aca="false">($C18)*25</f>
        <v>30.5</v>
      </c>
      <c r="E18" s="3" t="n">
        <f aca="false">($D18)*(E$15)</f>
        <v>30.5</v>
      </c>
      <c r="F18" s="3" t="n">
        <f aca="false">($D18)*(F$15)</f>
        <v>45.75</v>
      </c>
      <c r="G18" s="3" t="n">
        <f aca="false">($D18)*(G$15)</f>
        <v>61</v>
      </c>
    </row>
    <row r="19" customFormat="false" ht="14.4" hidden="false" customHeight="true" outlineLevel="0" collapsed="false">
      <c r="A19" s="8"/>
      <c r="B19" s="2" t="s">
        <v>21</v>
      </c>
      <c r="C19" s="3" t="n">
        <v>0.31</v>
      </c>
      <c r="D19" s="4" t="n">
        <f aca="false">($C19)*100</f>
        <v>31</v>
      </c>
      <c r="E19" s="3" t="n">
        <f aca="false">($D19)*(E$15)</f>
        <v>31</v>
      </c>
      <c r="F19" s="3" t="n">
        <f aca="false">($D19)*(F$15)</f>
        <v>46.5</v>
      </c>
      <c r="G19" s="3" t="n">
        <f aca="false">($D19)*(G$15)</f>
        <v>62</v>
      </c>
    </row>
    <row r="20" customFormat="false" ht="14.4" hidden="false" customHeight="true" outlineLevel="0" collapsed="false">
      <c r="A20" s="8"/>
      <c r="B20" s="2" t="s">
        <v>22</v>
      </c>
      <c r="C20" s="3" t="n">
        <v>1.25</v>
      </c>
      <c r="D20" s="4" t="n">
        <f aca="false">($C20)*25</f>
        <v>31.25</v>
      </c>
      <c r="E20" s="3" t="n">
        <f aca="false">($D20)*(E$15)</f>
        <v>31.25</v>
      </c>
      <c r="F20" s="3" t="n">
        <f aca="false">($D20)*(F$15)</f>
        <v>46.875</v>
      </c>
      <c r="G20" s="3" t="n">
        <f aca="false">($D20)*(G$15)</f>
        <v>62.5</v>
      </c>
    </row>
    <row r="21" customFormat="false" ht="14.4" hidden="false" customHeight="true" outlineLevel="0" collapsed="false">
      <c r="A21" s="8"/>
      <c r="B21" s="2" t="s">
        <v>23</v>
      </c>
      <c r="C21" s="3" t="n">
        <v>0.65</v>
      </c>
      <c r="D21" s="4" t="n">
        <f aca="false">($C21)*50</f>
        <v>32.5</v>
      </c>
      <c r="E21" s="3" t="n">
        <f aca="false">($D21)*(E$15)</f>
        <v>32.5</v>
      </c>
      <c r="F21" s="3" t="n">
        <f aca="false">($D21)*(F$15)</f>
        <v>48.75</v>
      </c>
      <c r="G21" s="3" t="n">
        <f aca="false">($D21)*(G$15)</f>
        <v>65</v>
      </c>
    </row>
    <row r="22" customFormat="false" ht="14.4" hidden="false" customHeight="true" outlineLevel="0" collapsed="false">
      <c r="A22" s="8"/>
      <c r="B22" s="2" t="s">
        <v>24</v>
      </c>
      <c r="C22" s="3" t="n">
        <v>0.71</v>
      </c>
      <c r="D22" s="4" t="n">
        <f aca="false">($C22)*50</f>
        <v>35.5</v>
      </c>
      <c r="E22" s="3" t="n">
        <f aca="false">($D22)*(E$15)</f>
        <v>35.5</v>
      </c>
      <c r="F22" s="3" t="n">
        <f aca="false">($D22)*(F$15)</f>
        <v>53.25</v>
      </c>
      <c r="G22" s="3" t="n">
        <f aca="false">($D22)*(G$15)</f>
        <v>71</v>
      </c>
    </row>
    <row r="23" customFormat="false" ht="14.4" hidden="false" customHeight="true" outlineLevel="0" collapsed="false">
      <c r="A23" s="8"/>
      <c r="B23" s="2" t="s">
        <v>25</v>
      </c>
      <c r="D23" s="4" t="n">
        <v>36</v>
      </c>
      <c r="E23" s="3" t="n">
        <f aca="false">($D23)*(E$15)</f>
        <v>36</v>
      </c>
      <c r="F23" s="3" t="n">
        <f aca="false">($D23)*(F$15)</f>
        <v>54</v>
      </c>
      <c r="G23" s="3" t="n">
        <f aca="false">($D23)*(G$15)</f>
        <v>72</v>
      </c>
    </row>
    <row r="24" customFormat="false" ht="14.4" hidden="false" customHeight="true" outlineLevel="0" collapsed="false">
      <c r="A24" s="8"/>
      <c r="B24" s="2" t="s">
        <v>26</v>
      </c>
      <c r="C24" s="3" t="n">
        <v>0.81</v>
      </c>
      <c r="D24" s="4" t="n">
        <f aca="false">($C24)*50</f>
        <v>40.5</v>
      </c>
      <c r="E24" s="3" t="n">
        <f aca="false">($D24)*(E$15)</f>
        <v>40.5</v>
      </c>
      <c r="F24" s="3" t="n">
        <f aca="false">($D24)*(F$15)</f>
        <v>60.75</v>
      </c>
      <c r="G24" s="3" t="n">
        <f aca="false">($D24)*(G$15)</f>
        <v>81</v>
      </c>
    </row>
    <row r="25" customFormat="false" ht="14.4" hidden="false" customHeight="true" outlineLevel="0" collapsed="false">
      <c r="A25" s="8" t="s">
        <v>27</v>
      </c>
      <c r="B25" s="9"/>
      <c r="C25" s="9"/>
      <c r="D25" s="9"/>
      <c r="E25" s="10" t="n">
        <v>1</v>
      </c>
      <c r="F25" s="12" t="n">
        <v>1.5</v>
      </c>
      <c r="G25" s="12" t="n">
        <v>2</v>
      </c>
    </row>
    <row r="26" customFormat="false" ht="14.4" hidden="false" customHeight="true" outlineLevel="0" collapsed="false">
      <c r="A26" s="8"/>
      <c r="B26" s="2" t="s">
        <v>28</v>
      </c>
      <c r="D26" s="4" t="n">
        <v>100</v>
      </c>
      <c r="E26" s="3" t="n">
        <f aca="false">($D26)*(E$25)</f>
        <v>100</v>
      </c>
      <c r="F26" s="3" t="n">
        <f aca="false">($D26)*(F$25)</f>
        <v>150</v>
      </c>
      <c r="G26" s="3" t="n">
        <f aca="false">($D26)*(G$25)</f>
        <v>200</v>
      </c>
    </row>
    <row r="27" customFormat="false" ht="14.4" hidden="false" customHeight="true" outlineLevel="0" collapsed="false">
      <c r="A27" s="8"/>
      <c r="B27" s="2" t="s">
        <v>29</v>
      </c>
      <c r="D27" s="4" t="n">
        <v>250</v>
      </c>
      <c r="E27" s="3" t="n">
        <f aca="false">($D27)*(E$25)</f>
        <v>250</v>
      </c>
      <c r="F27" s="3" t="n">
        <f aca="false">($D27)*(F$25)</f>
        <v>375</v>
      </c>
      <c r="G27" s="3" t="n">
        <f aca="false">($D27)*(G$25)</f>
        <v>500</v>
      </c>
    </row>
    <row r="28" customFormat="false" ht="14.4" hidden="false" customHeight="true" outlineLevel="0" collapsed="false">
      <c r="A28" s="8" t="s">
        <v>30</v>
      </c>
      <c r="B28" s="9"/>
      <c r="C28" s="9"/>
      <c r="D28" s="9"/>
      <c r="E28" s="10" t="n">
        <v>1</v>
      </c>
      <c r="F28" s="12" t="n">
        <v>1.5</v>
      </c>
      <c r="G28" s="12" t="n">
        <v>2</v>
      </c>
    </row>
    <row r="29" customFormat="false" ht="14.4" hidden="false" customHeight="true" outlineLevel="0" collapsed="false">
      <c r="A29" s="8"/>
      <c r="B29" s="2" t="s">
        <v>31</v>
      </c>
      <c r="D29" s="4" t="n">
        <v>29</v>
      </c>
      <c r="E29" s="3" t="n">
        <f aca="false">($D29)*(E$28)</f>
        <v>29</v>
      </c>
      <c r="F29" s="3" t="n">
        <f aca="false">($D29)*(F$28)</f>
        <v>43.5</v>
      </c>
      <c r="G29" s="3" t="n">
        <f aca="false">($D29)*(G$28)</f>
        <v>58</v>
      </c>
    </row>
    <row r="30" customFormat="false" ht="14.4" hidden="false" customHeight="true" outlineLevel="0" collapsed="false">
      <c r="A30" s="8"/>
      <c r="B30" s="2" t="s">
        <v>31</v>
      </c>
      <c r="D30" s="4" t="n">
        <v>55</v>
      </c>
      <c r="E30" s="3" t="n">
        <f aca="false">($D30)*(E$28)</f>
        <v>55</v>
      </c>
      <c r="F30" s="3" t="n">
        <f aca="false">($D30)*(F$28)</f>
        <v>82.5</v>
      </c>
      <c r="G30" s="3" t="n">
        <f aca="false">($D30)*(G$28)</f>
        <v>110</v>
      </c>
    </row>
    <row r="31" customFormat="false" ht="14.4" hidden="false" customHeight="true" outlineLevel="0" collapsed="false">
      <c r="A31" s="8"/>
      <c r="B31" s="2" t="s">
        <v>32</v>
      </c>
      <c r="D31" s="4" t="n">
        <v>96</v>
      </c>
      <c r="E31" s="3" t="n">
        <f aca="false">($D31)*(E$28)</f>
        <v>96</v>
      </c>
      <c r="F31" s="3" t="n">
        <f aca="false">($D31)*(F$28)</f>
        <v>144</v>
      </c>
      <c r="G31" s="3" t="n">
        <f aca="false">($D31)*(G$28)</f>
        <v>192</v>
      </c>
    </row>
    <row r="32" customFormat="false" ht="14.4" hidden="false" customHeight="true" outlineLevel="0" collapsed="false">
      <c r="A32" s="8"/>
      <c r="B32" s="2" t="s">
        <v>32</v>
      </c>
      <c r="D32" s="4" t="n">
        <v>112</v>
      </c>
      <c r="E32" s="3" t="n">
        <f aca="false">($D32)*(E$28)</f>
        <v>112</v>
      </c>
      <c r="F32" s="3" t="n">
        <f aca="false">($D32)*(F$28)</f>
        <v>168</v>
      </c>
      <c r="G32" s="3" t="n">
        <f aca="false">($D32)*(G$28)</f>
        <v>224</v>
      </c>
    </row>
    <row r="33" customFormat="false" ht="14.4" hidden="false" customHeight="true" outlineLevel="0" collapsed="false">
      <c r="A33" s="8"/>
      <c r="B33" s="2" t="s">
        <v>32</v>
      </c>
      <c r="D33" s="4" t="n">
        <v>138</v>
      </c>
      <c r="E33" s="3" t="n">
        <f aca="false">($D33)*(E$28)</f>
        <v>138</v>
      </c>
      <c r="F33" s="3" t="n">
        <f aca="false">($D33)*(F$28)</f>
        <v>207</v>
      </c>
      <c r="G33" s="3" t="n">
        <f aca="false">($D33)*(G$28)</f>
        <v>276</v>
      </c>
    </row>
  </sheetData>
  <mergeCells count="11">
    <mergeCell ref="E1:G1"/>
    <mergeCell ref="A2:A6"/>
    <mergeCell ref="B2:D2"/>
    <mergeCell ref="A7:A14"/>
    <mergeCell ref="B7:D7"/>
    <mergeCell ref="A15:A24"/>
    <mergeCell ref="B15:D15"/>
    <mergeCell ref="A25:A27"/>
    <mergeCell ref="B25:D25"/>
    <mergeCell ref="A28:A33"/>
    <mergeCell ref="B28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2023-03-01T18:31:51Z</dcterms:created>
  <dc:creator/>
  <dc:description/>
  <dc:language>en-US</dc:language>
  <cp:lastModifiedBy/>
  <dcterms:modified xsi:type="dcterms:W3CDTF">2023-03-02T19:05:54Z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