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aveExternalLinkValues="0" codeName="ThisWorkbook" defaultThemeVersion="124226"/>
  <mc:AlternateContent xmlns:mc="http://schemas.openxmlformats.org/markup-compatibility/2006">
    <mc:Choice Requires="x15">
      <x15ac:absPath xmlns:x15ac="http://schemas.microsoft.com/office/spreadsheetml/2010/11/ac" url="Y:\IZVJEŠTAJI\Revizija\2019\GFI\Konačno\"/>
    </mc:Choice>
  </mc:AlternateContent>
  <xr:revisionPtr revIDLastSave="0" documentId="13_ncr:1_{98D25B38-AEB1-4ED4-AC6B-11F73EDE7FD2}" xr6:coauthVersionLast="44" xr6:coauthVersionMax="44" xr10:uidLastSave="{00000000-0000-0000-0000-000000000000}"/>
  <bookViews>
    <workbookView xWindow="-108" yWindow="-108" windowWidth="23256" windowHeight="12576" activeTab="2"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H57" i="22"/>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U61" i="22" l="1"/>
  <c r="U38" i="22"/>
  <c r="W61" i="22"/>
  <c r="W33" i="22"/>
  <c r="U33" i="22"/>
  <c r="W31" i="22"/>
  <c r="W32" i="22" s="1"/>
  <c r="U31" i="22"/>
  <c r="U32" i="22" s="1"/>
  <c r="W59" i="22"/>
  <c r="W39" i="22"/>
  <c r="W60" i="22" s="1"/>
  <c r="U57"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H47" i="21"/>
  <c r="W57" i="22"/>
  <c r="I33" i="21"/>
  <c r="I27" i="21"/>
  <c r="H33" i="21"/>
  <c r="H27" i="21"/>
  <c r="I16" i="21"/>
  <c r="I19" i="21" s="1"/>
  <c r="H16" i="21"/>
  <c r="H19" i="21" s="1"/>
  <c r="I54" i="20"/>
  <c r="H54" i="20"/>
  <c r="I48" i="20"/>
  <c r="H48" i="20"/>
  <c r="I41" i="20"/>
  <c r="H41" i="20"/>
  <c r="I35" i="20"/>
  <c r="H35" i="20"/>
  <c r="I19" i="20"/>
  <c r="H19" i="20"/>
  <c r="H9" i="20"/>
  <c r="H18" i="20" s="1"/>
  <c r="I9" i="20"/>
  <c r="I18" i="20" s="1"/>
  <c r="I55" i="20" l="1"/>
  <c r="H24" i="20"/>
  <c r="H27" i="20" s="1"/>
  <c r="I24" i="20"/>
  <c r="I27" i="20" s="1"/>
  <c r="H55" i="20"/>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57" i="20" l="1"/>
  <c r="H59" i="20" s="1"/>
  <c r="I57" i="20"/>
  <c r="I59" i="20" s="1"/>
  <c r="H59" i="19"/>
  <c r="I59" i="19"/>
  <c r="H75" i="18"/>
  <c r="H131" i="18" s="1"/>
  <c r="H13" i="19"/>
  <c r="H60" i="19" s="1"/>
  <c r="H63" i="19" s="1"/>
  <c r="H44" i="18"/>
  <c r="I75" i="18"/>
  <c r="I131" i="18" s="1"/>
  <c r="I13" i="19"/>
  <c r="I60" i="19" s="1"/>
  <c r="I44" i="18"/>
  <c r="I38" i="18"/>
  <c r="H38" i="18"/>
  <c r="I27" i="18"/>
  <c r="H27" i="18"/>
  <c r="I17" i="18"/>
  <c r="H10" i="18"/>
  <c r="I10" i="18"/>
  <c r="I62" i="19" l="1"/>
  <c r="H9" i="18"/>
  <c r="H72" i="18" s="1"/>
  <c r="I63" i="19"/>
  <c r="H62" i="19"/>
  <c r="H61" i="19"/>
  <c r="I61" i="19"/>
  <c r="I9" i="18"/>
  <c r="I72" i="18" s="1"/>
  <c r="H66" i="19" l="1"/>
  <c r="H67" i="19"/>
  <c r="I66" i="19"/>
  <c r="I67" i="19"/>
  <c r="I65" i="19"/>
  <c r="H65" i="19"/>
</calcChain>
</file>

<file path=xl/sharedStrings.xml><?xml version="1.0" encoding="utf-8"?>
<sst xmlns="http://schemas.openxmlformats.org/spreadsheetml/2006/main" count="516" uniqueCount="456">
  <si>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</si>
  <si>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</si>
  <si>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</si>
  <si>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</si>
  <si>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</si>
  <si>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</si>
  <si>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</si>
  <si>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</si>
  <si>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</si>
  <si>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</si>
  <si>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</si>
  <si>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</si>
  <si>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</si>
  <si>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</si>
  <si>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</si>
  <si>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</si>
  <si>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</si>
  <si>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</si>
  <si>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</si>
  <si>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</si>
  <si>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</si>
  <si>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</si>
  <si>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</si>
  <si>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</si>
  <si>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</si>
  <si>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</si>
  <si>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</si>
  <si>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</si>
  <si>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</si>
  <si>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</si>
  <si>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</si>
  <si>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</si>
  <si>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</si>
  <si>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</si>
  <si>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</si>
  <si>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</si>
  <si>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</si>
  <si>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</si>
  <si>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</si>
  <si>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</si>
  <si>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</si>
  <si>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</si>
  <si>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</si>
  <si>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</si>
  <si>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</si>
  <si>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</si>
  <si>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</si>
  <si>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</si>
  <si>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</si>
  <si>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</si>
  <si>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</si>
  <si>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</si>
  <si>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</si>
  <si>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</si>
  <si>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</si>
  <si>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</si>
  <si>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</si>
  <si>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</si>
  <si>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</si>
  <si>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</si>
  <si>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</si>
  <si>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</si>
  <si>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</si>
  <si>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</si>
  <si>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</si>
  <si>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</si>
  <si>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</si>
  <si>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</si>
  <si>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</si>
  <si>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</si>
  <si>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</si>
  <si>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</si>
  <si>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</si>
  <si>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</si>
  <si>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</si>
  <si>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</si>
  <si>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</si>
  <si>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</si>
  <si>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</si>
  <si>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</si>
  <si>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</si>
  <si>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</si>
  <si>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</si>
  <si>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</si>
  <si>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</si>
  <si>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</si>
  <si>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</si>
  <si>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</si>
  <si>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</si>
  <si>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</si>
  <si>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</si>
  <si>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</si>
  <si>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</si>
  <si>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</si>
  <si>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</si>
  <si>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</si>
  <si>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</si>
  <si>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</si>
  <si>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</si>
  <si>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</si>
  <si>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</si>
  <si>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</si>
  <si>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</si>
  <si>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</si>
  <si>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</si>
  <si>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</si>
  <si>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</si>
  <si>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</si>
  <si>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</si>
  <si>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</si>
  <si>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</si>
  <si>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</si>
  <si>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</si>
  <si>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</si>
  <si>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</si>
  <si>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</si>
  <si>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</si>
  <si>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</si>
  <si>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</si>
  <si>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</si>
  <si>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</si>
  <si>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</si>
  <si>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</si>
  <si>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</si>
  <si>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</si>
  <si>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</si>
  <si>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</si>
  <si>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</si>
  <si>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</si>
  <si>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</si>
  <si>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</si>
  <si>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</si>
  <si>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</si>
  <si>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</si>
  <si>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</si>
  <si>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</si>
  <si>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</si>
  <si>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</si>
  <si>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</si>
  <si>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</si>
  <si>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</si>
  <si>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</si>
  <si>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</si>
  <si>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</si>
  <si>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</si>
  <si>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</si>
  <si>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</si>
  <si>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</si>
  <si>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</si>
  <si>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</si>
  <si>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</si>
  <si>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</si>
  <si>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</si>
  <si>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</si>
  <si>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</si>
  <si>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</si>
  <si>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</si>
  <si>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</si>
  <si>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</si>
  <si>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</si>
  <si>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</si>
  <si>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</si>
  <si>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</si>
  <si>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</si>
  <si>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</si>
  <si>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</si>
  <si>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</si>
  <si>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</si>
  <si>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</si>
  <si>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</si>
  <si>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</si>
  <si>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</si>
  <si>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</si>
  <si>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</si>
  <si>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</si>
  <si>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</si>
  <si>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</si>
  <si>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</si>
  <si>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</si>
  <si>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</si>
  <si>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</si>
  <si>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</si>
  <si>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</si>
  <si>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</si>
  <si>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</si>
  <si>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</si>
  <si>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</si>
  <si>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</si>
  <si>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</si>
  <si>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</si>
  <si>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</si>
  <si>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</si>
  <si>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</si>
  <si>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</si>
  <si>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</si>
  <si>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</si>
  <si>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</si>
  <si>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</si>
  <si>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</si>
  <si>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</si>
  <si>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</si>
  <si>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</si>
  <si>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</si>
  <si>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</si>
  <si>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</si>
  <si>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</si>
  <si>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</si>
  <si>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</si>
  <si>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</si>
  <si>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</si>
  <si>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</si>
  <si>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</si>
  <si>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</si>
  <si>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</si>
  <si>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</si>
  <si>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</si>
  <si>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</si>
  <si>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</si>
  <si>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</si>
  <si>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</si>
  <si>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</si>
  <si>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</si>
  <si>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</si>
  <si>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</si>
  <si>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</si>
  <si>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</si>
  <si>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</si>
  <si>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</si>
  <si>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</si>
  <si>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</si>
  <si>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</si>
  <si>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</si>
  <si>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</si>
  <si>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</si>
  <si>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</si>
  <si>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</si>
  <si>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</si>
  <si>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</si>
  <si>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</si>
  <si>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</si>
  <si>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</si>
  <si>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</si>
  <si>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</si>
  <si>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</si>
  <si>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</si>
  <si>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</si>
  <si>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</si>
  <si>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</si>
  <si>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</si>
  <si>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</si>
  <si>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</si>
  <si>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</si>
  <si>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</si>
  <si>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</si>
  <si>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</si>
  <si>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</si>
  <si>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</si>
  <si>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</si>
  <si>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</si>
  <si>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</si>
  <si>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</si>
  <si>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</si>
  <si>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</si>
  <si>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</si>
  <si>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</si>
  <si>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</si>
  <si>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</si>
  <si>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</si>
  <si>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</si>
  <si>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</si>
  <si>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</si>
  <si>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</si>
  <si>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</si>
  <si>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</si>
  <si>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</si>
  <si>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</si>
  <si>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</si>
  <si>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</si>
  <si>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</si>
  <si>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</si>
  <si>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</si>
  <si>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</si>
  <si>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</si>
  <si>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</si>
  <si>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</si>
  <si>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</si>
  <si>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</si>
  <si>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</si>
  <si>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</si>
  <si>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</si>
  <si>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</si>
  <si>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</si>
  <si>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</si>
  <si>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</si>
  <si>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</si>
  <si>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</si>
  <si>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</si>
  <si>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</si>
  <si>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</si>
  <si>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</si>
  <si>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</si>
  <si>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</si>
  <si>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</si>
  <si>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</si>
  <si>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</si>
  <si>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</si>
  <si>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</si>
  <si>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</si>
  <si>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</si>
  <si>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</si>
  <si>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</si>
  <si>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</si>
  <si>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</si>
  <si>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</si>
  <si>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</si>
  <si>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</si>
  <si>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</si>
  <si>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</si>
  <si>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</si>
  <si>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</si>
  <si>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</si>
  <si>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</si>
  <si>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</si>
  <si>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</si>
  <si>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</si>
  <si>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</si>
  <si>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</si>
  <si>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</si>
  <si>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</si>
  <si>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</si>
  <si>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</si>
  <si>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</si>
  <si>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</si>
  <si>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</si>
  <si>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</si>
  <si>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</si>
  <si>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</si>
  <si>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</si>
  <si>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</si>
  <si>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</si>
  <si>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</si>
  <si>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</si>
  <si>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</si>
  <si>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</si>
  <si>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</si>
  <si>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</si>
  <si>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</si>
  <si>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</si>
  <si>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</si>
  <si>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</si>
  <si>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</si>
  <si>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</si>
  <si>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</si>
  <si>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</si>
  <si>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</si>
  <si>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</si>
  <si>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</si>
  <si>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</si>
  <si>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</si>
  <si>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</si>
  <si>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</si>
  <si>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</si>
  <si>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</si>
  <si>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</si>
  <si>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</si>
  <si>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</si>
  <si>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</si>
  <si>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</si>
  <si>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</si>
  <si>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</si>
  <si>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</si>
  <si>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</si>
  <si>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</si>
  <si>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</si>
  <si>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</si>
  <si>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</si>
  <si>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</si>
  <si>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</si>
  <si>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</si>
  <si>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</si>
  <si>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</si>
  <si>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</si>
  <si>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</si>
  <si>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</si>
  <si>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</si>
  <si>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</si>
  <si>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</si>
  <si>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</si>
  <si>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</si>
  <si>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</si>
  <si>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</si>
  <si>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</si>
  <si>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</si>
  <si>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</si>
  <si>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</si>
  <si>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</si>
  <si>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</si>
  <si>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</si>
  <si>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</si>
  <si>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</si>
  <si>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</si>
  <si>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</si>
  <si>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</si>
  <si>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</si>
  <si>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</si>
  <si>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</si>
  <si>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</si>
  <si>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</si>
  <si>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</si>
  <si>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t>
  </si>
  <si>
    <t>Obveznik: ____________________________________________________________________</t>
  </si>
  <si>
    <t xml:space="preserve">                   BILJEŠKE UZ GODIŠNJE FINANCIJSKE IZVJEŠTAJE (GFI)
Naziv izdavatelja:   _______________________________________________________
OIB:   ________________________________________________________
Izvještajno razdoblje: ________________________________________________________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</si>
  <si>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</si>
  <si>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</si>
  <si>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</si>
  <si>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</si>
  <si>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</si>
  <si>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</si>
  <si>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</si>
  <si>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</si>
  <si>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</si>
  <si>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</si>
  <si>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</si>
  <si>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</si>
  <si>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</si>
  <si>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</si>
  <si>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</si>
  <si>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</si>
  <si>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</si>
  <si>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</si>
  <si>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</si>
  <si>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0820431</t>
  </si>
  <si>
    <t>040035070</t>
  </si>
  <si>
    <t>36004425025</t>
  </si>
  <si>
    <t>OT-OPTIMA TELEKOM d.d.</t>
  </si>
  <si>
    <t>BUZIN</t>
  </si>
  <si>
    <t>BANI 75 A</t>
  </si>
  <si>
    <t xml:space="preserve">info@optima.hr </t>
  </si>
  <si>
    <t>www.optima.hr</t>
  </si>
  <si>
    <t>OPTIMA DIRECT d.o.o.</t>
  </si>
  <si>
    <t>BUJE</t>
  </si>
  <si>
    <t>OPTIMA TELEKOM D.O.O.</t>
  </si>
  <si>
    <t>KOPER, REPUBLIKA SLOVENIJA</t>
  </si>
  <si>
    <t>OPTIMA TELEKOM za upravljanje nekretninama i savjetovanje d.o.o.</t>
  </si>
  <si>
    <t>KUZMINEČKA 8, ZAGREB</t>
  </si>
  <si>
    <t>Anita Mlinarić</t>
  </si>
  <si>
    <t>01/5492127</t>
  </si>
  <si>
    <t xml:space="preserve">anita.mlinaric@optima-telekom.hr </t>
  </si>
  <si>
    <t xml:space="preserve">stanje na dan _31_.12__.2019____ </t>
  </si>
  <si>
    <t>Obveznik:____________OT - Optima Telekom d.d._______________</t>
  </si>
  <si>
    <t>Obveznik: ________________________OT - Optima Telekom d.d._________________________________</t>
  </si>
  <si>
    <t>u razdoblju __1.1__.2019____ do 31__.12__._2019___</t>
  </si>
  <si>
    <t>Obveznik: ___________________________________OT - Optima Telekom d.d.____________________________</t>
  </si>
  <si>
    <t>u razdoblju _1_._1_._2019___. do 31__.12__.2019____.</t>
  </si>
  <si>
    <t>PricewaterhouseCoopers d.o.o.</t>
  </si>
  <si>
    <t>Kristina Hranić Ivić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</si>
</sst>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6"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5">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xf numFmtId="0" fontId="6" fillId="0" borderId="0">
      <alignment vertical="top"/>
    </xf>
  </cellStyleXfs>
  <cellXfs count="335">
    <xf numFmtId="0" fontId="0" fillId="0" borderId="0" xfId="0"/>
    <xf numFmtId="4" fontId="10" fillId="0" borderId="0" xfId="3" applyNumberFormat="1" applyFont="1" applyProtection="1"/>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14" fontId="5" fillId="2"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49" fontId="8" fillId="3" borderId="12" xfId="0" applyNumberFormat="1" applyFont="1" applyFill="1" applyBorder="1" applyAlignment="1" applyProtection="1">
      <alignment horizontal="center" vertical="center"/>
    </xf>
    <xf numFmtId="165" fontId="17" fillId="0" borderId="44" xfId="0" applyNumberFormat="1" applyFont="1" applyFill="1" applyBorder="1" applyAlignment="1" applyProtection="1">
      <alignment horizontal="center" vertical="center"/>
    </xf>
    <xf numFmtId="165" fontId="17" fillId="9" borderId="44" xfId="0" applyNumberFormat="1" applyFont="1" applyFill="1" applyBorder="1" applyAlignment="1" applyProtection="1">
      <alignment horizontal="center" vertical="center"/>
    </xf>
    <xf numFmtId="165" fontId="17" fillId="9" borderId="45" xfId="0" applyNumberFormat="1" applyFont="1" applyFill="1" applyBorder="1" applyAlignment="1" applyProtection="1">
      <alignment horizontal="center" vertical="center"/>
    </xf>
    <xf numFmtId="0" fontId="10" fillId="0" borderId="0" xfId="3" applyProtection="1"/>
    <xf numFmtId="0" fontId="3" fillId="3" borderId="18" xfId="3" applyFont="1" applyFill="1" applyBorder="1" applyAlignment="1" applyProtection="1">
      <alignment horizontal="center" vertical="center" wrapText="1"/>
    </xf>
    <xf numFmtId="4" fontId="17" fillId="3" borderId="18" xfId="3" applyNumberFormat="1" applyFont="1" applyFill="1" applyBorder="1" applyAlignment="1" applyProtection="1">
      <alignment horizontal="center" vertical="center" wrapText="1"/>
    </xf>
    <xf numFmtId="0" fontId="17" fillId="3" borderId="17" xfId="3" applyFont="1" applyFill="1" applyBorder="1" applyAlignment="1" applyProtection="1">
      <alignment horizontal="center" vertical="center"/>
    </xf>
    <xf numFmtId="164" fontId="3" fillId="0" borderId="33" xfId="0" applyNumberFormat="1" applyFont="1" applyFill="1" applyBorder="1" applyAlignment="1" applyProtection="1">
      <alignment horizontal="center" vertical="center"/>
    </xf>
    <xf numFmtId="164" fontId="3" fillId="0" borderId="15" xfId="0" applyNumberFormat="1" applyFont="1" applyFill="1" applyBorder="1" applyAlignment="1" applyProtection="1">
      <alignment horizontal="center" vertical="center"/>
    </xf>
    <xf numFmtId="164" fontId="3" fillId="9" borderId="15" xfId="0" applyNumberFormat="1" applyFont="1" applyFill="1" applyBorder="1" applyAlignment="1" applyProtection="1">
      <alignment horizontal="center" vertical="center"/>
    </xf>
    <xf numFmtId="164" fontId="3" fillId="9" borderId="16" xfId="0" applyNumberFormat="1" applyFont="1" applyFill="1" applyBorder="1" applyAlignment="1" applyProtection="1">
      <alignment horizontal="center" vertical="center"/>
    </xf>
    <xf numFmtId="164" fontId="3" fillId="0" borderId="16" xfId="0" applyNumberFormat="1" applyFont="1" applyFill="1" applyBorder="1" applyAlignment="1" applyProtection="1">
      <alignment horizontal="center" vertical="center"/>
    </xf>
    <xf numFmtId="3" fontId="17" fillId="3" borderId="17" xfId="3" applyNumberFormat="1" applyFont="1" applyFill="1" applyBorder="1" applyAlignment="1" applyProtection="1">
      <alignment horizontal="center" vertical="center" wrapText="1"/>
    </xf>
    <xf numFmtId="164" fontId="3" fillId="10" borderId="33" xfId="0" applyNumberFormat="1" applyFont="1" applyFill="1" applyBorder="1" applyAlignment="1" applyProtection="1">
      <alignment horizontal="center" vertical="center"/>
    </xf>
    <xf numFmtId="164" fontId="3" fillId="10" borderId="15" xfId="0" applyNumberFormat="1" applyFont="1" applyFill="1" applyBorder="1" applyAlignment="1" applyProtection="1">
      <alignment horizontal="center" vertical="center"/>
    </xf>
    <xf numFmtId="0" fontId="10" fillId="10" borderId="0" xfId="3" applyFill="1" applyProtection="1"/>
    <xf numFmtId="164" fontId="3" fillId="9" borderId="14" xfId="0" applyNumberFormat="1" applyFont="1" applyFill="1" applyBorder="1" applyAlignment="1" applyProtection="1">
      <alignment horizontal="center" vertical="center"/>
    </xf>
    <xf numFmtId="0" fontId="0" fillId="0" borderId="0" xfId="0" applyProtection="1"/>
    <xf numFmtId="0" fontId="3" fillId="3" borderId="18" xfId="0" applyFont="1" applyFill="1" applyBorder="1" applyAlignment="1" applyProtection="1">
      <alignment horizontal="center" vertical="center" wrapText="1"/>
    </xf>
    <xf numFmtId="0" fontId="17" fillId="3" borderId="17" xfId="0" applyFont="1" applyFill="1" applyBorder="1" applyAlignment="1" applyProtection="1">
      <alignment horizontal="center" vertical="center"/>
    </xf>
    <xf numFmtId="3" fontId="17" fillId="3" borderId="17" xfId="0" applyNumberFormat="1" applyFont="1" applyFill="1" applyBorder="1" applyAlignment="1" applyProtection="1">
      <alignment horizontal="center" vertical="center" wrapText="1"/>
    </xf>
    <xf numFmtId="0" fontId="24" fillId="10" borderId="1" xfId="0" applyFont="1" applyFill="1" applyBorder="1"/>
    <xf numFmtId="0" fontId="0" fillId="10" borderId="32" xfId="0" applyFill="1" applyBorder="1"/>
    <xf numFmtId="0" fontId="4" fillId="10" borderId="49" xfId="0" applyFont="1" applyFill="1" applyBorder="1" applyAlignment="1">
      <alignment vertical="center"/>
    </xf>
    <xf numFmtId="0" fontId="0" fillId="10" borderId="48" xfId="0" applyFill="1" applyBorder="1"/>
    <xf numFmtId="0" fontId="27" fillId="10" borderId="47" xfId="0" applyFont="1" applyFill="1" applyBorder="1"/>
    <xf numFmtId="0" fontId="27" fillId="10" borderId="48" xfId="0" applyFont="1" applyFill="1" applyBorder="1" applyAlignment="1">
      <alignment wrapText="1"/>
    </xf>
    <xf numFmtId="0" fontId="27" fillId="10" borderId="48"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7" fillId="10" borderId="47" xfId="0" applyFont="1" applyFill="1" applyBorder="1" applyAlignment="1">
      <alignment vertical="top"/>
    </xf>
    <xf numFmtId="0" fontId="4"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2" fillId="0" borderId="51" xfId="0" applyNumberFormat="1" applyFont="1" applyFill="1" applyBorder="1" applyAlignment="1" applyProtection="1">
      <alignment vertical="center"/>
      <protection locked="0"/>
    </xf>
    <xf numFmtId="3" fontId="17" fillId="3" borderId="18" xfId="3" applyNumberFormat="1" applyFont="1" applyFill="1" applyBorder="1" applyAlignment="1" applyProtection="1">
      <alignment horizontal="center" vertical="center" wrapText="1"/>
    </xf>
    <xf numFmtId="3" fontId="16" fillId="9" borderId="15" xfId="0" applyNumberFormat="1" applyFont="1" applyFill="1" applyBorder="1" applyAlignment="1" applyProtection="1">
      <alignment horizontal="right" vertical="center"/>
    </xf>
    <xf numFmtId="3" fontId="16" fillId="9" borderId="16" xfId="0" applyNumberFormat="1" applyFont="1" applyFill="1" applyBorder="1" applyAlignment="1" applyProtection="1">
      <alignment horizontal="right" vertical="center"/>
    </xf>
    <xf numFmtId="3" fontId="4" fillId="0" borderId="33" xfId="0" applyNumberFormat="1" applyFont="1" applyFill="1" applyBorder="1" applyAlignment="1" applyProtection="1">
      <alignment vertical="center"/>
      <protection locked="0"/>
    </xf>
    <xf numFmtId="3" fontId="4" fillId="0" borderId="15" xfId="0" applyNumberFormat="1" applyFont="1" applyFill="1" applyBorder="1" applyAlignment="1" applyProtection="1">
      <alignment vertical="center"/>
      <protection locked="0"/>
    </xf>
    <xf numFmtId="3" fontId="16" fillId="9" borderId="15" xfId="0" applyNumberFormat="1" applyFont="1" applyFill="1" applyBorder="1" applyAlignment="1" applyProtection="1">
      <alignment vertical="center"/>
    </xf>
    <xf numFmtId="3" fontId="16" fillId="9" borderId="16" xfId="0" applyNumberFormat="1" applyFont="1" applyFill="1" applyBorder="1" applyAlignment="1" applyProtection="1">
      <alignment vertical="center"/>
    </xf>
    <xf numFmtId="3" fontId="10" fillId="0" borderId="0" xfId="3" applyNumberFormat="1" applyProtection="1"/>
    <xf numFmtId="3" fontId="17" fillId="3" borderId="19" xfId="0" applyNumberFormat="1" applyFont="1" applyFill="1" applyBorder="1" applyAlignment="1" applyProtection="1">
      <alignment horizontal="center" vertical="center" wrapText="1"/>
    </xf>
    <xf numFmtId="3" fontId="17" fillId="3" borderId="18"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shrinkToFit="1"/>
      <protection locked="0"/>
    </xf>
    <xf numFmtId="3" fontId="16" fillId="9" borderId="15" xfId="0" applyNumberFormat="1" applyFont="1" applyFill="1" applyBorder="1" applyAlignment="1" applyProtection="1">
      <alignment horizontal="right" vertical="center" shrinkToFit="1"/>
    </xf>
    <xf numFmtId="3" fontId="0" fillId="0" borderId="0" xfId="0" applyNumberFormat="1" applyProtection="1"/>
    <xf numFmtId="0" fontId="3" fillId="11" borderId="50" xfId="0" applyFont="1" applyFill="1" applyBorder="1" applyAlignment="1" applyProtection="1">
      <alignment horizontal="center" vertical="center"/>
      <protection locked="0"/>
    </xf>
    <xf numFmtId="3" fontId="16" fillId="9" borderId="14" xfId="0" applyNumberFormat="1" applyFont="1" applyFill="1" applyBorder="1" applyAlignment="1" applyProtection="1">
      <alignment horizontal="right" vertical="center" shrinkToFit="1"/>
    </xf>
    <xf numFmtId="3" fontId="16" fillId="9" borderId="16" xfId="0" applyNumberFormat="1" applyFont="1" applyFill="1" applyBorder="1" applyAlignment="1" applyProtection="1">
      <alignment horizontal="right" vertical="center" shrinkToFit="1"/>
    </xf>
    <xf numFmtId="3" fontId="16" fillId="10" borderId="15" xfId="0" applyNumberFormat="1" applyFont="1" applyFill="1" applyBorder="1" applyAlignment="1" applyProtection="1">
      <alignment horizontal="right" vertical="center" shrinkToFit="1"/>
      <protection locked="0"/>
    </xf>
    <xf numFmtId="3" fontId="4" fillId="0" borderId="16" xfId="0" applyNumberFormat="1" applyFont="1" applyFill="1" applyBorder="1" applyAlignment="1" applyProtection="1">
      <alignment vertical="center"/>
      <protection locked="0"/>
    </xf>
    <xf numFmtId="3" fontId="16" fillId="0" borderId="16" xfId="0" applyNumberFormat="1" applyFont="1" applyFill="1" applyBorder="1" applyAlignment="1" applyProtection="1">
      <alignment vertical="center"/>
    </xf>
    <xf numFmtId="3" fontId="10" fillId="0" borderId="0" xfId="1" applyNumberFormat="1" applyFont="1" applyAlignment="1" applyProtection="1">
      <alignment wrapText="1"/>
    </xf>
    <xf numFmtId="3" fontId="10" fillId="0" borderId="0" xfId="3" applyNumberFormat="1" applyFont="1" applyProtection="1"/>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41"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xf>
    <xf numFmtId="3" fontId="8" fillId="3" borderId="13" xfId="0" applyNumberFormat="1" applyFont="1" applyFill="1" applyBorder="1" applyAlignment="1" applyProtection="1">
      <alignment horizontal="center" vertical="center"/>
    </xf>
    <xf numFmtId="3" fontId="2" fillId="0" borderId="44" xfId="0" applyNumberFormat="1" applyFont="1" applyFill="1" applyBorder="1" applyAlignment="1" applyProtection="1">
      <alignment vertical="center" shrinkToFit="1"/>
      <protection locked="0"/>
    </xf>
    <xf numFmtId="3" fontId="22" fillId="0" borderId="44" xfId="0" applyNumberFormat="1" applyFont="1" applyFill="1" applyBorder="1" applyAlignment="1" applyProtection="1">
      <alignment vertical="center" shrinkToFit="1"/>
    </xf>
    <xf numFmtId="3" fontId="22" fillId="9" borderId="44" xfId="0" applyNumberFormat="1" applyFont="1" applyFill="1" applyBorder="1" applyAlignment="1" applyProtection="1">
      <alignment vertical="center" shrinkToFit="1"/>
    </xf>
    <xf numFmtId="3" fontId="22" fillId="9" borderId="45" xfId="0" applyNumberFormat="1" applyFont="1" applyFill="1" applyBorder="1" applyAlignment="1" applyProtection="1">
      <alignment vertical="center" shrinkToFit="1"/>
    </xf>
    <xf numFmtId="3" fontId="2" fillId="8" borderId="44" xfId="0" applyNumberFormat="1" applyFont="1" applyFill="1" applyBorder="1" applyAlignment="1" applyProtection="1">
      <alignment vertical="center" shrinkToFit="1"/>
    </xf>
    <xf numFmtId="0" fontId="27" fillId="10" borderId="0" xfId="0" applyFont="1" applyFill="1" applyBorder="1"/>
    <xf numFmtId="0" fontId="27" fillId="10" borderId="47" xfId="0" applyFont="1" applyFill="1" applyBorder="1" applyAlignment="1">
      <alignment wrapText="1"/>
    </xf>
    <xf numFmtId="0" fontId="27" fillId="10" borderId="0" xfId="0" applyFont="1" applyFill="1" applyBorder="1" applyAlignment="1">
      <alignment wrapText="1"/>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0" fontId="28" fillId="10" borderId="0" xfId="0" applyFont="1" applyFill="1" applyBorder="1" applyAlignment="1">
      <alignment vertical="center"/>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0" xfId="0" applyFont="1" applyFill="1" applyBorder="1" applyAlignment="1">
      <alignment horizontal="center" vertical="center"/>
    </xf>
    <xf numFmtId="0" fontId="28" fillId="10" borderId="48" xfId="0" applyFont="1" applyFill="1" applyBorder="1" applyAlignment="1">
      <alignment vertical="center"/>
    </xf>
    <xf numFmtId="0" fontId="27" fillId="10" borderId="0" xfId="0" applyFont="1" applyFill="1" applyBorder="1" applyAlignment="1">
      <alignment vertical="top" wrapText="1"/>
    </xf>
    <xf numFmtId="0" fontId="27" fillId="10" borderId="0" xfId="0" applyFont="1" applyFill="1" applyBorder="1" applyAlignment="1">
      <alignment vertical="top"/>
    </xf>
    <xf numFmtId="0" fontId="4" fillId="10" borderId="0" xfId="0" applyFont="1" applyFill="1" applyBorder="1" applyAlignment="1">
      <alignment horizontal="right" vertical="center" wrapText="1"/>
    </xf>
    <xf numFmtId="0" fontId="29"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30" fillId="10" borderId="0" xfId="0" applyFont="1" applyFill="1" applyBorder="1" applyAlignment="1"/>
    <xf numFmtId="0" fontId="31" fillId="10" borderId="0" xfId="0" applyFont="1" applyFill="1" applyBorder="1" applyAlignment="1">
      <alignment vertical="center"/>
    </xf>
    <xf numFmtId="0" fontId="32" fillId="10" borderId="48"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0" fontId="33" fillId="10" borderId="48" xfId="0" applyFont="1" applyFill="1" applyBorder="1" applyAlignment="1">
      <alignment vertical="center"/>
    </xf>
    <xf numFmtId="0" fontId="30" fillId="10" borderId="48" xfId="0" applyFont="1" applyFill="1" applyBorder="1"/>
    <xf numFmtId="49" fontId="3" fillId="11" borderId="50" xfId="0" applyNumberFormat="1" applyFont="1" applyFill="1" applyBorder="1" applyAlignment="1" applyProtection="1">
      <alignment horizontal="center" vertical="center"/>
      <protection locked="0"/>
    </xf>
    <xf numFmtId="1" fontId="3" fillId="11" borderId="50" xfId="0" applyNumberFormat="1" applyFont="1" applyFill="1" applyBorder="1" applyAlignment="1" applyProtection="1">
      <alignment horizontal="center" vertical="center"/>
      <protection locked="0"/>
    </xf>
    <xf numFmtId="0" fontId="27" fillId="10" borderId="0" xfId="0" applyFont="1" applyFill="1" applyBorder="1" applyAlignment="1">
      <alignment vertical="top"/>
    </xf>
    <xf numFmtId="0" fontId="27" fillId="10" borderId="0" xfId="0" applyFont="1" applyFill="1" applyBorder="1"/>
    <xf numFmtId="0" fontId="27" fillId="10" borderId="0" xfId="0" applyFont="1" applyFill="1" applyBorder="1" applyAlignment="1">
      <alignment vertical="top" wrapText="1"/>
    </xf>
    <xf numFmtId="0" fontId="27" fillId="10" borderId="0" xfId="0" applyFont="1" applyFill="1" applyBorder="1" applyAlignment="1">
      <alignment wrapText="1"/>
    </xf>
    <xf numFmtId="3" fontId="16" fillId="9" borderId="15" xfId="0" applyNumberFormat="1" applyFont="1" applyFill="1" applyBorder="1" applyAlignment="1" applyProtection="1">
      <alignment horizontal="right" vertical="center" shrinkToFit="1"/>
      <protection locked="0"/>
    </xf>
    <xf numFmtId="3" fontId="16" fillId="9" borderId="16" xfId="0" applyNumberFormat="1" applyFont="1" applyFill="1" applyBorder="1" applyAlignment="1" applyProtection="1">
      <alignment horizontal="right" vertical="center" shrinkToFit="1"/>
      <protection locked="0"/>
    </xf>
    <xf numFmtId="0" fontId="3" fillId="11" borderId="4" xfId="0" applyFont="1" applyFill="1" applyBorder="1" applyAlignment="1" applyProtection="1">
      <alignment horizontal="center" vertical="center"/>
      <protection locked="0"/>
    </xf>
    <xf numFmtId="3" fontId="4" fillId="0" borderId="15" xfId="0" applyNumberFormat="1" applyFont="1" applyBorder="1" applyAlignment="1" applyProtection="1">
      <alignment horizontal="right" vertical="center" shrinkToFit="1"/>
      <protection locked="0"/>
    </xf>
    <xf numFmtId="3" fontId="10" fillId="0" borderId="0" xfId="3" applyNumberFormat="1" applyProtection="1">
      <protection locked="0"/>
    </xf>
    <xf numFmtId="3" fontId="0" fillId="0" borderId="0" xfId="0" applyNumberFormat="1" applyProtection="1">
      <protection locked="0"/>
    </xf>
    <xf numFmtId="3" fontId="4" fillId="0" borderId="15" xfId="0" applyNumberFormat="1" applyFont="1" applyBorder="1" applyAlignment="1" applyProtection="1">
      <alignment vertical="center"/>
      <protection locked="0"/>
    </xf>
    <xf numFmtId="3" fontId="4" fillId="0" borderId="16" xfId="0" applyNumberFormat="1" applyFont="1" applyBorder="1" applyAlignment="1" applyProtection="1">
      <alignment horizontal="right" vertical="center" shrinkToFit="1"/>
      <protection locked="0"/>
    </xf>
    <xf numFmtId="3" fontId="2" fillId="0" borderId="51" xfId="0" applyNumberFormat="1" applyFont="1" applyBorder="1" applyAlignment="1" applyProtection="1">
      <alignment vertical="center"/>
      <protection locked="0"/>
    </xf>
    <xf numFmtId="3" fontId="2" fillId="0" borderId="51" xfId="0" applyNumberFormat="1" applyFont="1" applyBorder="1" applyAlignment="1" applyProtection="1">
      <alignment vertical="center"/>
      <protection locked="0" hidden="1"/>
    </xf>
    <xf numFmtId="3" fontId="4" fillId="0" borderId="33" xfId="0" applyNumberFormat="1" applyFont="1" applyBorder="1" applyAlignment="1" applyProtection="1">
      <alignment horizontal="right" vertical="center"/>
      <protection locked="0"/>
    </xf>
    <xf numFmtId="3" fontId="4" fillId="0" borderId="15" xfId="0" applyNumberFormat="1" applyFont="1" applyBorder="1" applyAlignment="1" applyProtection="1">
      <alignment horizontal="right" vertical="center"/>
      <protection locked="0"/>
    </xf>
    <xf numFmtId="3" fontId="4" fillId="0" borderId="33" xfId="0" applyNumberFormat="1" applyFont="1" applyBorder="1" applyAlignment="1" applyProtection="1">
      <alignment vertical="center"/>
      <protection locked="0"/>
    </xf>
    <xf numFmtId="3" fontId="2" fillId="0" borderId="44" xfId="0" applyNumberFormat="1" applyFont="1" applyBorder="1" applyAlignment="1" applyProtection="1">
      <alignment vertical="center" shrinkToFit="1"/>
      <protection locked="0"/>
    </xf>
    <xf numFmtId="0" fontId="27" fillId="10" borderId="0" xfId="0" applyFont="1" applyFill="1" applyBorder="1"/>
    <xf numFmtId="0" fontId="4" fillId="10" borderId="47" xfId="0" applyFont="1" applyFill="1" applyBorder="1" applyAlignment="1">
      <alignment horizontal="right" vertical="center" wrapText="1"/>
    </xf>
    <xf numFmtId="0" fontId="4" fillId="10" borderId="0" xfId="0" applyFont="1" applyFill="1" applyBorder="1" applyAlignment="1">
      <alignment horizontal="right" vertical="center" wrapText="1"/>
    </xf>
    <xf numFmtId="0" fontId="27" fillId="11" borderId="3" xfId="0" applyFont="1" applyFill="1" applyBorder="1" applyAlignment="1" applyProtection="1">
      <alignment vertical="center"/>
      <protection locked="0"/>
    </xf>
    <xf numFmtId="0" fontId="27" fillId="11" borderId="2" xfId="0" applyFont="1" applyFill="1" applyBorder="1" applyAlignment="1" applyProtection="1">
      <alignment vertical="center"/>
      <protection locked="0"/>
    </xf>
    <xf numFmtId="0" fontId="27" fillId="11" borderId="4" xfId="0" applyFont="1" applyFill="1" applyBorder="1" applyAlignment="1" applyProtection="1">
      <alignment vertical="center"/>
      <protection locked="0"/>
    </xf>
    <xf numFmtId="0" fontId="4" fillId="10" borderId="1"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0" xfId="0" applyFont="1" applyFill="1" applyBorder="1" applyAlignment="1">
      <alignment vertical="center"/>
    </xf>
    <xf numFmtId="0" fontId="3" fillId="11" borderId="3" xfId="0" applyFont="1" applyFill="1" applyBorder="1" applyAlignment="1" applyProtection="1">
      <alignment vertical="center"/>
      <protection locked="0"/>
    </xf>
    <xf numFmtId="0" fontId="3" fillId="11" borderId="2" xfId="0" applyFont="1" applyFill="1" applyBorder="1" applyAlignment="1" applyProtection="1">
      <alignment vertical="center"/>
      <protection locked="0"/>
    </xf>
    <xf numFmtId="0" fontId="3" fillId="11" borderId="4" xfId="0" applyFont="1" applyFill="1" applyBorder="1" applyAlignment="1" applyProtection="1">
      <alignment vertical="center"/>
      <protection locked="0"/>
    </xf>
    <xf numFmtId="0" fontId="4"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3" fillId="10" borderId="31" xfId="0" applyFont="1" applyFill="1" applyBorder="1" applyAlignment="1">
      <alignment vertical="center"/>
    </xf>
    <xf numFmtId="0" fontId="23" fillId="10" borderId="1" xfId="0" applyFont="1" applyFill="1" applyBorder="1" applyAlignment="1">
      <alignment vertical="center"/>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14" fontId="3" fillId="11" borderId="3" xfId="0" applyNumberFormat="1" applyFont="1" applyFill="1" applyBorder="1" applyAlignment="1" applyProtection="1">
      <alignment horizontal="center" vertical="center"/>
      <protection locked="0"/>
    </xf>
    <xf numFmtId="14" fontId="3" fillId="11" borderId="4" xfId="0" applyNumberFormat="1" applyFont="1" applyFill="1" applyBorder="1" applyAlignment="1" applyProtection="1">
      <alignment horizontal="center" vertical="center"/>
      <protection locked="0"/>
    </xf>
    <xf numFmtId="0" fontId="3" fillId="0" borderId="4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27" fillId="10" borderId="0" xfId="0" applyFont="1" applyFill="1" applyBorder="1" applyAlignment="1">
      <alignment wrapText="1"/>
    </xf>
    <xf numFmtId="0" fontId="27" fillId="10" borderId="0" xfId="0" applyFont="1" applyFill="1" applyBorder="1" applyAlignment="1">
      <alignment vertical="center" wrapText="1"/>
    </xf>
    <xf numFmtId="0" fontId="25" fillId="10" borderId="47"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4" fillId="10" borderId="47" xfId="0" applyFont="1" applyFill="1" applyBorder="1" applyAlignment="1">
      <alignment horizontal="right" vertical="center"/>
    </xf>
    <xf numFmtId="0" fontId="4" fillId="10" borderId="0" xfId="0" applyFont="1" applyFill="1" applyBorder="1" applyAlignment="1">
      <alignment horizontal="right" vertical="center"/>
    </xf>
    <xf numFmtId="0" fontId="3" fillId="11" borderId="3" xfId="0"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2" fillId="10" borderId="0" xfId="0" applyFont="1" applyFill="1" applyBorder="1" applyAlignment="1">
      <alignment horizontal="right" vertical="center" wrapText="1"/>
    </xf>
    <xf numFmtId="0" fontId="2" fillId="10" borderId="48" xfId="0" applyFont="1" applyFill="1" applyBorder="1" applyAlignment="1">
      <alignment horizontal="right" vertical="center" wrapText="1"/>
    </xf>
    <xf numFmtId="0" fontId="28" fillId="10" borderId="47" xfId="0" applyFont="1" applyFill="1" applyBorder="1" applyAlignment="1">
      <alignment vertical="center"/>
    </xf>
    <xf numFmtId="0" fontId="28" fillId="10" borderId="0" xfId="0" applyFont="1" applyFill="1" applyBorder="1" applyAlignment="1">
      <alignment vertical="center"/>
    </xf>
    <xf numFmtId="49" fontId="3" fillId="2" borderId="3" xfId="4" applyNumberFormat="1" applyFont="1" applyFill="1" applyBorder="1" applyAlignment="1" applyProtection="1">
      <alignment horizontal="center" vertical="center"/>
      <protection locked="0" hidden="1"/>
    </xf>
    <xf numFmtId="49" fontId="3" fillId="0" borderId="4" xfId="4" applyNumberFormat="1" applyFont="1" applyBorder="1" applyAlignment="1" applyProtection="1">
      <alignment horizontal="center" vertical="center"/>
      <protection locked="0" hidden="1"/>
    </xf>
    <xf numFmtId="0" fontId="27" fillId="10" borderId="47" xfId="0" applyFont="1" applyFill="1" applyBorder="1" applyAlignment="1">
      <alignment wrapText="1"/>
    </xf>
    <xf numFmtId="0" fontId="4" fillId="10" borderId="48" xfId="0" applyFont="1" applyFill="1" applyBorder="1" applyAlignment="1">
      <alignment horizontal="right" vertical="center" wrapText="1"/>
    </xf>
    <xf numFmtId="49" fontId="3" fillId="11" borderId="3" xfId="0" applyNumberFormat="1" applyFont="1" applyFill="1" applyBorder="1" applyAlignment="1" applyProtection="1">
      <alignment horizontal="center" vertical="center"/>
      <protection locked="0"/>
    </xf>
    <xf numFmtId="49" fontId="3" fillId="11" borderId="4" xfId="0" applyNumberFormat="1" applyFont="1" applyFill="1" applyBorder="1" applyAlignment="1" applyProtection="1">
      <alignment horizontal="center" vertical="center"/>
      <protection locked="0"/>
    </xf>
    <xf numFmtId="0" fontId="4" fillId="10" borderId="47"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27" fillId="11" borderId="3" xfId="0" applyFont="1" applyFill="1" applyBorder="1" applyProtection="1">
      <protection locked="0"/>
    </xf>
    <xf numFmtId="0" fontId="27" fillId="11" borderId="2" xfId="0" applyFont="1" applyFill="1" applyBorder="1" applyProtection="1">
      <protection locked="0"/>
    </xf>
    <xf numFmtId="0" fontId="27" fillId="11" borderId="4" xfId="0" applyFont="1" applyFill="1" applyBorder="1" applyProtection="1">
      <protection locked="0"/>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3" fillId="2" borderId="3" xfId="4" applyFont="1" applyFill="1" applyBorder="1" applyAlignment="1" applyProtection="1">
      <alignment horizontal="right" vertical="center"/>
      <protection locked="0" hidden="1"/>
    </xf>
    <xf numFmtId="0" fontId="4" fillId="0" borderId="2" xfId="4" applyFont="1" applyBorder="1" applyAlignment="1" applyProtection="1">
      <protection locked="0"/>
    </xf>
    <xf numFmtId="0" fontId="4" fillId="0" borderId="4" xfId="4" applyFont="1" applyBorder="1" applyAlignment="1" applyProtection="1">
      <protection locked="0"/>
    </xf>
    <xf numFmtId="0" fontId="27" fillId="10" borderId="0" xfId="0" applyFont="1" applyFill="1" applyBorder="1" applyProtection="1">
      <protection locked="0"/>
    </xf>
    <xf numFmtId="0" fontId="3" fillId="11" borderId="3" xfId="0" applyFont="1" applyFill="1" applyBorder="1" applyAlignment="1" applyProtection="1">
      <alignment horizontal="right" vertical="center"/>
      <protection locked="0"/>
    </xf>
    <xf numFmtId="0" fontId="3" fillId="11" borderId="2" xfId="0" applyFont="1" applyFill="1" applyBorder="1" applyAlignment="1" applyProtection="1">
      <alignment horizontal="right" vertical="center"/>
      <protection locked="0"/>
    </xf>
    <xf numFmtId="0" fontId="3" fillId="11" borderId="4" xfId="0" applyFont="1" applyFill="1" applyBorder="1" applyAlignment="1" applyProtection="1">
      <alignment horizontal="right" vertical="center"/>
      <protection locked="0"/>
    </xf>
    <xf numFmtId="0" fontId="27" fillId="10" borderId="0" xfId="0" applyFont="1" applyFill="1" applyBorder="1" applyAlignment="1">
      <alignment vertical="top"/>
    </xf>
    <xf numFmtId="0" fontId="27" fillId="10" borderId="0" xfId="0" applyFont="1" applyFill="1" applyBorder="1" applyAlignment="1">
      <alignment vertical="top" wrapText="1"/>
    </xf>
    <xf numFmtId="0" fontId="4" fillId="10" borderId="47" xfId="0" applyFont="1" applyFill="1" applyBorder="1" applyAlignment="1">
      <alignment horizontal="left" vertical="center"/>
    </xf>
    <xf numFmtId="0" fontId="4" fillId="10" borderId="0" xfId="0" applyFont="1" applyFill="1" applyBorder="1" applyAlignment="1">
      <alignment horizontal="left" vertical="center"/>
    </xf>
    <xf numFmtId="0" fontId="4" fillId="0" borderId="15" xfId="0" applyFont="1" applyFill="1" applyBorder="1" applyAlignment="1" applyProtection="1">
      <alignment horizontal="left" vertical="center" wrapText="1"/>
    </xf>
    <xf numFmtId="0" fontId="14" fillId="0" borderId="15" xfId="0" applyFont="1" applyFill="1" applyBorder="1" applyAlignment="1" applyProtection="1">
      <alignment horizontal="left" vertical="center" wrapText="1"/>
    </xf>
    <xf numFmtId="0" fontId="14" fillId="9" borderId="15" xfId="0" applyFont="1" applyFill="1" applyBorder="1" applyAlignment="1" applyProtection="1">
      <alignment horizontal="left" vertical="center" wrapText="1"/>
    </xf>
    <xf numFmtId="0" fontId="14"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4" fillId="0" borderId="25" xfId="0" applyFont="1" applyFill="1" applyBorder="1" applyAlignment="1" applyProtection="1">
      <alignment horizontal="left" vertical="center" wrapText="1"/>
    </xf>
    <xf numFmtId="0" fontId="14" fillId="0" borderId="26" xfId="0" applyFont="1" applyFill="1" applyBorder="1" applyAlignment="1" applyProtection="1">
      <alignment horizontal="left" vertical="center" wrapText="1"/>
    </xf>
    <xf numFmtId="0" fontId="14" fillId="0" borderId="27"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4" fillId="9" borderId="25" xfId="0" applyFont="1" applyFill="1" applyBorder="1" applyAlignment="1" applyProtection="1">
      <alignment horizontal="left" vertical="center" wrapText="1"/>
    </xf>
    <xf numFmtId="0" fontId="14" fillId="9" borderId="26" xfId="0" applyFont="1" applyFill="1" applyBorder="1" applyAlignment="1" applyProtection="1">
      <alignment horizontal="left" vertical="center" wrapText="1"/>
    </xf>
    <xf numFmtId="0" fontId="14" fillId="9" borderId="27" xfId="0" applyFont="1" applyFill="1" applyBorder="1" applyAlignment="1" applyProtection="1">
      <alignment horizontal="left" vertical="center" wrapText="1"/>
    </xf>
    <xf numFmtId="0" fontId="14" fillId="0" borderId="22" xfId="0" applyFont="1" applyFill="1" applyBorder="1" applyAlignment="1" applyProtection="1">
      <alignment horizontal="left" vertical="center" wrapText="1"/>
    </xf>
    <xf numFmtId="0" fontId="14" fillId="0" borderId="23" xfId="0" applyFont="1" applyFill="1" applyBorder="1" applyAlignment="1" applyProtection="1">
      <alignment horizontal="left" vertical="center" wrapText="1"/>
    </xf>
    <xf numFmtId="0" fontId="14" fillId="0" borderId="24"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3" fillId="4" borderId="14" xfId="0" applyFont="1" applyFill="1" applyBorder="1" applyAlignment="1" applyProtection="1">
      <alignment vertical="center"/>
    </xf>
    <xf numFmtId="0" fontId="4" fillId="0" borderId="25"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 fillId="0" borderId="2" xfId="0" applyFont="1" applyFill="1" applyBorder="1" applyAlignment="1" applyProtection="1">
      <alignment horizontal="right" vertical="top" wrapText="1"/>
    </xf>
    <xf numFmtId="0" fontId="1" fillId="0" borderId="2" xfId="0" applyFont="1" applyBorder="1" applyAlignment="1" applyProtection="1">
      <alignment horizontal="right" vertical="top"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5"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7"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3"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0" fillId="4" borderId="2" xfId="0" applyFont="1" applyFill="1" applyBorder="1" applyAlignment="1" applyProtection="1">
      <alignment horizontal="left" vertical="center" wrapText="1"/>
    </xf>
    <xf numFmtId="0" fontId="10" fillId="4" borderId="4" xfId="0" applyFont="1" applyFill="1" applyBorder="1" applyAlignment="1" applyProtection="1">
      <alignment horizontal="left" vertical="center" wrapText="1"/>
    </xf>
    <xf numFmtId="0" fontId="14" fillId="0" borderId="28" xfId="0" applyFont="1" applyFill="1" applyBorder="1" applyAlignment="1" applyProtection="1">
      <alignment horizontal="left" vertical="center" wrapText="1"/>
    </xf>
    <xf numFmtId="0" fontId="14" fillId="0" borderId="29"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xf>
    <xf numFmtId="0" fontId="1"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3" fillId="9" borderId="15" xfId="0" applyFont="1" applyFill="1" applyBorder="1" applyAlignment="1" applyProtection="1">
      <alignment horizontal="left" vertical="center" wrapText="1"/>
    </xf>
    <xf numFmtId="0" fontId="3" fillId="9" borderId="16" xfId="0" applyFont="1" applyFill="1" applyBorder="1" applyAlignment="1" applyProtection="1">
      <alignment horizontal="left" vertical="center" wrapText="1"/>
    </xf>
    <xf numFmtId="0" fontId="11" fillId="4" borderId="14" xfId="0" applyFont="1" applyFill="1" applyBorder="1" applyAlignment="1" applyProtection="1">
      <alignment vertical="center" wrapText="1"/>
    </xf>
    <xf numFmtId="0" fontId="11" fillId="9" borderId="15"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indent="1"/>
    </xf>
    <xf numFmtId="0" fontId="11" fillId="0" borderId="16" xfId="0" applyFont="1" applyFill="1" applyBorder="1" applyAlignment="1" applyProtection="1">
      <alignment horizontal="left" vertical="center" wrapText="1" indent="1"/>
    </xf>
    <xf numFmtId="0" fontId="3" fillId="4" borderId="14" xfId="0" applyFont="1" applyFill="1" applyBorder="1" applyAlignment="1" applyProtection="1">
      <alignment horizontal="left" vertical="center" wrapText="1"/>
    </xf>
    <xf numFmtId="0" fontId="3" fillId="4" borderId="14" xfId="0" applyFont="1" applyFill="1" applyBorder="1" applyAlignment="1" applyProtection="1">
      <alignment vertic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indent="1"/>
    </xf>
    <xf numFmtId="0" fontId="4" fillId="10" borderId="15" xfId="0" applyFont="1" applyFill="1" applyBorder="1" applyAlignment="1" applyProtection="1">
      <alignment horizontal="left" vertical="center" wrapText="1" indent="1"/>
    </xf>
    <xf numFmtId="0" fontId="4" fillId="9" borderId="15" xfId="0" applyFont="1" applyFill="1" applyBorder="1" applyAlignment="1" applyProtection="1">
      <alignment horizontal="left" vertical="center" wrapText="1" indent="1"/>
    </xf>
    <xf numFmtId="0" fontId="20" fillId="0" borderId="15" xfId="0" applyFont="1" applyFill="1" applyBorder="1" applyAlignment="1" applyProtection="1">
      <alignment horizontal="left" vertical="center" wrapText="1"/>
    </xf>
    <xf numFmtId="0" fontId="4" fillId="9" borderId="15" xfId="0" applyFont="1" applyFill="1" applyBorder="1" applyAlignment="1" applyProtection="1">
      <alignment horizontal="left" vertical="center" wrapText="1"/>
    </xf>
    <xf numFmtId="0" fontId="14" fillId="9" borderId="14"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indent="1"/>
    </xf>
    <xf numFmtId="0" fontId="3" fillId="3" borderId="31" xfId="3" applyFont="1" applyFill="1" applyBorder="1" applyAlignment="1" applyProtection="1">
      <alignment horizontal="center" vertical="center" wrapText="1"/>
    </xf>
    <xf numFmtId="0" fontId="17" fillId="3" borderId="3" xfId="3" applyFont="1" applyFill="1" applyBorder="1" applyAlignment="1" applyProtection="1">
      <alignment horizontal="center" vertical="center"/>
    </xf>
    <xf numFmtId="0" fontId="5" fillId="5" borderId="5" xfId="3" applyFont="1" applyFill="1" applyBorder="1" applyAlignment="1" applyProtection="1">
      <alignment vertical="center" wrapText="1"/>
      <protection locked="0"/>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0" fontId="3" fillId="9" borderId="25" xfId="0" applyFont="1" applyFill="1" applyBorder="1" applyAlignment="1" applyProtection="1">
      <alignment horizontal="left" vertical="center" wrapText="1"/>
    </xf>
    <xf numFmtId="0" fontId="3" fillId="9" borderId="26" xfId="0" applyFont="1" applyFill="1" applyBorder="1" applyAlignment="1" applyProtection="1">
      <alignment horizontal="left" vertical="center" wrapText="1"/>
    </xf>
    <xf numFmtId="0" fontId="3" fillId="9" borderId="27" xfId="0" applyFont="1" applyFill="1" applyBorder="1" applyAlignment="1" applyProtection="1">
      <alignment horizontal="left" vertical="center" wrapText="1"/>
    </xf>
    <xf numFmtId="0" fontId="11" fillId="9" borderId="22" xfId="0" applyFont="1" applyFill="1" applyBorder="1" applyAlignment="1" applyProtection="1">
      <alignment horizontal="left" vertical="center" wrapText="1"/>
    </xf>
    <xf numFmtId="0" fontId="11" fillId="9" borderId="23" xfId="0" applyFont="1" applyFill="1" applyBorder="1" applyAlignment="1" applyProtection="1">
      <alignment horizontal="left" vertical="center" wrapText="1"/>
    </xf>
    <xf numFmtId="0" fontId="11" fillId="9" borderId="24" xfId="0" applyFont="1" applyFill="1" applyBorder="1" applyAlignment="1" applyProtection="1">
      <alignment horizontal="left" vertical="center" wrapText="1"/>
    </xf>
    <xf numFmtId="0" fontId="11" fillId="7" borderId="31" xfId="0" applyFont="1" applyFill="1" applyBorder="1" applyAlignment="1" applyProtection="1">
      <alignment horizontal="left" vertical="center" shrinkToFit="1"/>
    </xf>
    <xf numFmtId="0" fontId="11" fillId="7" borderId="1" xfId="0" applyFont="1" applyFill="1" applyBorder="1" applyAlignment="1" applyProtection="1">
      <alignment horizontal="left" vertical="center" shrinkToFit="1"/>
    </xf>
    <xf numFmtId="0" fontId="11" fillId="7" borderId="32" xfId="0" applyFont="1" applyFill="1" applyBorder="1" applyAlignment="1" applyProtection="1">
      <alignment horizontal="left" vertical="center" shrinkToFit="1"/>
    </xf>
    <xf numFmtId="0" fontId="4" fillId="0" borderId="37" xfId="0" applyFont="1" applyFill="1" applyBorder="1" applyAlignment="1" applyProtection="1">
      <alignment horizontal="left" vertical="center" wrapText="1" indent="1"/>
    </xf>
    <xf numFmtId="0" fontId="4" fillId="0" borderId="38" xfId="0" applyFont="1" applyFill="1" applyBorder="1" applyAlignment="1" applyProtection="1">
      <alignment horizontal="left" vertical="center" wrapText="1" indent="1"/>
    </xf>
    <xf numFmtId="0" fontId="4" fillId="0" borderId="39" xfId="0" applyFont="1" applyFill="1" applyBorder="1" applyAlignment="1" applyProtection="1">
      <alignment horizontal="left" vertical="center" wrapText="1" indent="1"/>
    </xf>
    <xf numFmtId="0" fontId="4" fillId="0" borderId="25" xfId="0" applyFont="1" applyFill="1" applyBorder="1" applyAlignment="1" applyProtection="1">
      <alignment horizontal="left" vertical="center" wrapText="1" indent="1"/>
    </xf>
    <xf numFmtId="0" fontId="4" fillId="0" borderId="26" xfId="0" applyFont="1" applyFill="1" applyBorder="1" applyAlignment="1" applyProtection="1">
      <alignment horizontal="left" vertical="center" wrapText="1" indent="1"/>
    </xf>
    <xf numFmtId="0" fontId="4" fillId="0" borderId="27" xfId="0" applyFont="1" applyFill="1" applyBorder="1" applyAlignment="1" applyProtection="1">
      <alignment horizontal="left" vertical="center" wrapText="1" indent="1"/>
    </xf>
    <xf numFmtId="0" fontId="11" fillId="9" borderId="25" xfId="0" applyFont="1" applyFill="1" applyBorder="1" applyAlignment="1" applyProtection="1">
      <alignment horizontal="left" vertical="center" wrapText="1"/>
    </xf>
    <xf numFmtId="0" fontId="11" fillId="9" borderId="26" xfId="0" applyFont="1" applyFill="1" applyBorder="1" applyAlignment="1" applyProtection="1">
      <alignment horizontal="left" vertical="center" wrapText="1"/>
    </xf>
    <xf numFmtId="0" fontId="11" fillId="9" borderId="27" xfId="0" applyFont="1" applyFill="1" applyBorder="1" applyAlignment="1" applyProtection="1">
      <alignment horizontal="left" vertical="center" wrapText="1"/>
    </xf>
    <xf numFmtId="0" fontId="11" fillId="0" borderId="25" xfId="0" applyFont="1" applyFill="1" applyBorder="1" applyAlignment="1" applyProtection="1">
      <alignment horizontal="left" vertical="center" wrapText="1"/>
    </xf>
    <xf numFmtId="0" fontId="11" fillId="0" borderId="26" xfId="0" applyFont="1" applyFill="1" applyBorder="1" applyAlignment="1" applyProtection="1">
      <alignment horizontal="left" vertical="center" wrapText="1"/>
    </xf>
    <xf numFmtId="0" fontId="11" fillId="0" borderId="27" xfId="0" applyFont="1" applyFill="1" applyBorder="1" applyAlignment="1" applyProtection="1">
      <alignment horizontal="left" vertical="center" wrapText="1"/>
    </xf>
    <xf numFmtId="0" fontId="20" fillId="0" borderId="25" xfId="0" applyFont="1" applyFill="1" applyBorder="1" applyAlignment="1" applyProtection="1">
      <alignment horizontal="left" vertical="center" wrapText="1" indent="2"/>
    </xf>
    <xf numFmtId="0" fontId="20" fillId="0" borderId="26" xfId="0" applyFont="1" applyFill="1" applyBorder="1" applyAlignment="1" applyProtection="1">
      <alignment horizontal="left" vertical="center" wrapText="1" indent="2"/>
    </xf>
    <xf numFmtId="0" fontId="20" fillId="0" borderId="27" xfId="0" applyFont="1" applyFill="1" applyBorder="1" applyAlignment="1" applyProtection="1">
      <alignment horizontal="left" vertical="center" wrapText="1" indent="2"/>
    </xf>
    <xf numFmtId="0" fontId="4" fillId="9" borderId="25" xfId="0" applyFont="1" applyFill="1" applyBorder="1" applyAlignment="1" applyProtection="1">
      <alignment horizontal="left" vertical="center" wrapText="1" indent="1"/>
    </xf>
    <xf numFmtId="0" fontId="4" fillId="9" borderId="26" xfId="0" applyFont="1" applyFill="1" applyBorder="1" applyAlignment="1" applyProtection="1">
      <alignment horizontal="left" vertical="center" wrapText="1" indent="1"/>
    </xf>
    <xf numFmtId="0" fontId="4"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7" fillId="2" borderId="5" xfId="3" applyFont="1" applyFill="1" applyBorder="1" applyAlignment="1" applyProtection="1">
      <alignment vertical="center" wrapText="1"/>
      <protection locked="0"/>
    </xf>
    <xf numFmtId="0" fontId="1" fillId="0" borderId="2" xfId="3" applyFont="1" applyBorder="1" applyAlignment="1" applyProtection="1">
      <alignment horizontal="right" vertical="top" wrapText="1"/>
    </xf>
    <xf numFmtId="0" fontId="0" fillId="0" borderId="2" xfId="0" applyBorder="1" applyAlignment="1" applyProtection="1">
      <alignment horizontal="right"/>
    </xf>
    <xf numFmtId="0" fontId="3"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7"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 fillId="0" borderId="2" xfId="0" applyFont="1" applyBorder="1" applyAlignment="1" applyProtection="1">
      <alignment horizontal="right"/>
    </xf>
    <xf numFmtId="0" fontId="11" fillId="0" borderId="16"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xf>
    <xf numFmtId="0" fontId="11" fillId="9" borderId="16" xfId="0" applyFont="1" applyFill="1" applyBorder="1" applyAlignment="1" applyProtection="1">
      <alignment horizontal="left" vertical="center" wrapText="1"/>
    </xf>
    <xf numFmtId="0" fontId="4" fillId="7" borderId="1" xfId="0" applyFont="1" applyFill="1" applyBorder="1" applyAlignment="1" applyProtection="1">
      <alignment horizontal="left" vertical="center" shrinkToFit="1"/>
    </xf>
    <xf numFmtId="0" fontId="4" fillId="7" borderId="32" xfId="0" applyFont="1" applyFill="1" applyBorder="1" applyAlignment="1" applyProtection="1">
      <alignment horizontal="left" vertical="center" shrinkToFit="1"/>
    </xf>
    <xf numFmtId="0" fontId="4" fillId="0" borderId="33" xfId="0" applyFont="1" applyFill="1" applyBorder="1" applyAlignment="1" applyProtection="1">
      <alignment horizontal="left" vertical="center" wrapText="1" indent="1"/>
    </xf>
    <xf numFmtId="0" fontId="4" fillId="0" borderId="33" xfId="0" applyFont="1" applyFill="1" applyBorder="1" applyAlignment="1" applyProtection="1">
      <alignment horizontal="left" vertical="center" wrapText="1"/>
    </xf>
    <xf numFmtId="0" fontId="19" fillId="9" borderId="44" xfId="0" applyFont="1" applyFill="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 fillId="0" borderId="44" xfId="0" applyFont="1" applyBorder="1" applyAlignment="1" applyProtection="1">
      <alignment horizontal="left" vertical="center" wrapText="1"/>
    </xf>
    <xf numFmtId="0" fontId="17" fillId="9" borderId="45" xfId="0" applyFont="1" applyFill="1" applyBorder="1" applyAlignment="1" applyProtection="1">
      <alignment horizontal="left" vertical="center" wrapText="1"/>
    </xf>
    <xf numFmtId="0" fontId="19" fillId="6" borderId="46" xfId="0" applyFont="1" applyFill="1" applyBorder="1" applyAlignment="1" applyProtection="1">
      <alignment horizontal="left" vertical="center"/>
    </xf>
    <xf numFmtId="0" fontId="2" fillId="0" borderId="46" xfId="0" applyFont="1" applyBorder="1" applyAlignment="1" applyProtection="1">
      <alignment vertical="center"/>
    </xf>
    <xf numFmtId="0" fontId="2" fillId="0" borderId="46" xfId="0" applyFont="1" applyBorder="1" applyProtection="1"/>
    <xf numFmtId="0" fontId="17" fillId="0" borderId="44" xfId="0" applyFont="1" applyBorder="1" applyAlignment="1" applyProtection="1">
      <alignment horizontal="left" vertical="center" wrapText="1"/>
    </xf>
    <xf numFmtId="0" fontId="17" fillId="9" borderId="44" xfId="0" applyFont="1" applyFill="1" applyBorder="1" applyAlignment="1" applyProtection="1">
      <alignment horizontal="left" vertical="center" wrapText="1"/>
    </xf>
    <xf numFmtId="3" fontId="8" fillId="3" borderId="9" xfId="0" applyNumberFormat="1" applyFont="1" applyFill="1" applyBorder="1" applyAlignment="1" applyProtection="1">
      <alignment horizontal="center" vertical="center" wrapText="1"/>
    </xf>
    <xf numFmtId="3" fontId="2" fillId="0" borderId="41" xfId="0" applyNumberFormat="1" applyFont="1" applyBorder="1" applyProtection="1"/>
    <xf numFmtId="3" fontId="8" fillId="3" borderId="10" xfId="0" applyNumberFormat="1" applyFont="1" applyFill="1" applyBorder="1" applyAlignment="1" applyProtection="1">
      <alignment horizontal="center" vertical="center" wrapText="1"/>
    </xf>
    <xf numFmtId="3" fontId="2" fillId="0" borderId="42" xfId="0" applyNumberFormat="1" applyFont="1" applyBorder="1" applyProtection="1"/>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0" fontId="19" fillId="6" borderId="43" xfId="0" applyFont="1" applyFill="1" applyBorder="1" applyAlignment="1" applyProtection="1">
      <alignment horizontal="left" vertical="center"/>
    </xf>
    <xf numFmtId="0" fontId="21" fillId="6" borderId="43" xfId="0" applyFont="1" applyFill="1" applyBorder="1" applyAlignment="1" applyProtection="1">
      <alignment vertical="center"/>
    </xf>
    <xf numFmtId="0" fontId="2" fillId="0" borderId="43" xfId="0" applyFont="1" applyBorder="1" applyAlignment="1" applyProtection="1">
      <alignment vertical="center"/>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8" xfId="0" applyFont="1" applyFill="1" applyBorder="1" applyAlignment="1" applyProtection="1">
      <alignment horizontal="center" vertical="center" wrapText="1"/>
    </xf>
    <xf numFmtId="0" fontId="2" fillId="0" borderId="9" xfId="0" applyFont="1" applyBorder="1" applyAlignment="1" applyProtection="1">
      <alignment horizontal="center" vertical="center" wrapText="1"/>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8" fillId="3" borderId="9" xfId="0" applyFont="1" applyFill="1" applyBorder="1" applyAlignment="1" applyProtection="1">
      <alignment horizontal="center" vertical="center" wrapText="1"/>
    </xf>
    <xf numFmtId="0" fontId="2" fillId="0" borderId="41" xfId="0" applyFont="1" applyBorder="1" applyProtection="1"/>
    <xf numFmtId="0" fontId="1"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_TFI-POD" xfId="4" xr:uid="{1D5A314B-BF40-4072-8794-780C348BB0FF}"/>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workbookViewId="0">
      <selection activeCell="O56" sqref="O56"/>
    </sheetView>
  </sheetViews>
  <sheetFormatPr defaultRowHeight="13.2" x14ac:dyDescent="0.25"/>
  <cols>
    <col min="9" max="9" width="13.44140625" customWidth="1"/>
  </cols>
  <sheetData>
    <row r="1" spans="1:10" ht="15.6" x14ac:dyDescent="0.25">
      <c r="A1" s="140"/>
      <c r="B1" s="141"/>
      <c r="C1" s="141"/>
      <c r="D1" s="29"/>
      <c r="E1" s="29"/>
      <c r="F1" s="29"/>
      <c r="G1" s="29"/>
      <c r="H1" s="29"/>
      <c r="I1" s="29"/>
      <c r="J1" s="30"/>
    </row>
    <row r="2" spans="1:10" ht="14.4" customHeight="1" x14ac:dyDescent="0.25">
      <c r="A2" s="142" t="s">
        <v>404</v>
      </c>
      <c r="B2" s="143"/>
      <c r="C2" s="143"/>
      <c r="D2" s="143"/>
      <c r="E2" s="143"/>
      <c r="F2" s="143"/>
      <c r="G2" s="143"/>
      <c r="H2" s="143"/>
      <c r="I2" s="143"/>
      <c r="J2" s="144"/>
    </row>
    <row r="3" spans="1:10" ht="13.8" x14ac:dyDescent="0.25">
      <c r="A3" s="81"/>
      <c r="B3" s="82"/>
      <c r="C3" s="82"/>
      <c r="D3" s="82"/>
      <c r="E3" s="82"/>
      <c r="F3" s="82"/>
      <c r="G3" s="82"/>
      <c r="H3" s="82"/>
      <c r="I3" s="82"/>
      <c r="J3" s="83"/>
    </row>
    <row r="4" spans="1:10" ht="33.6" customHeight="1" x14ac:dyDescent="0.25">
      <c r="A4" s="145" t="s">
        <v>389</v>
      </c>
      <c r="B4" s="146"/>
      <c r="C4" s="146"/>
      <c r="D4" s="146"/>
      <c r="E4" s="147">
        <v>43466</v>
      </c>
      <c r="F4" s="148"/>
      <c r="G4" s="89" t="s">
        <v>0</v>
      </c>
      <c r="H4" s="147">
        <v>43830</v>
      </c>
      <c r="I4" s="148"/>
      <c r="J4" s="31"/>
    </row>
    <row r="5" spans="1:10" s="94" customFormat="1" ht="10.199999999999999" customHeight="1" x14ac:dyDescent="0.3">
      <c r="A5" s="149"/>
      <c r="B5" s="150"/>
      <c r="C5" s="150"/>
      <c r="D5" s="150"/>
      <c r="E5" s="150"/>
      <c r="F5" s="150"/>
      <c r="G5" s="150"/>
      <c r="H5" s="150"/>
      <c r="I5" s="150"/>
      <c r="J5" s="151"/>
    </row>
    <row r="6" spans="1:10" ht="20.399999999999999" customHeight="1" x14ac:dyDescent="0.25">
      <c r="A6" s="84"/>
      <c r="B6" s="95" t="s">
        <v>412</v>
      </c>
      <c r="C6" s="85"/>
      <c r="D6" s="85"/>
      <c r="E6" s="107">
        <v>2019</v>
      </c>
      <c r="F6" s="96"/>
      <c r="G6" s="89"/>
      <c r="H6" s="96"/>
      <c r="I6" s="96"/>
      <c r="J6" s="40"/>
    </row>
    <row r="7" spans="1:10" s="98" customFormat="1" ht="10.95" customHeight="1" x14ac:dyDescent="0.25">
      <c r="A7" s="84"/>
      <c r="B7" s="85"/>
      <c r="C7" s="85"/>
      <c r="D7" s="85"/>
      <c r="E7" s="97"/>
      <c r="F7" s="97"/>
      <c r="G7" s="89"/>
      <c r="H7" s="97"/>
      <c r="I7" s="97"/>
      <c r="J7" s="40"/>
    </row>
    <row r="8" spans="1:10" ht="37.950000000000003" customHeight="1" x14ac:dyDescent="0.25">
      <c r="A8" s="154" t="s">
        <v>413</v>
      </c>
      <c r="B8" s="155"/>
      <c r="C8" s="155"/>
      <c r="D8" s="155"/>
      <c r="E8" s="155"/>
      <c r="F8" s="155"/>
      <c r="G8" s="155"/>
      <c r="H8" s="155"/>
      <c r="I8" s="155"/>
      <c r="J8" s="32"/>
    </row>
    <row r="9" spans="1:10" ht="13.8" x14ac:dyDescent="0.25">
      <c r="A9" s="33"/>
      <c r="B9" s="78"/>
      <c r="C9" s="78"/>
      <c r="D9" s="78"/>
      <c r="E9" s="153"/>
      <c r="F9" s="153"/>
      <c r="G9" s="126"/>
      <c r="H9" s="126"/>
      <c r="I9" s="87"/>
      <c r="J9" s="88"/>
    </row>
    <row r="10" spans="1:10" ht="25.95" customHeight="1" x14ac:dyDescent="0.25">
      <c r="A10" s="156" t="s">
        <v>390</v>
      </c>
      <c r="B10" s="157"/>
      <c r="C10" s="158" t="s">
        <v>431</v>
      </c>
      <c r="D10" s="159"/>
      <c r="E10" s="79"/>
      <c r="F10" s="160" t="s">
        <v>414</v>
      </c>
      <c r="G10" s="161"/>
      <c r="H10" s="158"/>
      <c r="I10" s="159"/>
      <c r="J10" s="34"/>
    </row>
    <row r="11" spans="1:10" ht="15.6" customHeight="1" x14ac:dyDescent="0.25">
      <c r="A11" s="33"/>
      <c r="B11" s="78"/>
      <c r="C11" s="78"/>
      <c r="D11" s="78"/>
      <c r="E11" s="152"/>
      <c r="F11" s="152"/>
      <c r="G11" s="152"/>
      <c r="H11" s="152"/>
      <c r="I11" s="80"/>
      <c r="J11" s="34"/>
    </row>
    <row r="12" spans="1:10" ht="21" customHeight="1" x14ac:dyDescent="0.25">
      <c r="A12" s="127" t="s">
        <v>405</v>
      </c>
      <c r="B12" s="157"/>
      <c r="C12" s="164" t="s">
        <v>432</v>
      </c>
      <c r="D12" s="165"/>
      <c r="E12" s="166"/>
      <c r="F12" s="152"/>
      <c r="G12" s="152"/>
      <c r="H12" s="152"/>
      <c r="I12" s="80"/>
      <c r="J12" s="34"/>
    </row>
    <row r="13" spans="1:10" ht="10.95" customHeight="1" x14ac:dyDescent="0.25">
      <c r="A13" s="79"/>
      <c r="B13" s="80"/>
      <c r="C13" s="78"/>
      <c r="D13" s="78"/>
      <c r="E13" s="126"/>
      <c r="F13" s="126"/>
      <c r="G13" s="126"/>
      <c r="H13" s="126"/>
      <c r="I13" s="78"/>
      <c r="J13" s="35"/>
    </row>
    <row r="14" spans="1:10" ht="22.95" customHeight="1" x14ac:dyDescent="0.25">
      <c r="A14" s="127" t="s">
        <v>391</v>
      </c>
      <c r="B14" s="167"/>
      <c r="C14" s="158" t="s">
        <v>433</v>
      </c>
      <c r="D14" s="159"/>
      <c r="E14" s="162"/>
      <c r="F14" s="163"/>
      <c r="G14" s="93" t="s">
        <v>415</v>
      </c>
      <c r="H14" s="158"/>
      <c r="I14" s="159"/>
      <c r="J14" s="90"/>
    </row>
    <row r="15" spans="1:10" ht="14.4" customHeight="1" x14ac:dyDescent="0.25">
      <c r="A15" s="79"/>
      <c r="B15" s="80"/>
      <c r="C15" s="78"/>
      <c r="D15" s="78"/>
      <c r="E15" s="126"/>
      <c r="F15" s="126"/>
      <c r="G15" s="126"/>
      <c r="H15" s="126"/>
      <c r="I15" s="78"/>
      <c r="J15" s="35"/>
    </row>
    <row r="16" spans="1:10" ht="13.2" customHeight="1" x14ac:dyDescent="0.25">
      <c r="A16" s="127" t="s">
        <v>416</v>
      </c>
      <c r="B16" s="167"/>
      <c r="C16" s="168"/>
      <c r="D16" s="169"/>
      <c r="E16" s="86"/>
      <c r="F16" s="86"/>
      <c r="G16" s="86"/>
      <c r="H16" s="86"/>
      <c r="I16" s="86"/>
      <c r="J16" s="90"/>
    </row>
    <row r="17" spans="1:10" ht="14.4" customHeight="1" x14ac:dyDescent="0.25">
      <c r="A17" s="170"/>
      <c r="B17" s="171"/>
      <c r="C17" s="171"/>
      <c r="D17" s="171"/>
      <c r="E17" s="171"/>
      <c r="F17" s="171"/>
      <c r="G17" s="171"/>
      <c r="H17" s="171"/>
      <c r="I17" s="171"/>
      <c r="J17" s="172"/>
    </row>
    <row r="18" spans="1:10" x14ac:dyDescent="0.25">
      <c r="A18" s="156" t="s">
        <v>392</v>
      </c>
      <c r="B18" s="157"/>
      <c r="C18" s="135" t="s">
        <v>434</v>
      </c>
      <c r="D18" s="136"/>
      <c r="E18" s="136"/>
      <c r="F18" s="136"/>
      <c r="G18" s="136"/>
      <c r="H18" s="136"/>
      <c r="I18" s="136"/>
      <c r="J18" s="137"/>
    </row>
    <row r="19" spans="1:10" ht="13.8" x14ac:dyDescent="0.25">
      <c r="A19" s="33"/>
      <c r="B19" s="78"/>
      <c r="C19" s="92"/>
      <c r="D19" s="78"/>
      <c r="E19" s="126"/>
      <c r="F19" s="126"/>
      <c r="G19" s="126"/>
      <c r="H19" s="126"/>
      <c r="I19" s="78"/>
      <c r="J19" s="35"/>
    </row>
    <row r="20" spans="1:10" ht="13.8" x14ac:dyDescent="0.25">
      <c r="A20" s="156" t="s">
        <v>393</v>
      </c>
      <c r="B20" s="157"/>
      <c r="C20" s="158">
        <v>10010</v>
      </c>
      <c r="D20" s="159"/>
      <c r="E20" s="126"/>
      <c r="F20" s="126"/>
      <c r="G20" s="135" t="s">
        <v>435</v>
      </c>
      <c r="H20" s="136"/>
      <c r="I20" s="136"/>
      <c r="J20" s="137"/>
    </row>
    <row r="21" spans="1:10" ht="13.8" x14ac:dyDescent="0.25">
      <c r="A21" s="33"/>
      <c r="B21" s="78"/>
      <c r="C21" s="78"/>
      <c r="D21" s="78"/>
      <c r="E21" s="126"/>
      <c r="F21" s="126"/>
      <c r="G21" s="126"/>
      <c r="H21" s="126"/>
      <c r="I21" s="78"/>
      <c r="J21" s="35"/>
    </row>
    <row r="22" spans="1:10" x14ac:dyDescent="0.25">
      <c r="A22" s="156" t="s">
        <v>394</v>
      </c>
      <c r="B22" s="157"/>
      <c r="C22" s="135" t="s">
        <v>436</v>
      </c>
      <c r="D22" s="136"/>
      <c r="E22" s="136"/>
      <c r="F22" s="136"/>
      <c r="G22" s="136"/>
      <c r="H22" s="136"/>
      <c r="I22" s="136"/>
      <c r="J22" s="137"/>
    </row>
    <row r="23" spans="1:10" ht="13.8" x14ac:dyDescent="0.25">
      <c r="A23" s="33"/>
      <c r="B23" s="78"/>
      <c r="C23" s="78"/>
      <c r="D23" s="78"/>
      <c r="E23" s="126"/>
      <c r="F23" s="126"/>
      <c r="G23" s="126"/>
      <c r="H23" s="126"/>
      <c r="I23" s="78"/>
      <c r="J23" s="35"/>
    </row>
    <row r="24" spans="1:10" ht="13.8" x14ac:dyDescent="0.25">
      <c r="A24" s="156" t="s">
        <v>395</v>
      </c>
      <c r="B24" s="157"/>
      <c r="C24" s="173" t="s">
        <v>437</v>
      </c>
      <c r="D24" s="174"/>
      <c r="E24" s="174"/>
      <c r="F24" s="174"/>
      <c r="G24" s="174"/>
      <c r="H24" s="174"/>
      <c r="I24" s="174"/>
      <c r="J24" s="175"/>
    </row>
    <row r="25" spans="1:10" ht="13.8" x14ac:dyDescent="0.25">
      <c r="A25" s="33"/>
      <c r="B25" s="78"/>
      <c r="C25" s="92"/>
      <c r="D25" s="78"/>
      <c r="E25" s="126"/>
      <c r="F25" s="126"/>
      <c r="G25" s="126"/>
      <c r="H25" s="126"/>
      <c r="I25" s="78"/>
      <c r="J25" s="35"/>
    </row>
    <row r="26" spans="1:10" ht="13.8" x14ac:dyDescent="0.25">
      <c r="A26" s="156" t="s">
        <v>396</v>
      </c>
      <c r="B26" s="157"/>
      <c r="C26" s="173" t="s">
        <v>438</v>
      </c>
      <c r="D26" s="174"/>
      <c r="E26" s="174"/>
      <c r="F26" s="174"/>
      <c r="G26" s="174"/>
      <c r="H26" s="174"/>
      <c r="I26" s="174"/>
      <c r="J26" s="175"/>
    </row>
    <row r="27" spans="1:10" ht="13.95" customHeight="1" x14ac:dyDescent="0.25">
      <c r="A27" s="33"/>
      <c r="B27" s="78"/>
      <c r="C27" s="92"/>
      <c r="D27" s="78"/>
      <c r="E27" s="126"/>
      <c r="F27" s="126"/>
      <c r="G27" s="126"/>
      <c r="H27" s="126"/>
      <c r="I27" s="78"/>
      <c r="J27" s="35"/>
    </row>
    <row r="28" spans="1:10" ht="22.95" customHeight="1" x14ac:dyDescent="0.25">
      <c r="A28" s="127" t="s">
        <v>406</v>
      </c>
      <c r="B28" s="157"/>
      <c r="C28" s="58">
        <v>357</v>
      </c>
      <c r="D28" s="36"/>
      <c r="E28" s="134"/>
      <c r="F28" s="134"/>
      <c r="G28" s="134"/>
      <c r="H28" s="134"/>
      <c r="I28" s="176"/>
      <c r="J28" s="177"/>
    </row>
    <row r="29" spans="1:10" ht="13.8" x14ac:dyDescent="0.25">
      <c r="A29" s="33"/>
      <c r="B29" s="78"/>
      <c r="C29" s="78"/>
      <c r="D29" s="78"/>
      <c r="E29" s="126"/>
      <c r="F29" s="126"/>
      <c r="G29" s="126"/>
      <c r="H29" s="126"/>
      <c r="I29" s="78"/>
      <c r="J29" s="35"/>
    </row>
    <row r="30" spans="1:10" ht="14.4" x14ac:dyDescent="0.25">
      <c r="A30" s="156" t="s">
        <v>397</v>
      </c>
      <c r="B30" s="157"/>
      <c r="C30" s="106" t="s">
        <v>419</v>
      </c>
      <c r="D30" s="178" t="s">
        <v>417</v>
      </c>
      <c r="E30" s="138"/>
      <c r="F30" s="138"/>
      <c r="G30" s="138"/>
      <c r="H30" s="99" t="s">
        <v>418</v>
      </c>
      <c r="I30" s="100" t="s">
        <v>419</v>
      </c>
      <c r="J30" s="101"/>
    </row>
    <row r="31" spans="1:10" ht="13.8" x14ac:dyDescent="0.25">
      <c r="A31" s="156"/>
      <c r="B31" s="157"/>
      <c r="C31" s="37"/>
      <c r="D31" s="89"/>
      <c r="E31" s="163"/>
      <c r="F31" s="163"/>
      <c r="G31" s="163"/>
      <c r="H31" s="163"/>
      <c r="I31" s="179"/>
      <c r="J31" s="180"/>
    </row>
    <row r="32" spans="1:10" ht="13.8" x14ac:dyDescent="0.25">
      <c r="A32" s="156" t="s">
        <v>407</v>
      </c>
      <c r="B32" s="157"/>
      <c r="C32" s="58" t="s">
        <v>422</v>
      </c>
      <c r="D32" s="178" t="s">
        <v>420</v>
      </c>
      <c r="E32" s="138"/>
      <c r="F32" s="138"/>
      <c r="G32" s="138"/>
      <c r="H32" s="102" t="s">
        <v>421</v>
      </c>
      <c r="I32" s="103" t="s">
        <v>422</v>
      </c>
      <c r="J32" s="104"/>
    </row>
    <row r="33" spans="1:10" ht="13.8" x14ac:dyDescent="0.25">
      <c r="A33" s="33"/>
      <c r="B33" s="78"/>
      <c r="C33" s="78"/>
      <c r="D33" s="78"/>
      <c r="E33" s="126"/>
      <c r="F33" s="126"/>
      <c r="G33" s="126"/>
      <c r="H33" s="126"/>
      <c r="I33" s="78"/>
      <c r="J33" s="35"/>
    </row>
    <row r="34" spans="1:10" x14ac:dyDescent="0.25">
      <c r="A34" s="178" t="s">
        <v>408</v>
      </c>
      <c r="B34" s="138"/>
      <c r="C34" s="138"/>
      <c r="D34" s="138"/>
      <c r="E34" s="138" t="s">
        <v>398</v>
      </c>
      <c r="F34" s="138"/>
      <c r="G34" s="138"/>
      <c r="H34" s="138"/>
      <c r="I34" s="138"/>
      <c r="J34" s="38" t="s">
        <v>399</v>
      </c>
    </row>
    <row r="35" spans="1:10" ht="13.8" x14ac:dyDescent="0.25">
      <c r="A35" s="33"/>
      <c r="B35" s="78"/>
      <c r="C35" s="78"/>
      <c r="D35" s="78"/>
      <c r="E35" s="126"/>
      <c r="F35" s="126"/>
      <c r="G35" s="126"/>
      <c r="H35" s="126"/>
      <c r="I35" s="78"/>
      <c r="J35" s="88"/>
    </row>
    <row r="36" spans="1:10" x14ac:dyDescent="0.25">
      <c r="A36" s="181" t="s">
        <v>439</v>
      </c>
      <c r="B36" s="182"/>
      <c r="C36" s="182"/>
      <c r="D36" s="183"/>
      <c r="E36" s="185" t="s">
        <v>440</v>
      </c>
      <c r="F36" s="186"/>
      <c r="G36" s="186"/>
      <c r="H36" s="186"/>
      <c r="I36" s="187"/>
      <c r="J36" s="114">
        <v>3806014</v>
      </c>
    </row>
    <row r="37" spans="1:10" ht="13.8" x14ac:dyDescent="0.25">
      <c r="A37" s="33"/>
      <c r="B37" s="78"/>
      <c r="C37" s="92"/>
      <c r="D37" s="189"/>
      <c r="E37" s="189"/>
      <c r="F37" s="189"/>
      <c r="G37" s="189"/>
      <c r="H37" s="189"/>
      <c r="I37" s="189"/>
      <c r="J37" s="35"/>
    </row>
    <row r="38" spans="1:10" x14ac:dyDescent="0.25">
      <c r="A38" s="185" t="s">
        <v>441</v>
      </c>
      <c r="B38" s="186"/>
      <c r="C38" s="186"/>
      <c r="D38" s="187"/>
      <c r="E38" s="185" t="s">
        <v>442</v>
      </c>
      <c r="F38" s="186"/>
      <c r="G38" s="186"/>
      <c r="H38" s="186"/>
      <c r="I38" s="187"/>
      <c r="J38" s="58">
        <v>2236133</v>
      </c>
    </row>
    <row r="39" spans="1:10" ht="13.8" x14ac:dyDescent="0.25">
      <c r="A39" s="33"/>
      <c r="B39" s="78"/>
      <c r="C39" s="92"/>
      <c r="D39" s="91"/>
      <c r="E39" s="189"/>
      <c r="F39" s="189"/>
      <c r="G39" s="189"/>
      <c r="H39" s="189"/>
      <c r="I39" s="80"/>
      <c r="J39" s="35"/>
    </row>
    <row r="40" spans="1:10" x14ac:dyDescent="0.25">
      <c r="A40" s="185" t="s">
        <v>443</v>
      </c>
      <c r="B40" s="186"/>
      <c r="C40" s="186"/>
      <c r="D40" s="187"/>
      <c r="E40" s="185" t="s">
        <v>444</v>
      </c>
      <c r="F40" s="186"/>
      <c r="G40" s="186"/>
      <c r="H40" s="186"/>
      <c r="I40" s="187"/>
      <c r="J40" s="58">
        <v>21017859228</v>
      </c>
    </row>
    <row r="41" spans="1:10" ht="13.8" x14ac:dyDescent="0.25">
      <c r="A41" s="33"/>
      <c r="B41" s="109"/>
      <c r="C41" s="108"/>
      <c r="D41" s="110"/>
      <c r="E41" s="110"/>
      <c r="F41" s="110"/>
      <c r="G41" s="110"/>
      <c r="H41" s="110"/>
      <c r="I41" s="111"/>
      <c r="J41" s="35"/>
    </row>
    <row r="42" spans="1:10" x14ac:dyDescent="0.25">
      <c r="A42" s="185"/>
      <c r="B42" s="186"/>
      <c r="C42" s="186"/>
      <c r="D42" s="187"/>
      <c r="E42" s="185"/>
      <c r="F42" s="186"/>
      <c r="G42" s="186"/>
      <c r="H42" s="186"/>
      <c r="I42" s="187"/>
      <c r="J42" s="58"/>
    </row>
    <row r="43" spans="1:10" ht="13.8" x14ac:dyDescent="0.25">
      <c r="A43" s="39"/>
      <c r="B43" s="92"/>
      <c r="C43" s="188"/>
      <c r="D43" s="188"/>
      <c r="E43" s="126"/>
      <c r="F43" s="126"/>
      <c r="G43" s="188"/>
      <c r="H43" s="188"/>
      <c r="I43" s="188"/>
      <c r="J43" s="35"/>
    </row>
    <row r="44" spans="1:10" x14ac:dyDescent="0.25">
      <c r="A44" s="185"/>
      <c r="B44" s="186"/>
      <c r="C44" s="186"/>
      <c r="D44" s="187"/>
      <c r="E44" s="185"/>
      <c r="F44" s="186"/>
      <c r="G44" s="186"/>
      <c r="H44" s="186"/>
      <c r="I44" s="187"/>
      <c r="J44" s="58"/>
    </row>
    <row r="45" spans="1:10" ht="13.8" x14ac:dyDescent="0.25">
      <c r="A45" s="39"/>
      <c r="B45" s="92"/>
      <c r="C45" s="92"/>
      <c r="D45" s="78"/>
      <c r="E45" s="184"/>
      <c r="F45" s="184"/>
      <c r="G45" s="188"/>
      <c r="H45" s="188"/>
      <c r="I45" s="78"/>
      <c r="J45" s="35"/>
    </row>
    <row r="46" spans="1:10" x14ac:dyDescent="0.25">
      <c r="A46" s="185"/>
      <c r="B46" s="186"/>
      <c r="C46" s="186"/>
      <c r="D46" s="187"/>
      <c r="E46" s="185"/>
      <c r="F46" s="186"/>
      <c r="G46" s="186"/>
      <c r="H46" s="186"/>
      <c r="I46" s="187"/>
      <c r="J46" s="58"/>
    </row>
    <row r="47" spans="1:10" ht="13.8" x14ac:dyDescent="0.25">
      <c r="A47" s="39"/>
      <c r="B47" s="92"/>
      <c r="C47" s="92"/>
      <c r="D47" s="78"/>
      <c r="E47" s="126"/>
      <c r="F47" s="126"/>
      <c r="G47" s="188"/>
      <c r="H47" s="188"/>
      <c r="I47" s="78"/>
      <c r="J47" s="105" t="s">
        <v>423</v>
      </c>
    </row>
    <row r="48" spans="1:10" ht="13.8" x14ac:dyDescent="0.25">
      <c r="A48" s="39"/>
      <c r="B48" s="92"/>
      <c r="C48" s="92"/>
      <c r="D48" s="78"/>
      <c r="E48" s="126"/>
      <c r="F48" s="126"/>
      <c r="G48" s="188"/>
      <c r="H48" s="188"/>
      <c r="I48" s="78"/>
      <c r="J48" s="105" t="s">
        <v>424</v>
      </c>
    </row>
    <row r="49" spans="1:10" ht="14.4" customHeight="1" x14ac:dyDescent="0.25">
      <c r="A49" s="127" t="s">
        <v>400</v>
      </c>
      <c r="B49" s="128"/>
      <c r="C49" s="158" t="s">
        <v>424</v>
      </c>
      <c r="D49" s="159"/>
      <c r="E49" s="190" t="s">
        <v>425</v>
      </c>
      <c r="F49" s="191"/>
      <c r="G49" s="135"/>
      <c r="H49" s="136"/>
      <c r="I49" s="136"/>
      <c r="J49" s="137"/>
    </row>
    <row r="50" spans="1:10" ht="13.8" x14ac:dyDescent="0.25">
      <c r="A50" s="39"/>
      <c r="B50" s="92"/>
      <c r="C50" s="188"/>
      <c r="D50" s="188"/>
      <c r="E50" s="126"/>
      <c r="F50" s="126"/>
      <c r="G50" s="132" t="s">
        <v>426</v>
      </c>
      <c r="H50" s="132"/>
      <c r="I50" s="132"/>
      <c r="J50" s="40"/>
    </row>
    <row r="51" spans="1:10" ht="13.95" customHeight="1" x14ac:dyDescent="0.25">
      <c r="A51" s="127" t="s">
        <v>401</v>
      </c>
      <c r="B51" s="128"/>
      <c r="C51" s="135" t="s">
        <v>445</v>
      </c>
      <c r="D51" s="136"/>
      <c r="E51" s="136"/>
      <c r="F51" s="136"/>
      <c r="G51" s="136"/>
      <c r="H51" s="136"/>
      <c r="I51" s="136"/>
      <c r="J51" s="137"/>
    </row>
    <row r="52" spans="1:10" ht="13.8" x14ac:dyDescent="0.25">
      <c r="A52" s="33"/>
      <c r="B52" s="78"/>
      <c r="C52" s="134" t="s">
        <v>402</v>
      </c>
      <c r="D52" s="134"/>
      <c r="E52" s="134"/>
      <c r="F52" s="134"/>
      <c r="G52" s="134"/>
      <c r="H52" s="134"/>
      <c r="I52" s="134"/>
      <c r="J52" s="35"/>
    </row>
    <row r="53" spans="1:10" ht="13.8" x14ac:dyDescent="0.25">
      <c r="A53" s="127" t="s">
        <v>403</v>
      </c>
      <c r="B53" s="128"/>
      <c r="C53" s="135" t="s">
        <v>446</v>
      </c>
      <c r="D53" s="136"/>
      <c r="E53" s="137"/>
      <c r="F53" s="126"/>
      <c r="G53" s="126"/>
      <c r="H53" s="138"/>
      <c r="I53" s="138"/>
      <c r="J53" s="139"/>
    </row>
    <row r="54" spans="1:10" ht="13.8" x14ac:dyDescent="0.25">
      <c r="A54" s="33"/>
      <c r="B54" s="78"/>
      <c r="C54" s="92"/>
      <c r="D54" s="78"/>
      <c r="E54" s="126"/>
      <c r="F54" s="126"/>
      <c r="G54" s="126"/>
      <c r="H54" s="126"/>
      <c r="I54" s="78"/>
      <c r="J54" s="35"/>
    </row>
    <row r="55" spans="1:10" ht="14.4" customHeight="1" x14ac:dyDescent="0.25">
      <c r="A55" s="127" t="s">
        <v>395</v>
      </c>
      <c r="B55" s="128"/>
      <c r="C55" s="129" t="s">
        <v>447</v>
      </c>
      <c r="D55" s="130"/>
      <c r="E55" s="130"/>
      <c r="F55" s="130"/>
      <c r="G55" s="130"/>
      <c r="H55" s="130"/>
      <c r="I55" s="130"/>
      <c r="J55" s="131"/>
    </row>
    <row r="56" spans="1:10" ht="13.8" x14ac:dyDescent="0.25">
      <c r="A56" s="33"/>
      <c r="B56" s="78"/>
      <c r="C56" s="78"/>
      <c r="D56" s="78"/>
      <c r="E56" s="126"/>
      <c r="F56" s="126"/>
      <c r="G56" s="126"/>
      <c r="H56" s="126"/>
      <c r="I56" s="78"/>
      <c r="J56" s="35"/>
    </row>
    <row r="57" spans="1:10" ht="13.8" x14ac:dyDescent="0.25">
      <c r="A57" s="127" t="s">
        <v>427</v>
      </c>
      <c r="B57" s="128"/>
      <c r="C57" s="129" t="s">
        <v>454</v>
      </c>
      <c r="D57" s="130"/>
      <c r="E57" s="130"/>
      <c r="F57" s="130"/>
      <c r="G57" s="130"/>
      <c r="H57" s="130"/>
      <c r="I57" s="130"/>
      <c r="J57" s="131"/>
    </row>
    <row r="58" spans="1:10" ht="14.4" customHeight="1" x14ac:dyDescent="0.25">
      <c r="A58" s="33"/>
      <c r="B58" s="78"/>
      <c r="C58" s="132" t="s">
        <v>428</v>
      </c>
      <c r="D58" s="132"/>
      <c r="E58" s="132"/>
      <c r="F58" s="132"/>
      <c r="G58" s="78"/>
      <c r="H58" s="78"/>
      <c r="I58" s="78"/>
      <c r="J58" s="35"/>
    </row>
    <row r="59" spans="1:10" ht="13.8" x14ac:dyDescent="0.25">
      <c r="A59" s="127" t="s">
        <v>429</v>
      </c>
      <c r="B59" s="128"/>
      <c r="C59" s="129" t="s">
        <v>455</v>
      </c>
      <c r="D59" s="130"/>
      <c r="E59" s="130"/>
      <c r="F59" s="130"/>
      <c r="G59" s="130"/>
      <c r="H59" s="130"/>
      <c r="I59" s="130"/>
      <c r="J59" s="131"/>
    </row>
    <row r="60" spans="1:10" ht="14.4" customHeight="1" x14ac:dyDescent="0.25">
      <c r="A60" s="41"/>
      <c r="B60" s="42"/>
      <c r="C60" s="133" t="s">
        <v>430</v>
      </c>
      <c r="D60" s="133"/>
      <c r="E60" s="133"/>
      <c r="F60" s="133"/>
      <c r="G60" s="133"/>
      <c r="H60" s="42"/>
      <c r="I60" s="42"/>
      <c r="J60" s="43"/>
    </row>
    <row r="67" ht="27" customHeight="1" x14ac:dyDescent="0.25"/>
    <row r="71" ht="38.4" customHeight="1" x14ac:dyDescent="0.25"/>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zoomScale="110" zoomScaleNormal="100" workbookViewId="0">
      <selection activeCell="I13" sqref="I13"/>
    </sheetView>
  </sheetViews>
  <sheetFormatPr defaultColWidth="8.88671875" defaultRowHeight="13.2" x14ac:dyDescent="0.25"/>
  <cols>
    <col min="1" max="7" width="8.88671875" style="25"/>
    <col min="8" max="9" width="15.77734375" style="57" customWidth="1"/>
    <col min="10" max="10" width="10.33203125" style="25" bestFit="1" customWidth="1"/>
    <col min="11" max="16384" width="8.88671875" style="25"/>
  </cols>
  <sheetData>
    <row r="1" spans="1:9" x14ac:dyDescent="0.25">
      <c r="A1" s="215" t="s">
        <v>1</v>
      </c>
      <c r="B1" s="216"/>
      <c r="C1" s="216"/>
      <c r="D1" s="216"/>
      <c r="E1" s="216"/>
      <c r="F1" s="216"/>
      <c r="G1" s="216"/>
      <c r="H1" s="216"/>
      <c r="I1" s="216"/>
    </row>
    <row r="2" spans="1:9" x14ac:dyDescent="0.25">
      <c r="A2" s="217" t="s">
        <v>448</v>
      </c>
      <c r="B2" s="218"/>
      <c r="C2" s="218"/>
      <c r="D2" s="218"/>
      <c r="E2" s="218"/>
      <c r="F2" s="218"/>
      <c r="G2" s="218"/>
      <c r="H2" s="218"/>
      <c r="I2" s="218"/>
    </row>
    <row r="3" spans="1:9" x14ac:dyDescent="0.25">
      <c r="A3" s="219" t="s">
        <v>361</v>
      </c>
      <c r="B3" s="220"/>
      <c r="C3" s="220"/>
      <c r="D3" s="220"/>
      <c r="E3" s="220"/>
      <c r="F3" s="220"/>
      <c r="G3" s="220"/>
      <c r="H3" s="220"/>
      <c r="I3" s="220"/>
    </row>
    <row r="4" spans="1:9" x14ac:dyDescent="0.25">
      <c r="A4" s="224" t="s">
        <v>449</v>
      </c>
      <c r="B4" s="225"/>
      <c r="C4" s="225"/>
      <c r="D4" s="225"/>
      <c r="E4" s="225"/>
      <c r="F4" s="225"/>
      <c r="G4" s="225"/>
      <c r="H4" s="225"/>
      <c r="I4" s="226"/>
    </row>
    <row r="5" spans="1:9" ht="31.2" thickBot="1" x14ac:dyDescent="0.3">
      <c r="A5" s="230" t="s">
        <v>2</v>
      </c>
      <c r="B5" s="231"/>
      <c r="C5" s="231"/>
      <c r="D5" s="231"/>
      <c r="E5" s="231"/>
      <c r="F5" s="232"/>
      <c r="G5" s="26" t="s">
        <v>113</v>
      </c>
      <c r="H5" s="53" t="s">
        <v>376</v>
      </c>
      <c r="I5" s="54" t="s">
        <v>384</v>
      </c>
    </row>
    <row r="6" spans="1:9" x14ac:dyDescent="0.25">
      <c r="A6" s="227">
        <v>1</v>
      </c>
      <c r="B6" s="228"/>
      <c r="C6" s="228"/>
      <c r="D6" s="228"/>
      <c r="E6" s="228"/>
      <c r="F6" s="229"/>
      <c r="G6" s="27">
        <v>2</v>
      </c>
      <c r="H6" s="28">
        <v>3</v>
      </c>
      <c r="I6" s="28">
        <v>4</v>
      </c>
    </row>
    <row r="7" spans="1:9" x14ac:dyDescent="0.25">
      <c r="A7" s="233"/>
      <c r="B7" s="233"/>
      <c r="C7" s="233"/>
      <c r="D7" s="233"/>
      <c r="E7" s="233"/>
      <c r="F7" s="233"/>
      <c r="G7" s="233"/>
      <c r="H7" s="233"/>
      <c r="I7" s="234"/>
    </row>
    <row r="8" spans="1:9" ht="12.75" customHeight="1" x14ac:dyDescent="0.25">
      <c r="A8" s="235" t="s">
        <v>4</v>
      </c>
      <c r="B8" s="236"/>
      <c r="C8" s="236"/>
      <c r="D8" s="236"/>
      <c r="E8" s="236"/>
      <c r="F8" s="237"/>
      <c r="G8" s="16">
        <v>1</v>
      </c>
      <c r="H8" s="55"/>
      <c r="I8" s="55"/>
    </row>
    <row r="9" spans="1:9" ht="12.75" customHeight="1" x14ac:dyDescent="0.25">
      <c r="A9" s="204" t="s">
        <v>5</v>
      </c>
      <c r="B9" s="205"/>
      <c r="C9" s="205"/>
      <c r="D9" s="205"/>
      <c r="E9" s="205"/>
      <c r="F9" s="206"/>
      <c r="G9" s="17">
        <v>2</v>
      </c>
      <c r="H9" s="56">
        <f>H10+H17+H27+H38+H43</f>
        <v>502807064</v>
      </c>
      <c r="I9" s="56">
        <f>I10+I17+I27+I38+I43</f>
        <v>551785623</v>
      </c>
    </row>
    <row r="10" spans="1:9" ht="12.75" customHeight="1" x14ac:dyDescent="0.25">
      <c r="A10" s="221" t="s">
        <v>6</v>
      </c>
      <c r="B10" s="222"/>
      <c r="C10" s="222"/>
      <c r="D10" s="222"/>
      <c r="E10" s="222"/>
      <c r="F10" s="223"/>
      <c r="G10" s="17">
        <v>3</v>
      </c>
      <c r="H10" s="56">
        <f>H11+H12+H13+H14+H15+H16</f>
        <v>150485695</v>
      </c>
      <c r="I10" s="56">
        <f>I11+I12+I13+I14+I15+I16</f>
        <v>216198119</v>
      </c>
    </row>
    <row r="11" spans="1:9" ht="12.75" customHeight="1" x14ac:dyDescent="0.25">
      <c r="A11" s="212" t="s">
        <v>7</v>
      </c>
      <c r="B11" s="213"/>
      <c r="C11" s="213"/>
      <c r="D11" s="213"/>
      <c r="E11" s="213"/>
      <c r="F11" s="214"/>
      <c r="G11" s="16">
        <v>4</v>
      </c>
      <c r="H11" s="115"/>
      <c r="I11" s="115"/>
    </row>
    <row r="12" spans="1:9" ht="23.4" customHeight="1" x14ac:dyDescent="0.25">
      <c r="A12" s="212" t="s">
        <v>8</v>
      </c>
      <c r="B12" s="213"/>
      <c r="C12" s="213"/>
      <c r="D12" s="213"/>
      <c r="E12" s="213"/>
      <c r="F12" s="214"/>
      <c r="G12" s="16">
        <v>5</v>
      </c>
      <c r="H12" s="115">
        <v>42257766</v>
      </c>
      <c r="I12" s="115">
        <v>107131482</v>
      </c>
    </row>
    <row r="13" spans="1:9" ht="12.75" customHeight="1" x14ac:dyDescent="0.25">
      <c r="A13" s="212" t="s">
        <v>9</v>
      </c>
      <c r="B13" s="213"/>
      <c r="C13" s="213"/>
      <c r="D13" s="213"/>
      <c r="E13" s="213"/>
      <c r="F13" s="214"/>
      <c r="G13" s="16">
        <v>6</v>
      </c>
      <c r="H13" s="115">
        <v>47629368</v>
      </c>
      <c r="I13" s="115">
        <v>47629368</v>
      </c>
    </row>
    <row r="14" spans="1:9" ht="12.75" customHeight="1" x14ac:dyDescent="0.25">
      <c r="A14" s="212" t="s">
        <v>10</v>
      </c>
      <c r="B14" s="213"/>
      <c r="C14" s="213"/>
      <c r="D14" s="213"/>
      <c r="E14" s="213"/>
      <c r="F14" s="214"/>
      <c r="G14" s="16">
        <v>7</v>
      </c>
      <c r="H14" s="115"/>
      <c r="I14" s="115"/>
    </row>
    <row r="15" spans="1:9" ht="12.75" customHeight="1" x14ac:dyDescent="0.25">
      <c r="A15" s="212" t="s">
        <v>11</v>
      </c>
      <c r="B15" s="213"/>
      <c r="C15" s="213"/>
      <c r="D15" s="213"/>
      <c r="E15" s="213"/>
      <c r="F15" s="214"/>
      <c r="G15" s="16">
        <v>8</v>
      </c>
      <c r="H15" s="115"/>
      <c r="I15" s="115"/>
    </row>
    <row r="16" spans="1:9" ht="12.75" customHeight="1" x14ac:dyDescent="0.25">
      <c r="A16" s="212" t="s">
        <v>12</v>
      </c>
      <c r="B16" s="213"/>
      <c r="C16" s="213"/>
      <c r="D16" s="213"/>
      <c r="E16" s="213"/>
      <c r="F16" s="214"/>
      <c r="G16" s="16">
        <v>9</v>
      </c>
      <c r="H16" s="115">
        <v>60598561</v>
      </c>
      <c r="I16" s="115">
        <v>61437269</v>
      </c>
    </row>
    <row r="17" spans="1:9" ht="12.75" customHeight="1" x14ac:dyDescent="0.25">
      <c r="A17" s="221" t="s">
        <v>13</v>
      </c>
      <c r="B17" s="222"/>
      <c r="C17" s="222"/>
      <c r="D17" s="222"/>
      <c r="E17" s="222"/>
      <c r="F17" s="223"/>
      <c r="G17" s="17">
        <v>10</v>
      </c>
      <c r="H17" s="56">
        <f>H18+H19+H20+H21+H22+H23+H24+H25+H26</f>
        <v>329330481</v>
      </c>
      <c r="I17" s="56">
        <f>I18+I19+I20+I21+I22+I23+I24+I25+I26</f>
        <v>319298745</v>
      </c>
    </row>
    <row r="18" spans="1:9" ht="12.75" customHeight="1" x14ac:dyDescent="0.25">
      <c r="A18" s="212" t="s">
        <v>14</v>
      </c>
      <c r="B18" s="213"/>
      <c r="C18" s="213"/>
      <c r="D18" s="213"/>
      <c r="E18" s="213"/>
      <c r="F18" s="214"/>
      <c r="G18" s="16">
        <v>11</v>
      </c>
      <c r="H18" s="115">
        <v>80102</v>
      </c>
      <c r="I18" s="115">
        <v>80102</v>
      </c>
    </row>
    <row r="19" spans="1:9" ht="12.75" customHeight="1" x14ac:dyDescent="0.25">
      <c r="A19" s="212" t="s">
        <v>15</v>
      </c>
      <c r="B19" s="213"/>
      <c r="C19" s="213"/>
      <c r="D19" s="213"/>
      <c r="E19" s="213"/>
      <c r="F19" s="214"/>
      <c r="G19" s="16">
        <v>12</v>
      </c>
      <c r="H19" s="115">
        <v>8978319</v>
      </c>
      <c r="I19" s="115">
        <v>3631950</v>
      </c>
    </row>
    <row r="20" spans="1:9" ht="12.75" customHeight="1" x14ac:dyDescent="0.25">
      <c r="A20" s="212" t="s">
        <v>16</v>
      </c>
      <c r="B20" s="213"/>
      <c r="C20" s="213"/>
      <c r="D20" s="213"/>
      <c r="E20" s="213"/>
      <c r="F20" s="214"/>
      <c r="G20" s="16">
        <v>13</v>
      </c>
      <c r="H20" s="115">
        <v>302752143</v>
      </c>
      <c r="I20" s="115">
        <v>299619649</v>
      </c>
    </row>
    <row r="21" spans="1:9" ht="12.75" customHeight="1" x14ac:dyDescent="0.25">
      <c r="A21" s="212" t="s">
        <v>17</v>
      </c>
      <c r="B21" s="213"/>
      <c r="C21" s="213"/>
      <c r="D21" s="213"/>
      <c r="E21" s="213"/>
      <c r="F21" s="214"/>
      <c r="G21" s="16">
        <v>14</v>
      </c>
      <c r="H21" s="115">
        <v>348971</v>
      </c>
      <c r="I21" s="115">
        <v>234781</v>
      </c>
    </row>
    <row r="22" spans="1:9" ht="12.75" customHeight="1" x14ac:dyDescent="0.25">
      <c r="A22" s="212" t="s">
        <v>18</v>
      </c>
      <c r="B22" s="213"/>
      <c r="C22" s="213"/>
      <c r="D22" s="213"/>
      <c r="E22" s="213"/>
      <c r="F22" s="214"/>
      <c r="G22" s="16">
        <v>15</v>
      </c>
      <c r="H22" s="115">
        <v>0</v>
      </c>
      <c r="I22" s="115">
        <v>0</v>
      </c>
    </row>
    <row r="23" spans="1:9" ht="12.75" customHeight="1" x14ac:dyDescent="0.25">
      <c r="A23" s="212" t="s">
        <v>19</v>
      </c>
      <c r="B23" s="213"/>
      <c r="C23" s="213"/>
      <c r="D23" s="213"/>
      <c r="E23" s="213"/>
      <c r="F23" s="214"/>
      <c r="G23" s="16">
        <v>16</v>
      </c>
      <c r="H23" s="115">
        <v>0</v>
      </c>
      <c r="I23" s="115">
        <v>0</v>
      </c>
    </row>
    <row r="24" spans="1:9" ht="12.75" customHeight="1" x14ac:dyDescent="0.25">
      <c r="A24" s="212" t="s">
        <v>20</v>
      </c>
      <c r="B24" s="213"/>
      <c r="C24" s="213"/>
      <c r="D24" s="213"/>
      <c r="E24" s="213"/>
      <c r="F24" s="214"/>
      <c r="G24" s="16">
        <v>17</v>
      </c>
      <c r="H24" s="115">
        <v>16296081</v>
      </c>
      <c r="I24" s="115">
        <v>14990650</v>
      </c>
    </row>
    <row r="25" spans="1:9" ht="12.75" customHeight="1" x14ac:dyDescent="0.25">
      <c r="A25" s="212" t="s">
        <v>21</v>
      </c>
      <c r="B25" s="213"/>
      <c r="C25" s="213"/>
      <c r="D25" s="213"/>
      <c r="E25" s="213"/>
      <c r="F25" s="214"/>
      <c r="G25" s="16">
        <v>18</v>
      </c>
      <c r="H25" s="115">
        <v>46822</v>
      </c>
      <c r="I25" s="115">
        <v>46822</v>
      </c>
    </row>
    <row r="26" spans="1:9" ht="12.75" customHeight="1" x14ac:dyDescent="0.25">
      <c r="A26" s="212" t="s">
        <v>22</v>
      </c>
      <c r="B26" s="213"/>
      <c r="C26" s="213"/>
      <c r="D26" s="213"/>
      <c r="E26" s="213"/>
      <c r="F26" s="214"/>
      <c r="G26" s="16">
        <v>19</v>
      </c>
      <c r="H26" s="115">
        <v>828043</v>
      </c>
      <c r="I26" s="115">
        <v>694791</v>
      </c>
    </row>
    <row r="27" spans="1:9" ht="12.75" customHeight="1" x14ac:dyDescent="0.25">
      <c r="A27" s="221" t="s">
        <v>23</v>
      </c>
      <c r="B27" s="222"/>
      <c r="C27" s="222"/>
      <c r="D27" s="222"/>
      <c r="E27" s="222"/>
      <c r="F27" s="223"/>
      <c r="G27" s="17">
        <v>20</v>
      </c>
      <c r="H27" s="56">
        <f>SUM(H28:H37)</f>
        <v>3971907</v>
      </c>
      <c r="I27" s="56">
        <f>SUM(I28:I37)</f>
        <v>3964667</v>
      </c>
    </row>
    <row r="28" spans="1:9" ht="12.75" customHeight="1" x14ac:dyDescent="0.25">
      <c r="A28" s="212" t="s">
        <v>24</v>
      </c>
      <c r="B28" s="213"/>
      <c r="C28" s="213"/>
      <c r="D28" s="213"/>
      <c r="E28" s="213"/>
      <c r="F28" s="214"/>
      <c r="G28" s="16">
        <v>21</v>
      </c>
      <c r="H28" s="115"/>
      <c r="I28" s="115"/>
    </row>
    <row r="29" spans="1:9" ht="12.75" customHeight="1" x14ac:dyDescent="0.25">
      <c r="A29" s="212" t="s">
        <v>25</v>
      </c>
      <c r="B29" s="213"/>
      <c r="C29" s="213"/>
      <c r="D29" s="213"/>
      <c r="E29" s="213"/>
      <c r="F29" s="214"/>
      <c r="G29" s="16">
        <v>22</v>
      </c>
      <c r="H29" s="115"/>
      <c r="I29" s="115"/>
    </row>
    <row r="30" spans="1:9" ht="12.75" customHeight="1" x14ac:dyDescent="0.25">
      <c r="A30" s="212" t="s">
        <v>26</v>
      </c>
      <c r="B30" s="213"/>
      <c r="C30" s="213"/>
      <c r="D30" s="213"/>
      <c r="E30" s="213"/>
      <c r="F30" s="214"/>
      <c r="G30" s="16">
        <v>23</v>
      </c>
      <c r="H30" s="115"/>
      <c r="I30" s="115"/>
    </row>
    <row r="31" spans="1:9" ht="24.6" customHeight="1" x14ac:dyDescent="0.25">
      <c r="A31" s="212" t="s">
        <v>27</v>
      </c>
      <c r="B31" s="213"/>
      <c r="C31" s="213"/>
      <c r="D31" s="213"/>
      <c r="E31" s="213"/>
      <c r="F31" s="214"/>
      <c r="G31" s="16">
        <v>24</v>
      </c>
      <c r="H31" s="115"/>
      <c r="I31" s="115"/>
    </row>
    <row r="32" spans="1:9" ht="24" customHeight="1" x14ac:dyDescent="0.25">
      <c r="A32" s="212" t="s">
        <v>28</v>
      </c>
      <c r="B32" s="213"/>
      <c r="C32" s="213"/>
      <c r="D32" s="213"/>
      <c r="E32" s="213"/>
      <c r="F32" s="214"/>
      <c r="G32" s="16">
        <v>25</v>
      </c>
      <c r="H32" s="115"/>
      <c r="I32" s="115"/>
    </row>
    <row r="33" spans="1:9" ht="26.4" customHeight="1" x14ac:dyDescent="0.25">
      <c r="A33" s="212" t="s">
        <v>29</v>
      </c>
      <c r="B33" s="213"/>
      <c r="C33" s="213"/>
      <c r="D33" s="213"/>
      <c r="E33" s="213"/>
      <c r="F33" s="214"/>
      <c r="G33" s="16">
        <v>26</v>
      </c>
      <c r="H33" s="115"/>
      <c r="I33" s="115"/>
    </row>
    <row r="34" spans="1:9" ht="12.75" customHeight="1" x14ac:dyDescent="0.25">
      <c r="A34" s="212" t="s">
        <v>30</v>
      </c>
      <c r="B34" s="213"/>
      <c r="C34" s="213"/>
      <c r="D34" s="213"/>
      <c r="E34" s="213"/>
      <c r="F34" s="214"/>
      <c r="G34" s="16">
        <v>27</v>
      </c>
      <c r="H34" s="115">
        <v>35000</v>
      </c>
      <c r="I34" s="115">
        <v>35000</v>
      </c>
    </row>
    <row r="35" spans="1:9" ht="12.75" customHeight="1" x14ac:dyDescent="0.25">
      <c r="A35" s="212" t="s">
        <v>31</v>
      </c>
      <c r="B35" s="213"/>
      <c r="C35" s="213"/>
      <c r="D35" s="213"/>
      <c r="E35" s="213"/>
      <c r="F35" s="214"/>
      <c r="G35" s="16">
        <v>28</v>
      </c>
      <c r="H35" s="115">
        <v>3936907</v>
      </c>
      <c r="I35" s="115">
        <v>3929667</v>
      </c>
    </row>
    <row r="36" spans="1:9" ht="12.75" customHeight="1" x14ac:dyDescent="0.25">
      <c r="A36" s="212" t="s">
        <v>32</v>
      </c>
      <c r="B36" s="213"/>
      <c r="C36" s="213"/>
      <c r="D36" s="213"/>
      <c r="E36" s="213"/>
      <c r="F36" s="214"/>
      <c r="G36" s="16">
        <v>29</v>
      </c>
      <c r="H36" s="115"/>
      <c r="I36" s="115"/>
    </row>
    <row r="37" spans="1:9" ht="12.75" customHeight="1" x14ac:dyDescent="0.25">
      <c r="A37" s="212" t="s">
        <v>33</v>
      </c>
      <c r="B37" s="213"/>
      <c r="C37" s="213"/>
      <c r="D37" s="213"/>
      <c r="E37" s="213"/>
      <c r="F37" s="214"/>
      <c r="G37" s="16">
        <v>30</v>
      </c>
      <c r="H37" s="115"/>
      <c r="I37" s="115"/>
    </row>
    <row r="38" spans="1:9" ht="12.75" customHeight="1" x14ac:dyDescent="0.25">
      <c r="A38" s="221" t="s">
        <v>34</v>
      </c>
      <c r="B38" s="222"/>
      <c r="C38" s="222"/>
      <c r="D38" s="222"/>
      <c r="E38" s="222"/>
      <c r="F38" s="223"/>
      <c r="G38" s="17">
        <v>31</v>
      </c>
      <c r="H38" s="56">
        <f>H39+H40+H41+H42</f>
        <v>9627803</v>
      </c>
      <c r="I38" s="56">
        <f>I39+I40+I41+I42</f>
        <v>7636054</v>
      </c>
    </row>
    <row r="39" spans="1:9" ht="12.75" customHeight="1" x14ac:dyDescent="0.25">
      <c r="A39" s="212" t="s">
        <v>35</v>
      </c>
      <c r="B39" s="213"/>
      <c r="C39" s="213"/>
      <c r="D39" s="213"/>
      <c r="E39" s="213"/>
      <c r="F39" s="214"/>
      <c r="G39" s="16">
        <v>32</v>
      </c>
      <c r="H39" s="115"/>
      <c r="I39" s="115"/>
    </row>
    <row r="40" spans="1:9" ht="12.75" customHeight="1" x14ac:dyDescent="0.25">
      <c r="A40" s="212" t="s">
        <v>36</v>
      </c>
      <c r="B40" s="213"/>
      <c r="C40" s="213"/>
      <c r="D40" s="213"/>
      <c r="E40" s="213"/>
      <c r="F40" s="214"/>
      <c r="G40" s="16">
        <v>33</v>
      </c>
      <c r="H40" s="115"/>
      <c r="I40" s="115"/>
    </row>
    <row r="41" spans="1:9" ht="12.75" customHeight="1" x14ac:dyDescent="0.25">
      <c r="A41" s="212" t="s">
        <v>37</v>
      </c>
      <c r="B41" s="213"/>
      <c r="C41" s="213"/>
      <c r="D41" s="213"/>
      <c r="E41" s="213"/>
      <c r="F41" s="214"/>
      <c r="G41" s="16">
        <v>34</v>
      </c>
      <c r="H41" s="115">
        <v>3127802.9999999991</v>
      </c>
      <c r="I41" s="115">
        <v>7636054</v>
      </c>
    </row>
    <row r="42" spans="1:9" ht="12.75" customHeight="1" x14ac:dyDescent="0.25">
      <c r="A42" s="212" t="s">
        <v>38</v>
      </c>
      <c r="B42" s="213"/>
      <c r="C42" s="213"/>
      <c r="D42" s="213"/>
      <c r="E42" s="213"/>
      <c r="F42" s="214"/>
      <c r="G42" s="16">
        <v>35</v>
      </c>
      <c r="H42" s="115">
        <v>6500000</v>
      </c>
      <c r="I42" s="115"/>
    </row>
    <row r="43" spans="1:9" ht="12.75" customHeight="1" x14ac:dyDescent="0.25">
      <c r="A43" s="196" t="s">
        <v>39</v>
      </c>
      <c r="B43" s="197"/>
      <c r="C43" s="197"/>
      <c r="D43" s="197"/>
      <c r="E43" s="197"/>
      <c r="F43" s="198"/>
      <c r="G43" s="16">
        <v>36</v>
      </c>
      <c r="H43" s="115">
        <v>9391178</v>
      </c>
      <c r="I43" s="115">
        <v>4688038</v>
      </c>
    </row>
    <row r="44" spans="1:9" ht="12.75" customHeight="1" x14ac:dyDescent="0.25">
      <c r="A44" s="204" t="s">
        <v>40</v>
      </c>
      <c r="B44" s="205"/>
      <c r="C44" s="205"/>
      <c r="D44" s="205"/>
      <c r="E44" s="205"/>
      <c r="F44" s="206"/>
      <c r="G44" s="17">
        <v>37</v>
      </c>
      <c r="H44" s="56">
        <f>H45+H53+H60+H70</f>
        <v>136654419.25</v>
      </c>
      <c r="I44" s="56">
        <f>I45+I53+I60+I70</f>
        <v>141202598</v>
      </c>
    </row>
    <row r="45" spans="1:9" ht="12.75" customHeight="1" x14ac:dyDescent="0.25">
      <c r="A45" s="221" t="s">
        <v>41</v>
      </c>
      <c r="B45" s="222"/>
      <c r="C45" s="222"/>
      <c r="D45" s="222"/>
      <c r="E45" s="222"/>
      <c r="F45" s="223"/>
      <c r="G45" s="17">
        <v>38</v>
      </c>
      <c r="H45" s="56">
        <f>SUM(H46:H52)</f>
        <v>2143531</v>
      </c>
      <c r="I45" s="56">
        <f>SUM(I46:I52)</f>
        <v>1808153</v>
      </c>
    </row>
    <row r="46" spans="1:9" ht="12.75" customHeight="1" x14ac:dyDescent="0.25">
      <c r="A46" s="212" t="s">
        <v>42</v>
      </c>
      <c r="B46" s="213"/>
      <c r="C46" s="213"/>
      <c r="D46" s="213"/>
      <c r="E46" s="213"/>
      <c r="F46" s="214"/>
      <c r="G46" s="16">
        <v>39</v>
      </c>
      <c r="H46" s="115"/>
      <c r="I46" s="115"/>
    </row>
    <row r="47" spans="1:9" ht="12.75" customHeight="1" x14ac:dyDescent="0.25">
      <c r="A47" s="212" t="s">
        <v>43</v>
      </c>
      <c r="B47" s="213"/>
      <c r="C47" s="213"/>
      <c r="D47" s="213"/>
      <c r="E47" s="213"/>
      <c r="F47" s="214"/>
      <c r="G47" s="16">
        <v>40</v>
      </c>
      <c r="H47" s="115"/>
      <c r="I47" s="115"/>
    </row>
    <row r="48" spans="1:9" ht="12.75" customHeight="1" x14ac:dyDescent="0.25">
      <c r="A48" s="212" t="s">
        <v>44</v>
      </c>
      <c r="B48" s="213"/>
      <c r="C48" s="213"/>
      <c r="D48" s="213"/>
      <c r="E48" s="213"/>
      <c r="F48" s="214"/>
      <c r="G48" s="16">
        <v>41</v>
      </c>
      <c r="H48" s="115"/>
      <c r="I48" s="115"/>
    </row>
    <row r="49" spans="1:9" ht="12.75" customHeight="1" x14ac:dyDescent="0.25">
      <c r="A49" s="212" t="s">
        <v>45</v>
      </c>
      <c r="B49" s="213"/>
      <c r="C49" s="213"/>
      <c r="D49" s="213"/>
      <c r="E49" s="213"/>
      <c r="F49" s="214"/>
      <c r="G49" s="16">
        <v>42</v>
      </c>
      <c r="H49" s="115">
        <v>2143531</v>
      </c>
      <c r="I49" s="115">
        <v>1808153</v>
      </c>
    </row>
    <row r="50" spans="1:9" ht="12.75" customHeight="1" x14ac:dyDescent="0.25">
      <c r="A50" s="212" t="s">
        <v>46</v>
      </c>
      <c r="B50" s="213"/>
      <c r="C50" s="213"/>
      <c r="D50" s="213"/>
      <c r="E50" s="213"/>
      <c r="F50" s="214"/>
      <c r="G50" s="16">
        <v>43</v>
      </c>
      <c r="H50" s="115"/>
      <c r="I50" s="115"/>
    </row>
    <row r="51" spans="1:9" ht="12.75" customHeight="1" x14ac:dyDescent="0.25">
      <c r="A51" s="212" t="s">
        <v>47</v>
      </c>
      <c r="B51" s="213"/>
      <c r="C51" s="213"/>
      <c r="D51" s="213"/>
      <c r="E51" s="213"/>
      <c r="F51" s="214"/>
      <c r="G51" s="16">
        <v>44</v>
      </c>
      <c r="H51" s="115"/>
      <c r="I51" s="115"/>
    </row>
    <row r="52" spans="1:9" ht="12.75" customHeight="1" x14ac:dyDescent="0.25">
      <c r="A52" s="212" t="s">
        <v>48</v>
      </c>
      <c r="B52" s="213"/>
      <c r="C52" s="213"/>
      <c r="D52" s="213"/>
      <c r="E52" s="213"/>
      <c r="F52" s="214"/>
      <c r="G52" s="16">
        <v>45</v>
      </c>
      <c r="H52" s="115"/>
      <c r="I52" s="115"/>
    </row>
    <row r="53" spans="1:9" ht="12.75" customHeight="1" x14ac:dyDescent="0.25">
      <c r="A53" s="221" t="s">
        <v>49</v>
      </c>
      <c r="B53" s="222"/>
      <c r="C53" s="222"/>
      <c r="D53" s="222"/>
      <c r="E53" s="222"/>
      <c r="F53" s="223"/>
      <c r="G53" s="17">
        <v>46</v>
      </c>
      <c r="H53" s="56">
        <f>SUM(H54:H59)</f>
        <v>95784159.249999985</v>
      </c>
      <c r="I53" s="56">
        <f>SUM(I54:I59)</f>
        <v>94344467</v>
      </c>
    </row>
    <row r="54" spans="1:9" ht="12.75" customHeight="1" x14ac:dyDescent="0.25">
      <c r="A54" s="212" t="s">
        <v>50</v>
      </c>
      <c r="B54" s="213"/>
      <c r="C54" s="213"/>
      <c r="D54" s="213"/>
      <c r="E54" s="213"/>
      <c r="F54" s="214"/>
      <c r="G54" s="16">
        <v>47</v>
      </c>
      <c r="H54" s="115"/>
      <c r="I54" s="115"/>
    </row>
    <row r="55" spans="1:9" ht="12.75" customHeight="1" x14ac:dyDescent="0.25">
      <c r="A55" s="212" t="s">
        <v>51</v>
      </c>
      <c r="B55" s="213"/>
      <c r="C55" s="213"/>
      <c r="D55" s="213"/>
      <c r="E55" s="213"/>
      <c r="F55" s="214"/>
      <c r="G55" s="16">
        <v>48</v>
      </c>
      <c r="H55" s="115"/>
      <c r="I55" s="115"/>
    </row>
    <row r="56" spans="1:9" ht="12.75" customHeight="1" x14ac:dyDescent="0.25">
      <c r="A56" s="212" t="s">
        <v>52</v>
      </c>
      <c r="B56" s="213"/>
      <c r="C56" s="213"/>
      <c r="D56" s="213"/>
      <c r="E56" s="213"/>
      <c r="F56" s="214"/>
      <c r="G56" s="16">
        <v>49</v>
      </c>
      <c r="H56" s="115">
        <v>93491332.249999985</v>
      </c>
      <c r="I56" s="115">
        <v>93269073</v>
      </c>
    </row>
    <row r="57" spans="1:9" ht="12.75" customHeight="1" x14ac:dyDescent="0.25">
      <c r="A57" s="212" t="s">
        <v>53</v>
      </c>
      <c r="B57" s="213"/>
      <c r="C57" s="213"/>
      <c r="D57" s="213"/>
      <c r="E57" s="213"/>
      <c r="F57" s="214"/>
      <c r="G57" s="16">
        <v>50</v>
      </c>
      <c r="H57" s="115">
        <v>26964</v>
      </c>
      <c r="I57" s="115">
        <v>29758</v>
      </c>
    </row>
    <row r="58" spans="1:9" ht="12.75" customHeight="1" x14ac:dyDescent="0.25">
      <c r="A58" s="212" t="s">
        <v>54</v>
      </c>
      <c r="B58" s="213"/>
      <c r="C58" s="213"/>
      <c r="D58" s="213"/>
      <c r="E58" s="213"/>
      <c r="F58" s="214"/>
      <c r="G58" s="16">
        <v>51</v>
      </c>
      <c r="H58" s="115">
        <v>119599</v>
      </c>
      <c r="I58" s="115">
        <v>126937</v>
      </c>
    </row>
    <row r="59" spans="1:9" ht="12.75" customHeight="1" x14ac:dyDescent="0.25">
      <c r="A59" s="212" t="s">
        <v>55</v>
      </c>
      <c r="B59" s="213"/>
      <c r="C59" s="213"/>
      <c r="D59" s="213"/>
      <c r="E59" s="213"/>
      <c r="F59" s="214"/>
      <c r="G59" s="16">
        <v>52</v>
      </c>
      <c r="H59" s="115">
        <v>2146264</v>
      </c>
      <c r="I59" s="115">
        <v>918699</v>
      </c>
    </row>
    <row r="60" spans="1:9" ht="12.75" customHeight="1" x14ac:dyDescent="0.25">
      <c r="A60" s="221" t="s">
        <v>56</v>
      </c>
      <c r="B60" s="222"/>
      <c r="C60" s="222"/>
      <c r="D60" s="222"/>
      <c r="E60" s="222"/>
      <c r="F60" s="223"/>
      <c r="G60" s="17">
        <v>53</v>
      </c>
      <c r="H60" s="56">
        <f>SUM(H61:H69)</f>
        <v>118955</v>
      </c>
      <c r="I60" s="56">
        <f>SUM(I61:I69)</f>
        <v>60300</v>
      </c>
    </row>
    <row r="61" spans="1:9" ht="12.75" customHeight="1" x14ac:dyDescent="0.25">
      <c r="A61" s="212" t="s">
        <v>24</v>
      </c>
      <c r="B61" s="213"/>
      <c r="C61" s="213"/>
      <c r="D61" s="213"/>
      <c r="E61" s="213"/>
      <c r="F61" s="214"/>
      <c r="G61" s="16">
        <v>54</v>
      </c>
      <c r="H61" s="115"/>
      <c r="I61" s="115"/>
    </row>
    <row r="62" spans="1:9" ht="12.75" customHeight="1" x14ac:dyDescent="0.25">
      <c r="A62" s="212" t="s">
        <v>25</v>
      </c>
      <c r="B62" s="213"/>
      <c r="C62" s="213"/>
      <c r="D62" s="213"/>
      <c r="E62" s="213"/>
      <c r="F62" s="214"/>
      <c r="G62" s="16">
        <v>55</v>
      </c>
      <c r="H62" s="115"/>
      <c r="I62" s="115"/>
    </row>
    <row r="63" spans="1:9" ht="12.75" customHeight="1" x14ac:dyDescent="0.25">
      <c r="A63" s="212" t="s">
        <v>26</v>
      </c>
      <c r="B63" s="213"/>
      <c r="C63" s="213"/>
      <c r="D63" s="213"/>
      <c r="E63" s="213"/>
      <c r="F63" s="214"/>
      <c r="G63" s="16">
        <v>56</v>
      </c>
      <c r="H63" s="115"/>
      <c r="I63" s="115"/>
    </row>
    <row r="64" spans="1:9" ht="23.4" customHeight="1" x14ac:dyDescent="0.25">
      <c r="A64" s="212" t="s">
        <v>57</v>
      </c>
      <c r="B64" s="213"/>
      <c r="C64" s="213"/>
      <c r="D64" s="213"/>
      <c r="E64" s="213"/>
      <c r="F64" s="214"/>
      <c r="G64" s="16">
        <v>57</v>
      </c>
      <c r="H64" s="115"/>
      <c r="I64" s="115"/>
    </row>
    <row r="65" spans="1:9" ht="21" customHeight="1" x14ac:dyDescent="0.25">
      <c r="A65" s="212" t="s">
        <v>28</v>
      </c>
      <c r="B65" s="213"/>
      <c r="C65" s="213"/>
      <c r="D65" s="213"/>
      <c r="E65" s="213"/>
      <c r="F65" s="214"/>
      <c r="G65" s="16">
        <v>58</v>
      </c>
      <c r="H65" s="115"/>
      <c r="I65" s="115"/>
    </row>
    <row r="66" spans="1:9" ht="22.95" customHeight="1" x14ac:dyDescent="0.25">
      <c r="A66" s="212" t="s">
        <v>29</v>
      </c>
      <c r="B66" s="213"/>
      <c r="C66" s="213"/>
      <c r="D66" s="213"/>
      <c r="E66" s="213"/>
      <c r="F66" s="214"/>
      <c r="G66" s="16">
        <v>59</v>
      </c>
      <c r="H66" s="115"/>
      <c r="I66" s="115"/>
    </row>
    <row r="67" spans="1:9" ht="12.75" customHeight="1" x14ac:dyDescent="0.25">
      <c r="A67" s="212" t="s">
        <v>30</v>
      </c>
      <c r="B67" s="213"/>
      <c r="C67" s="213"/>
      <c r="D67" s="213"/>
      <c r="E67" s="213"/>
      <c r="F67" s="214"/>
      <c r="G67" s="16">
        <v>60</v>
      </c>
      <c r="H67" s="115"/>
      <c r="I67" s="115"/>
    </row>
    <row r="68" spans="1:9" ht="12.75" customHeight="1" x14ac:dyDescent="0.25">
      <c r="A68" s="212" t="s">
        <v>31</v>
      </c>
      <c r="B68" s="213"/>
      <c r="C68" s="213"/>
      <c r="D68" s="213"/>
      <c r="E68" s="213"/>
      <c r="F68" s="214"/>
      <c r="G68" s="16">
        <v>61</v>
      </c>
      <c r="H68" s="115">
        <v>118955</v>
      </c>
      <c r="I68" s="115">
        <v>60300</v>
      </c>
    </row>
    <row r="69" spans="1:9" ht="12.75" customHeight="1" x14ac:dyDescent="0.25">
      <c r="A69" s="212" t="s">
        <v>58</v>
      </c>
      <c r="B69" s="213"/>
      <c r="C69" s="213"/>
      <c r="D69" s="213"/>
      <c r="E69" s="213"/>
      <c r="F69" s="214"/>
      <c r="G69" s="16">
        <v>62</v>
      </c>
      <c r="H69" s="115"/>
      <c r="I69" s="115"/>
    </row>
    <row r="70" spans="1:9" ht="12.75" customHeight="1" x14ac:dyDescent="0.25">
      <c r="A70" s="196" t="s">
        <v>59</v>
      </c>
      <c r="B70" s="197"/>
      <c r="C70" s="197"/>
      <c r="D70" s="197"/>
      <c r="E70" s="197"/>
      <c r="F70" s="198"/>
      <c r="G70" s="16">
        <v>63</v>
      </c>
      <c r="H70" s="115">
        <v>38607774</v>
      </c>
      <c r="I70" s="115">
        <v>44989678</v>
      </c>
    </row>
    <row r="71" spans="1:9" ht="12.75" customHeight="1" x14ac:dyDescent="0.25">
      <c r="A71" s="199" t="s">
        <v>60</v>
      </c>
      <c r="B71" s="200"/>
      <c r="C71" s="200"/>
      <c r="D71" s="200"/>
      <c r="E71" s="200"/>
      <c r="F71" s="201"/>
      <c r="G71" s="16">
        <v>64</v>
      </c>
      <c r="H71" s="115">
        <v>2255576.66</v>
      </c>
      <c r="I71" s="115">
        <v>1197421</v>
      </c>
    </row>
    <row r="72" spans="1:9" ht="12.75" customHeight="1" x14ac:dyDescent="0.25">
      <c r="A72" s="204" t="s">
        <v>61</v>
      </c>
      <c r="B72" s="205"/>
      <c r="C72" s="205"/>
      <c r="D72" s="205"/>
      <c r="E72" s="205"/>
      <c r="F72" s="206"/>
      <c r="G72" s="17">
        <v>65</v>
      </c>
      <c r="H72" s="56">
        <f>H8+H9+H44+H71</f>
        <v>641717059.90999997</v>
      </c>
      <c r="I72" s="56">
        <f>I8+I9+I44+I71</f>
        <v>694185642</v>
      </c>
    </row>
    <row r="73" spans="1:9" ht="12.75" customHeight="1" x14ac:dyDescent="0.25">
      <c r="A73" s="207" t="s">
        <v>62</v>
      </c>
      <c r="B73" s="208"/>
      <c r="C73" s="208"/>
      <c r="D73" s="208"/>
      <c r="E73" s="208"/>
      <c r="F73" s="209"/>
      <c r="G73" s="19">
        <v>66</v>
      </c>
      <c r="H73" s="119">
        <v>497924972</v>
      </c>
      <c r="I73" s="119">
        <v>505379828</v>
      </c>
    </row>
    <row r="74" spans="1:9" x14ac:dyDescent="0.25">
      <c r="A74" s="210" t="s">
        <v>63</v>
      </c>
      <c r="B74" s="211"/>
      <c r="C74" s="211"/>
      <c r="D74" s="211"/>
      <c r="E74" s="211"/>
      <c r="F74" s="211"/>
      <c r="G74" s="211"/>
      <c r="H74" s="211"/>
      <c r="I74" s="211"/>
    </row>
    <row r="75" spans="1:9" ht="12.75" customHeight="1" x14ac:dyDescent="0.25">
      <c r="A75" s="194" t="s">
        <v>64</v>
      </c>
      <c r="B75" s="194"/>
      <c r="C75" s="194"/>
      <c r="D75" s="194"/>
      <c r="E75" s="194"/>
      <c r="F75" s="194"/>
      <c r="G75" s="17">
        <v>67</v>
      </c>
      <c r="H75" s="56">
        <f>H76+H77+H78+H84+H85+H89+H92+H95</f>
        <v>9952820.9253628254</v>
      </c>
      <c r="I75" s="56">
        <f>I76+I77+I78+I84+I85+I89+I92+I95</f>
        <v>13411455</v>
      </c>
    </row>
    <row r="76" spans="1:9" ht="12.75" customHeight="1" x14ac:dyDescent="0.25">
      <c r="A76" s="202" t="s">
        <v>65</v>
      </c>
      <c r="B76" s="202"/>
      <c r="C76" s="202"/>
      <c r="D76" s="202"/>
      <c r="E76" s="202"/>
      <c r="F76" s="202"/>
      <c r="G76" s="16">
        <v>68</v>
      </c>
      <c r="H76" s="120">
        <v>694432640</v>
      </c>
      <c r="I76" s="120">
        <v>694432640</v>
      </c>
    </row>
    <row r="77" spans="1:9" ht="12.75" customHeight="1" x14ac:dyDescent="0.25">
      <c r="A77" s="202" t="s">
        <v>66</v>
      </c>
      <c r="B77" s="202"/>
      <c r="C77" s="202"/>
      <c r="D77" s="202"/>
      <c r="E77" s="202"/>
      <c r="F77" s="202"/>
      <c r="G77" s="16">
        <v>69</v>
      </c>
      <c r="H77" s="120">
        <v>178234433</v>
      </c>
      <c r="I77" s="120">
        <v>178234433</v>
      </c>
    </row>
    <row r="78" spans="1:9" ht="12.75" customHeight="1" x14ac:dyDescent="0.25">
      <c r="A78" s="203" t="s">
        <v>67</v>
      </c>
      <c r="B78" s="203"/>
      <c r="C78" s="203"/>
      <c r="D78" s="203"/>
      <c r="E78" s="203"/>
      <c r="F78" s="203"/>
      <c r="G78" s="17">
        <v>70</v>
      </c>
      <c r="H78" s="56">
        <f>SUM(H79:H83)</f>
        <v>8225816</v>
      </c>
      <c r="I78" s="56">
        <f>SUM(I79:I83)</f>
        <v>0</v>
      </c>
    </row>
    <row r="79" spans="1:9" ht="12.75" customHeight="1" x14ac:dyDescent="0.25">
      <c r="A79" s="192" t="s">
        <v>68</v>
      </c>
      <c r="B79" s="192"/>
      <c r="C79" s="192"/>
      <c r="D79" s="192"/>
      <c r="E79" s="192"/>
      <c r="F79" s="192"/>
      <c r="G79" s="16">
        <v>71</v>
      </c>
      <c r="H79" s="44"/>
      <c r="I79" s="44"/>
    </row>
    <row r="80" spans="1:9" ht="12.75" customHeight="1" x14ac:dyDescent="0.25">
      <c r="A80" s="192" t="s">
        <v>69</v>
      </c>
      <c r="B80" s="192"/>
      <c r="C80" s="192"/>
      <c r="D80" s="192"/>
      <c r="E80" s="192"/>
      <c r="F80" s="192"/>
      <c r="G80" s="16">
        <v>72</v>
      </c>
      <c r="H80" s="44"/>
      <c r="I80" s="44"/>
    </row>
    <row r="81" spans="1:9" ht="12.75" customHeight="1" x14ac:dyDescent="0.25">
      <c r="A81" s="192" t="s">
        <v>70</v>
      </c>
      <c r="B81" s="192"/>
      <c r="C81" s="192"/>
      <c r="D81" s="192"/>
      <c r="E81" s="192"/>
      <c r="F81" s="192"/>
      <c r="G81" s="16">
        <v>73</v>
      </c>
      <c r="H81" s="44"/>
      <c r="I81" s="44"/>
    </row>
    <row r="82" spans="1:9" ht="12.75" customHeight="1" x14ac:dyDescent="0.25">
      <c r="A82" s="192" t="s">
        <v>71</v>
      </c>
      <c r="B82" s="192"/>
      <c r="C82" s="192"/>
      <c r="D82" s="192"/>
      <c r="E82" s="192"/>
      <c r="F82" s="192"/>
      <c r="G82" s="16">
        <v>74</v>
      </c>
      <c r="H82" s="44"/>
      <c r="I82" s="44"/>
    </row>
    <row r="83" spans="1:9" ht="12.75" customHeight="1" x14ac:dyDescent="0.25">
      <c r="A83" s="192" t="s">
        <v>72</v>
      </c>
      <c r="B83" s="192"/>
      <c r="C83" s="192"/>
      <c r="D83" s="192"/>
      <c r="E83" s="192"/>
      <c r="F83" s="192"/>
      <c r="G83" s="16">
        <v>75</v>
      </c>
      <c r="H83" s="120">
        <v>8225816</v>
      </c>
      <c r="I83" s="120">
        <v>0</v>
      </c>
    </row>
    <row r="84" spans="1:9" ht="12.75" customHeight="1" x14ac:dyDescent="0.25">
      <c r="A84" s="202" t="s">
        <v>73</v>
      </c>
      <c r="B84" s="202"/>
      <c r="C84" s="202"/>
      <c r="D84" s="202"/>
      <c r="E84" s="202"/>
      <c r="F84" s="202"/>
      <c r="G84" s="16">
        <v>76</v>
      </c>
      <c r="H84" s="44"/>
      <c r="I84" s="44"/>
    </row>
    <row r="85" spans="1:9" ht="12.75" customHeight="1" x14ac:dyDescent="0.25">
      <c r="A85" s="203" t="s">
        <v>74</v>
      </c>
      <c r="B85" s="203"/>
      <c r="C85" s="203"/>
      <c r="D85" s="203"/>
      <c r="E85" s="203"/>
      <c r="F85" s="203"/>
      <c r="G85" s="17">
        <v>77</v>
      </c>
      <c r="H85" s="56">
        <f>H86+H87+H88</f>
        <v>0</v>
      </c>
      <c r="I85" s="56">
        <f>I86+I87+I88</f>
        <v>0</v>
      </c>
    </row>
    <row r="86" spans="1:9" ht="12.75" customHeight="1" x14ac:dyDescent="0.25">
      <c r="A86" s="192" t="s">
        <v>75</v>
      </c>
      <c r="B86" s="192"/>
      <c r="C86" s="192"/>
      <c r="D86" s="192"/>
      <c r="E86" s="192"/>
      <c r="F86" s="192"/>
      <c r="G86" s="16">
        <v>78</v>
      </c>
      <c r="H86" s="55"/>
      <c r="I86" s="55"/>
    </row>
    <row r="87" spans="1:9" ht="12.75" customHeight="1" x14ac:dyDescent="0.25">
      <c r="A87" s="192" t="s">
        <v>76</v>
      </c>
      <c r="B87" s="192"/>
      <c r="C87" s="192"/>
      <c r="D87" s="192"/>
      <c r="E87" s="192"/>
      <c r="F87" s="192"/>
      <c r="G87" s="16">
        <v>79</v>
      </c>
      <c r="H87" s="55"/>
      <c r="I87" s="55"/>
    </row>
    <row r="88" spans="1:9" ht="12.75" customHeight="1" x14ac:dyDescent="0.25">
      <c r="A88" s="192" t="s">
        <v>77</v>
      </c>
      <c r="B88" s="192"/>
      <c r="C88" s="192"/>
      <c r="D88" s="192"/>
      <c r="E88" s="192"/>
      <c r="F88" s="192"/>
      <c r="G88" s="16">
        <v>80</v>
      </c>
      <c r="H88" s="55"/>
      <c r="I88" s="55"/>
    </row>
    <row r="89" spans="1:9" ht="12.75" customHeight="1" x14ac:dyDescent="0.25">
      <c r="A89" s="203" t="s">
        <v>78</v>
      </c>
      <c r="B89" s="203"/>
      <c r="C89" s="203"/>
      <c r="D89" s="203"/>
      <c r="E89" s="203"/>
      <c r="F89" s="203"/>
      <c r="G89" s="17">
        <v>81</v>
      </c>
      <c r="H89" s="56">
        <f>H90-H91</f>
        <v>-875507229.07463717</v>
      </c>
      <c r="I89" s="56">
        <f>I90-I91</f>
        <v>-871729747</v>
      </c>
    </row>
    <row r="90" spans="1:9" ht="12.75" customHeight="1" x14ac:dyDescent="0.25">
      <c r="A90" s="192" t="s">
        <v>79</v>
      </c>
      <c r="B90" s="192"/>
      <c r="C90" s="192"/>
      <c r="D90" s="192"/>
      <c r="E90" s="192"/>
      <c r="F90" s="192"/>
      <c r="G90" s="16">
        <v>82</v>
      </c>
      <c r="H90" s="44"/>
      <c r="I90" s="44"/>
    </row>
    <row r="91" spans="1:9" ht="12.75" customHeight="1" x14ac:dyDescent="0.25">
      <c r="A91" s="192" t="s">
        <v>80</v>
      </c>
      <c r="B91" s="192"/>
      <c r="C91" s="192"/>
      <c r="D91" s="192"/>
      <c r="E91" s="192"/>
      <c r="F91" s="192"/>
      <c r="G91" s="16">
        <v>83</v>
      </c>
      <c r="H91" s="120">
        <v>875507229.07463717</v>
      </c>
      <c r="I91" s="120">
        <v>871729747</v>
      </c>
    </row>
    <row r="92" spans="1:9" ht="12.75" customHeight="1" x14ac:dyDescent="0.25">
      <c r="A92" s="203" t="s">
        <v>81</v>
      </c>
      <c r="B92" s="203"/>
      <c r="C92" s="203"/>
      <c r="D92" s="203"/>
      <c r="E92" s="203"/>
      <c r="F92" s="203"/>
      <c r="G92" s="17">
        <v>84</v>
      </c>
      <c r="H92" s="56">
        <f>H93-H94</f>
        <v>4567161</v>
      </c>
      <c r="I92" s="56">
        <f>I93-I94</f>
        <v>12474129</v>
      </c>
    </row>
    <row r="93" spans="1:9" ht="12.75" customHeight="1" x14ac:dyDescent="0.25">
      <c r="A93" s="192" t="s">
        <v>82</v>
      </c>
      <c r="B93" s="192"/>
      <c r="C93" s="192"/>
      <c r="D93" s="192"/>
      <c r="E93" s="192"/>
      <c r="F93" s="192"/>
      <c r="G93" s="16">
        <v>85</v>
      </c>
      <c r="H93" s="120">
        <v>4567161</v>
      </c>
      <c r="I93" s="120">
        <v>12474129</v>
      </c>
    </row>
    <row r="94" spans="1:9" ht="12.75" customHeight="1" x14ac:dyDescent="0.25">
      <c r="A94" s="192" t="s">
        <v>83</v>
      </c>
      <c r="B94" s="192"/>
      <c r="C94" s="192"/>
      <c r="D94" s="192"/>
      <c r="E94" s="192"/>
      <c r="F94" s="192"/>
      <c r="G94" s="16">
        <v>86</v>
      </c>
      <c r="H94" s="44"/>
      <c r="I94" s="44"/>
    </row>
    <row r="95" spans="1:9" ht="12.75" customHeight="1" x14ac:dyDescent="0.25">
      <c r="A95" s="202" t="s">
        <v>84</v>
      </c>
      <c r="B95" s="202"/>
      <c r="C95" s="202"/>
      <c r="D95" s="202"/>
      <c r="E95" s="202"/>
      <c r="F95" s="202"/>
      <c r="G95" s="16">
        <v>87</v>
      </c>
      <c r="H95" s="44"/>
      <c r="I95" s="44"/>
    </row>
    <row r="96" spans="1:9" ht="12.75" customHeight="1" x14ac:dyDescent="0.25">
      <c r="A96" s="194" t="s">
        <v>85</v>
      </c>
      <c r="B96" s="194"/>
      <c r="C96" s="194"/>
      <c r="D96" s="194"/>
      <c r="E96" s="194"/>
      <c r="F96" s="194"/>
      <c r="G96" s="17">
        <v>88</v>
      </c>
      <c r="H96" s="56">
        <f>SUM(H97:H102)</f>
        <v>216922</v>
      </c>
      <c r="I96" s="56">
        <f>SUM(I97:I102)</f>
        <v>325741</v>
      </c>
    </row>
    <row r="97" spans="1:9" ht="12.75" customHeight="1" x14ac:dyDescent="0.25">
      <c r="A97" s="192" t="s">
        <v>86</v>
      </c>
      <c r="B97" s="192"/>
      <c r="C97" s="192"/>
      <c r="D97" s="192"/>
      <c r="E97" s="192"/>
      <c r="F97" s="192"/>
      <c r="G97" s="16">
        <v>89</v>
      </c>
      <c r="H97" s="120">
        <v>216922</v>
      </c>
      <c r="I97" s="120">
        <v>325741</v>
      </c>
    </row>
    <row r="98" spans="1:9" ht="12.75" customHeight="1" x14ac:dyDescent="0.25">
      <c r="A98" s="192" t="s">
        <v>87</v>
      </c>
      <c r="B98" s="192"/>
      <c r="C98" s="192"/>
      <c r="D98" s="192"/>
      <c r="E98" s="192"/>
      <c r="F98" s="192"/>
      <c r="G98" s="16">
        <v>90</v>
      </c>
      <c r="H98" s="44"/>
      <c r="I98" s="44"/>
    </row>
    <row r="99" spans="1:9" ht="12.75" customHeight="1" x14ac:dyDescent="0.25">
      <c r="A99" s="192" t="s">
        <v>88</v>
      </c>
      <c r="B99" s="192"/>
      <c r="C99" s="192"/>
      <c r="D99" s="192"/>
      <c r="E99" s="192"/>
      <c r="F99" s="192"/>
      <c r="G99" s="16">
        <v>91</v>
      </c>
      <c r="H99" s="44"/>
      <c r="I99" s="44"/>
    </row>
    <row r="100" spans="1:9" ht="12.75" customHeight="1" x14ac:dyDescent="0.25">
      <c r="A100" s="192" t="s">
        <v>89</v>
      </c>
      <c r="B100" s="192"/>
      <c r="C100" s="192"/>
      <c r="D100" s="192"/>
      <c r="E100" s="192"/>
      <c r="F100" s="192"/>
      <c r="G100" s="16">
        <v>92</v>
      </c>
      <c r="H100" s="55"/>
      <c r="I100" s="55"/>
    </row>
    <row r="101" spans="1:9" ht="12.75" customHeight="1" x14ac:dyDescent="0.25">
      <c r="A101" s="192" t="s">
        <v>90</v>
      </c>
      <c r="B101" s="192"/>
      <c r="C101" s="192"/>
      <c r="D101" s="192"/>
      <c r="E101" s="192"/>
      <c r="F101" s="192"/>
      <c r="G101" s="16">
        <v>93</v>
      </c>
      <c r="H101" s="55"/>
      <c r="I101" s="55"/>
    </row>
    <row r="102" spans="1:9" ht="12.75" customHeight="1" x14ac:dyDescent="0.25">
      <c r="A102" s="192" t="s">
        <v>91</v>
      </c>
      <c r="B102" s="192"/>
      <c r="C102" s="192"/>
      <c r="D102" s="192"/>
      <c r="E102" s="192"/>
      <c r="F102" s="192"/>
      <c r="G102" s="16">
        <v>94</v>
      </c>
      <c r="H102" s="55"/>
      <c r="I102" s="55"/>
    </row>
    <row r="103" spans="1:9" ht="12.75" customHeight="1" x14ac:dyDescent="0.25">
      <c r="A103" s="194" t="s">
        <v>92</v>
      </c>
      <c r="B103" s="194"/>
      <c r="C103" s="194"/>
      <c r="D103" s="194"/>
      <c r="E103" s="194"/>
      <c r="F103" s="194"/>
      <c r="G103" s="17">
        <v>95</v>
      </c>
      <c r="H103" s="56">
        <f>SUM(H104:H114)</f>
        <v>272916121.00125003</v>
      </c>
      <c r="I103" s="56">
        <f>SUM(I104:I114)</f>
        <v>216222681</v>
      </c>
    </row>
    <row r="104" spans="1:9" ht="12.75" customHeight="1" x14ac:dyDescent="0.25">
      <c r="A104" s="192" t="s">
        <v>93</v>
      </c>
      <c r="B104" s="192"/>
      <c r="C104" s="192"/>
      <c r="D104" s="192"/>
      <c r="E104" s="192"/>
      <c r="F104" s="192"/>
      <c r="G104" s="16">
        <v>96</v>
      </c>
      <c r="H104" s="121"/>
      <c r="I104" s="121"/>
    </row>
    <row r="105" spans="1:9" ht="12.75" customHeight="1" x14ac:dyDescent="0.25">
      <c r="A105" s="192" t="s">
        <v>94</v>
      </c>
      <c r="B105" s="192"/>
      <c r="C105" s="192"/>
      <c r="D105" s="192"/>
      <c r="E105" s="192"/>
      <c r="F105" s="192"/>
      <c r="G105" s="16">
        <v>97</v>
      </c>
      <c r="H105" s="120"/>
      <c r="I105" s="120"/>
    </row>
    <row r="106" spans="1:9" ht="12.75" customHeight="1" x14ac:dyDescent="0.25">
      <c r="A106" s="192" t="s">
        <v>95</v>
      </c>
      <c r="B106" s="192"/>
      <c r="C106" s="192"/>
      <c r="D106" s="192"/>
      <c r="E106" s="192"/>
      <c r="F106" s="192"/>
      <c r="G106" s="16">
        <v>98</v>
      </c>
      <c r="H106" s="120"/>
      <c r="I106" s="120"/>
    </row>
    <row r="107" spans="1:9" ht="22.2" customHeight="1" x14ac:dyDescent="0.25">
      <c r="A107" s="192" t="s">
        <v>96</v>
      </c>
      <c r="B107" s="192"/>
      <c r="C107" s="192"/>
      <c r="D107" s="192"/>
      <c r="E107" s="192"/>
      <c r="F107" s="192"/>
      <c r="G107" s="16">
        <v>99</v>
      </c>
      <c r="H107" s="120"/>
      <c r="I107" s="120"/>
    </row>
    <row r="108" spans="1:9" ht="12.75" customHeight="1" x14ac:dyDescent="0.25">
      <c r="A108" s="192" t="s">
        <v>97</v>
      </c>
      <c r="B108" s="192"/>
      <c r="C108" s="192"/>
      <c r="D108" s="192"/>
      <c r="E108" s="192"/>
      <c r="F108" s="192"/>
      <c r="G108" s="16">
        <v>100</v>
      </c>
      <c r="H108" s="120"/>
      <c r="I108" s="120"/>
    </row>
    <row r="109" spans="1:9" ht="12.75" customHeight="1" x14ac:dyDescent="0.25">
      <c r="A109" s="192" t="s">
        <v>98</v>
      </c>
      <c r="B109" s="192"/>
      <c r="C109" s="192"/>
      <c r="D109" s="192"/>
      <c r="E109" s="192"/>
      <c r="F109" s="192"/>
      <c r="G109" s="16">
        <v>101</v>
      </c>
      <c r="H109" s="120">
        <v>181111644</v>
      </c>
      <c r="I109" s="120">
        <v>138670565</v>
      </c>
    </row>
    <row r="110" spans="1:9" ht="12.75" customHeight="1" x14ac:dyDescent="0.25">
      <c r="A110" s="192" t="s">
        <v>99</v>
      </c>
      <c r="B110" s="192"/>
      <c r="C110" s="192"/>
      <c r="D110" s="192"/>
      <c r="E110" s="192"/>
      <c r="F110" s="192"/>
      <c r="G110" s="16">
        <v>102</v>
      </c>
      <c r="H110" s="120"/>
      <c r="I110" s="120"/>
    </row>
    <row r="111" spans="1:9" ht="12.75" customHeight="1" x14ac:dyDescent="0.25">
      <c r="A111" s="192" t="s">
        <v>100</v>
      </c>
      <c r="B111" s="192"/>
      <c r="C111" s="192"/>
      <c r="D111" s="192"/>
      <c r="E111" s="192"/>
      <c r="F111" s="192"/>
      <c r="G111" s="16">
        <v>103</v>
      </c>
      <c r="H111" s="121">
        <v>23562110.001250003</v>
      </c>
      <c r="I111" s="121">
        <v>31514025</v>
      </c>
    </row>
    <row r="112" spans="1:9" ht="12.75" customHeight="1" x14ac:dyDescent="0.25">
      <c r="A112" s="192" t="s">
        <v>101</v>
      </c>
      <c r="B112" s="192"/>
      <c r="C112" s="192"/>
      <c r="D112" s="192"/>
      <c r="E112" s="192"/>
      <c r="F112" s="192"/>
      <c r="G112" s="16">
        <v>104</v>
      </c>
      <c r="H112" s="120">
        <v>68242367</v>
      </c>
      <c r="I112" s="120">
        <v>46038091</v>
      </c>
    </row>
    <row r="113" spans="1:9" ht="12.75" customHeight="1" x14ac:dyDescent="0.25">
      <c r="A113" s="192" t="s">
        <v>102</v>
      </c>
      <c r="B113" s="192"/>
      <c r="C113" s="192"/>
      <c r="D113" s="192"/>
      <c r="E113" s="192"/>
      <c r="F113" s="192"/>
      <c r="G113" s="16">
        <v>105</v>
      </c>
      <c r="H113" s="115"/>
      <c r="I113" s="115"/>
    </row>
    <row r="114" spans="1:9" ht="12.75" customHeight="1" x14ac:dyDescent="0.25">
      <c r="A114" s="192" t="s">
        <v>103</v>
      </c>
      <c r="B114" s="192"/>
      <c r="C114" s="192"/>
      <c r="D114" s="192"/>
      <c r="E114" s="192"/>
      <c r="F114" s="192"/>
      <c r="G114" s="16">
        <v>106</v>
      </c>
      <c r="H114" s="115"/>
      <c r="I114" s="115"/>
    </row>
    <row r="115" spans="1:9" ht="12.75" customHeight="1" x14ac:dyDescent="0.25">
      <c r="A115" s="194" t="s">
        <v>104</v>
      </c>
      <c r="B115" s="194"/>
      <c r="C115" s="194"/>
      <c r="D115" s="194"/>
      <c r="E115" s="194"/>
      <c r="F115" s="194"/>
      <c r="G115" s="17">
        <v>107</v>
      </c>
      <c r="H115" s="56">
        <f>SUM(H116:H129)</f>
        <v>315034438</v>
      </c>
      <c r="I115" s="56">
        <f>SUM(I116:I129)</f>
        <v>434697133</v>
      </c>
    </row>
    <row r="116" spans="1:9" ht="12.75" customHeight="1" x14ac:dyDescent="0.25">
      <c r="A116" s="192" t="s">
        <v>93</v>
      </c>
      <c r="B116" s="192"/>
      <c r="C116" s="192"/>
      <c r="D116" s="192"/>
      <c r="E116" s="192"/>
      <c r="F116" s="192"/>
      <c r="G116" s="16">
        <v>108</v>
      </c>
      <c r="H116" s="120"/>
      <c r="I116" s="120"/>
    </row>
    <row r="117" spans="1:9" ht="12.75" customHeight="1" x14ac:dyDescent="0.25">
      <c r="A117" s="192" t="s">
        <v>94</v>
      </c>
      <c r="B117" s="192"/>
      <c r="C117" s="192"/>
      <c r="D117" s="192"/>
      <c r="E117" s="192"/>
      <c r="F117" s="192"/>
      <c r="G117" s="16">
        <v>109</v>
      </c>
      <c r="H117" s="120"/>
      <c r="I117" s="120"/>
    </row>
    <row r="118" spans="1:9" ht="12.75" customHeight="1" x14ac:dyDescent="0.25">
      <c r="A118" s="192" t="s">
        <v>95</v>
      </c>
      <c r="B118" s="192"/>
      <c r="C118" s="192"/>
      <c r="D118" s="192"/>
      <c r="E118" s="192"/>
      <c r="F118" s="192"/>
      <c r="G118" s="16">
        <v>110</v>
      </c>
      <c r="H118" s="120"/>
      <c r="I118" s="120"/>
    </row>
    <row r="119" spans="1:9" ht="25.95" customHeight="1" x14ac:dyDescent="0.25">
      <c r="A119" s="192" t="s">
        <v>96</v>
      </c>
      <c r="B119" s="192"/>
      <c r="C119" s="192"/>
      <c r="D119" s="192"/>
      <c r="E119" s="192"/>
      <c r="F119" s="192"/>
      <c r="G119" s="16">
        <v>111</v>
      </c>
      <c r="H119" s="120"/>
      <c r="I119" s="120"/>
    </row>
    <row r="120" spans="1:9" ht="12.75" customHeight="1" x14ac:dyDescent="0.25">
      <c r="A120" s="192" t="s">
        <v>97</v>
      </c>
      <c r="B120" s="192"/>
      <c r="C120" s="192"/>
      <c r="D120" s="192"/>
      <c r="E120" s="192"/>
      <c r="F120" s="192"/>
      <c r="G120" s="16">
        <v>112</v>
      </c>
      <c r="H120" s="120">
        <v>96829206</v>
      </c>
      <c r="I120" s="120">
        <v>96843781</v>
      </c>
    </row>
    <row r="121" spans="1:9" ht="12.75" customHeight="1" x14ac:dyDescent="0.25">
      <c r="A121" s="192" t="s">
        <v>98</v>
      </c>
      <c r="B121" s="192"/>
      <c r="C121" s="192"/>
      <c r="D121" s="192"/>
      <c r="E121" s="192"/>
      <c r="F121" s="192"/>
      <c r="G121" s="16">
        <v>113</v>
      </c>
      <c r="H121" s="120">
        <v>32011220</v>
      </c>
      <c r="I121" s="120">
        <v>42636023</v>
      </c>
    </row>
    <row r="122" spans="1:9" ht="12.75" customHeight="1" x14ac:dyDescent="0.25">
      <c r="A122" s="192" t="s">
        <v>99</v>
      </c>
      <c r="B122" s="192"/>
      <c r="C122" s="192"/>
      <c r="D122" s="192"/>
      <c r="E122" s="192"/>
      <c r="F122" s="192"/>
      <c r="G122" s="16">
        <v>114</v>
      </c>
      <c r="H122" s="120"/>
      <c r="I122" s="120"/>
    </row>
    <row r="123" spans="1:9" ht="12.75" customHeight="1" x14ac:dyDescent="0.25">
      <c r="A123" s="192" t="s">
        <v>100</v>
      </c>
      <c r="B123" s="192"/>
      <c r="C123" s="192"/>
      <c r="D123" s="192"/>
      <c r="E123" s="192"/>
      <c r="F123" s="192"/>
      <c r="G123" s="16">
        <v>115</v>
      </c>
      <c r="H123" s="120">
        <v>149505312</v>
      </c>
      <c r="I123" s="120">
        <v>257779060</v>
      </c>
    </row>
    <row r="124" spans="1:9" x14ac:dyDescent="0.25">
      <c r="A124" s="192" t="s">
        <v>101</v>
      </c>
      <c r="B124" s="192"/>
      <c r="C124" s="192"/>
      <c r="D124" s="192"/>
      <c r="E124" s="192"/>
      <c r="F124" s="192"/>
      <c r="G124" s="16">
        <v>116</v>
      </c>
      <c r="H124" s="120">
        <v>23934799</v>
      </c>
      <c r="I124" s="120">
        <v>24068032</v>
      </c>
    </row>
    <row r="125" spans="1:9" x14ac:dyDescent="0.25">
      <c r="A125" s="192" t="s">
        <v>105</v>
      </c>
      <c r="B125" s="192"/>
      <c r="C125" s="192"/>
      <c r="D125" s="192"/>
      <c r="E125" s="192"/>
      <c r="F125" s="192"/>
      <c r="G125" s="16">
        <v>117</v>
      </c>
      <c r="H125" s="120">
        <v>2253208</v>
      </c>
      <c r="I125" s="120">
        <v>2611893</v>
      </c>
    </row>
    <row r="126" spans="1:9" x14ac:dyDescent="0.25">
      <c r="A126" s="192" t="s">
        <v>106</v>
      </c>
      <c r="B126" s="192"/>
      <c r="C126" s="192"/>
      <c r="D126" s="192"/>
      <c r="E126" s="192"/>
      <c r="F126" s="192"/>
      <c r="G126" s="16">
        <v>118</v>
      </c>
      <c r="H126" s="120">
        <v>3806271</v>
      </c>
      <c r="I126" s="120">
        <v>3329270</v>
      </c>
    </row>
    <row r="127" spans="1:9" x14ac:dyDescent="0.25">
      <c r="A127" s="192" t="s">
        <v>107</v>
      </c>
      <c r="B127" s="192"/>
      <c r="C127" s="192"/>
      <c r="D127" s="192"/>
      <c r="E127" s="192"/>
      <c r="F127" s="192"/>
      <c r="G127" s="16">
        <v>119</v>
      </c>
      <c r="H127" s="120"/>
      <c r="I127" s="120"/>
    </row>
    <row r="128" spans="1:9" x14ac:dyDescent="0.25">
      <c r="A128" s="192" t="s">
        <v>108</v>
      </c>
      <c r="B128" s="192"/>
      <c r="C128" s="192"/>
      <c r="D128" s="192"/>
      <c r="E128" s="192"/>
      <c r="F128" s="192"/>
      <c r="G128" s="16">
        <v>120</v>
      </c>
      <c r="H128" s="115"/>
      <c r="I128" s="115"/>
    </row>
    <row r="129" spans="1:9" x14ac:dyDescent="0.25">
      <c r="A129" s="192" t="s">
        <v>109</v>
      </c>
      <c r="B129" s="192"/>
      <c r="C129" s="192"/>
      <c r="D129" s="192"/>
      <c r="E129" s="192"/>
      <c r="F129" s="192"/>
      <c r="G129" s="16">
        <v>121</v>
      </c>
      <c r="H129" s="115">
        <v>6694422</v>
      </c>
      <c r="I129" s="115">
        <v>7429074</v>
      </c>
    </row>
    <row r="130" spans="1:9" ht="22.2" customHeight="1" x14ac:dyDescent="0.25">
      <c r="A130" s="193" t="s">
        <v>110</v>
      </c>
      <c r="B130" s="193"/>
      <c r="C130" s="193"/>
      <c r="D130" s="193"/>
      <c r="E130" s="193"/>
      <c r="F130" s="193"/>
      <c r="G130" s="16">
        <v>122</v>
      </c>
      <c r="H130" s="115">
        <v>43596758</v>
      </c>
      <c r="I130" s="115">
        <v>29528632</v>
      </c>
    </row>
    <row r="131" spans="1:9" x14ac:dyDescent="0.25">
      <c r="A131" s="194" t="s">
        <v>111</v>
      </c>
      <c r="B131" s="194"/>
      <c r="C131" s="194"/>
      <c r="D131" s="194"/>
      <c r="E131" s="194"/>
      <c r="F131" s="194"/>
      <c r="G131" s="17">
        <v>123</v>
      </c>
      <c r="H131" s="56">
        <f>H75+H96+H103+H115+H130</f>
        <v>641717059.92661285</v>
      </c>
      <c r="I131" s="56">
        <f>I75+I96+I103+I115+I130</f>
        <v>694185642</v>
      </c>
    </row>
    <row r="132" spans="1:9" x14ac:dyDescent="0.25">
      <c r="A132" s="195" t="s">
        <v>112</v>
      </c>
      <c r="B132" s="195"/>
      <c r="C132" s="195"/>
      <c r="D132" s="195"/>
      <c r="E132" s="195"/>
      <c r="F132" s="195"/>
      <c r="G132" s="19">
        <v>124</v>
      </c>
      <c r="H132" s="119">
        <v>497924972</v>
      </c>
      <c r="I132" s="119">
        <v>505379828</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tabSelected="1" topLeftCell="A85" zoomScaleNormal="100" zoomScaleSheetLayoutView="110" workbookViewId="0">
      <selection activeCell="M98" sqref="M98"/>
    </sheetView>
  </sheetViews>
  <sheetFormatPr defaultRowHeight="13.2" x14ac:dyDescent="0.25"/>
  <cols>
    <col min="1" max="7" width="9.109375" style="11"/>
    <col min="8" max="9" width="18.5546875" style="52" customWidth="1"/>
    <col min="10" max="263" width="9.109375" style="11"/>
    <col min="264" max="264" width="9.88671875" style="11" bestFit="1" customWidth="1"/>
    <col min="265" max="265" width="11.6640625" style="11" bestFit="1" customWidth="1"/>
    <col min="266" max="519" width="9.109375" style="11"/>
    <col min="520" max="520" width="9.88671875" style="11" bestFit="1" customWidth="1"/>
    <col min="521" max="521" width="11.6640625" style="11" bestFit="1" customWidth="1"/>
    <col min="522" max="775" width="9.109375" style="11"/>
    <col min="776" max="776" width="9.88671875" style="11" bestFit="1" customWidth="1"/>
    <col min="777" max="777" width="11.6640625" style="11" bestFit="1" customWidth="1"/>
    <col min="778" max="1031" width="9.109375" style="11"/>
    <col min="1032" max="1032" width="9.88671875" style="11" bestFit="1" customWidth="1"/>
    <col min="1033" max="1033" width="11.6640625" style="11" bestFit="1" customWidth="1"/>
    <col min="1034" max="1287" width="9.109375" style="11"/>
    <col min="1288" max="1288" width="9.88671875" style="11" bestFit="1" customWidth="1"/>
    <col min="1289" max="1289" width="11.6640625" style="11" bestFit="1" customWidth="1"/>
    <col min="1290" max="1543" width="9.109375" style="11"/>
    <col min="1544" max="1544" width="9.88671875" style="11" bestFit="1" customWidth="1"/>
    <col min="1545" max="1545" width="11.6640625" style="11" bestFit="1" customWidth="1"/>
    <col min="1546" max="1799" width="9.109375" style="11"/>
    <col min="1800" max="1800" width="9.88671875" style="11" bestFit="1" customWidth="1"/>
    <col min="1801" max="1801" width="11.6640625" style="11" bestFit="1" customWidth="1"/>
    <col min="1802" max="2055" width="9.109375" style="11"/>
    <col min="2056" max="2056" width="9.88671875" style="11" bestFit="1" customWidth="1"/>
    <col min="2057" max="2057" width="11.6640625" style="11" bestFit="1" customWidth="1"/>
    <col min="2058" max="2311" width="9.109375" style="11"/>
    <col min="2312" max="2312" width="9.88671875" style="11" bestFit="1" customWidth="1"/>
    <col min="2313" max="2313" width="11.6640625" style="11" bestFit="1" customWidth="1"/>
    <col min="2314" max="2567" width="9.109375" style="11"/>
    <col min="2568" max="2568" width="9.88671875" style="11" bestFit="1" customWidth="1"/>
    <col min="2569" max="2569" width="11.6640625" style="11" bestFit="1" customWidth="1"/>
    <col min="2570" max="2823" width="9.109375" style="11"/>
    <col min="2824" max="2824" width="9.88671875" style="11" bestFit="1" customWidth="1"/>
    <col min="2825" max="2825" width="11.6640625" style="11" bestFit="1" customWidth="1"/>
    <col min="2826" max="3079" width="9.109375" style="11"/>
    <col min="3080" max="3080" width="9.88671875" style="11" bestFit="1" customWidth="1"/>
    <col min="3081" max="3081" width="11.6640625" style="11" bestFit="1" customWidth="1"/>
    <col min="3082" max="3335" width="9.109375" style="11"/>
    <col min="3336" max="3336" width="9.88671875" style="11" bestFit="1" customWidth="1"/>
    <col min="3337" max="3337" width="11.6640625" style="11" bestFit="1" customWidth="1"/>
    <col min="3338" max="3591" width="9.109375" style="11"/>
    <col min="3592" max="3592" width="9.88671875" style="11" bestFit="1" customWidth="1"/>
    <col min="3593" max="3593" width="11.6640625" style="11" bestFit="1" customWidth="1"/>
    <col min="3594" max="3847" width="9.109375" style="11"/>
    <col min="3848" max="3848" width="9.88671875" style="11" bestFit="1" customWidth="1"/>
    <col min="3849" max="3849" width="11.6640625" style="11" bestFit="1" customWidth="1"/>
    <col min="3850" max="4103" width="9.109375" style="11"/>
    <col min="4104" max="4104" width="9.88671875" style="11" bestFit="1" customWidth="1"/>
    <col min="4105" max="4105" width="11.6640625" style="11" bestFit="1" customWidth="1"/>
    <col min="4106" max="4359" width="9.109375" style="11"/>
    <col min="4360" max="4360" width="9.88671875" style="11" bestFit="1" customWidth="1"/>
    <col min="4361" max="4361" width="11.6640625" style="11" bestFit="1" customWidth="1"/>
    <col min="4362" max="4615" width="9.109375" style="11"/>
    <col min="4616" max="4616" width="9.88671875" style="11" bestFit="1" customWidth="1"/>
    <col min="4617" max="4617" width="11.6640625" style="11" bestFit="1" customWidth="1"/>
    <col min="4618" max="4871" width="9.109375" style="11"/>
    <col min="4872" max="4872" width="9.88671875" style="11" bestFit="1" customWidth="1"/>
    <col min="4873" max="4873" width="11.6640625" style="11" bestFit="1" customWidth="1"/>
    <col min="4874" max="5127" width="9.109375" style="11"/>
    <col min="5128" max="5128" width="9.88671875" style="11" bestFit="1" customWidth="1"/>
    <col min="5129" max="5129" width="11.6640625" style="11" bestFit="1" customWidth="1"/>
    <col min="5130" max="5383" width="9.109375" style="11"/>
    <col min="5384" max="5384" width="9.88671875" style="11" bestFit="1" customWidth="1"/>
    <col min="5385" max="5385" width="11.6640625" style="11" bestFit="1" customWidth="1"/>
    <col min="5386" max="5639" width="9.109375" style="11"/>
    <col min="5640" max="5640" width="9.88671875" style="11" bestFit="1" customWidth="1"/>
    <col min="5641" max="5641" width="11.6640625" style="11" bestFit="1" customWidth="1"/>
    <col min="5642" max="5895" width="9.109375" style="11"/>
    <col min="5896" max="5896" width="9.88671875" style="11" bestFit="1" customWidth="1"/>
    <col min="5897" max="5897" width="11.6640625" style="11" bestFit="1" customWidth="1"/>
    <col min="5898" max="6151" width="9.109375" style="11"/>
    <col min="6152" max="6152" width="9.88671875" style="11" bestFit="1" customWidth="1"/>
    <col min="6153" max="6153" width="11.6640625" style="11" bestFit="1" customWidth="1"/>
    <col min="6154" max="6407" width="9.109375" style="11"/>
    <col min="6408" max="6408" width="9.88671875" style="11" bestFit="1" customWidth="1"/>
    <col min="6409" max="6409" width="11.6640625" style="11" bestFit="1" customWidth="1"/>
    <col min="6410" max="6663" width="9.109375" style="11"/>
    <col min="6664" max="6664" width="9.88671875" style="11" bestFit="1" customWidth="1"/>
    <col min="6665" max="6665" width="11.6640625" style="11" bestFit="1" customWidth="1"/>
    <col min="6666" max="6919" width="9.109375" style="11"/>
    <col min="6920" max="6920" width="9.88671875" style="11" bestFit="1" customWidth="1"/>
    <col min="6921" max="6921" width="11.6640625" style="11" bestFit="1" customWidth="1"/>
    <col min="6922" max="7175" width="9.109375" style="11"/>
    <col min="7176" max="7176" width="9.88671875" style="11" bestFit="1" customWidth="1"/>
    <col min="7177" max="7177" width="11.6640625" style="11" bestFit="1" customWidth="1"/>
    <col min="7178" max="7431" width="9.109375" style="11"/>
    <col min="7432" max="7432" width="9.88671875" style="11" bestFit="1" customWidth="1"/>
    <col min="7433" max="7433" width="11.6640625" style="11" bestFit="1" customWidth="1"/>
    <col min="7434" max="7687" width="9.109375" style="11"/>
    <col min="7688" max="7688" width="9.88671875" style="11" bestFit="1" customWidth="1"/>
    <col min="7689" max="7689" width="11.6640625" style="11" bestFit="1" customWidth="1"/>
    <col min="7690" max="7943" width="9.109375" style="11"/>
    <col min="7944" max="7944" width="9.88671875" style="11" bestFit="1" customWidth="1"/>
    <col min="7945" max="7945" width="11.6640625" style="11" bestFit="1" customWidth="1"/>
    <col min="7946" max="8199" width="9.109375" style="11"/>
    <col min="8200" max="8200" width="9.88671875" style="11" bestFit="1" customWidth="1"/>
    <col min="8201" max="8201" width="11.6640625" style="11" bestFit="1" customWidth="1"/>
    <col min="8202" max="8455" width="9.109375" style="11"/>
    <col min="8456" max="8456" width="9.88671875" style="11" bestFit="1" customWidth="1"/>
    <col min="8457" max="8457" width="11.6640625" style="11" bestFit="1" customWidth="1"/>
    <col min="8458" max="8711" width="9.109375" style="11"/>
    <col min="8712" max="8712" width="9.88671875" style="11" bestFit="1" customWidth="1"/>
    <col min="8713" max="8713" width="11.6640625" style="11" bestFit="1" customWidth="1"/>
    <col min="8714" max="8967" width="9.109375" style="11"/>
    <col min="8968" max="8968" width="9.88671875" style="11" bestFit="1" customWidth="1"/>
    <col min="8969" max="8969" width="11.6640625" style="11" bestFit="1" customWidth="1"/>
    <col min="8970" max="9223" width="9.109375" style="11"/>
    <col min="9224" max="9224" width="9.88671875" style="11" bestFit="1" customWidth="1"/>
    <col min="9225" max="9225" width="11.6640625" style="11" bestFit="1" customWidth="1"/>
    <col min="9226" max="9479" width="9.109375" style="11"/>
    <col min="9480" max="9480" width="9.88671875" style="11" bestFit="1" customWidth="1"/>
    <col min="9481" max="9481" width="11.6640625" style="11" bestFit="1" customWidth="1"/>
    <col min="9482" max="9735" width="9.109375" style="11"/>
    <col min="9736" max="9736" width="9.88671875" style="11" bestFit="1" customWidth="1"/>
    <col min="9737" max="9737" width="11.6640625" style="11" bestFit="1" customWidth="1"/>
    <col min="9738" max="9991" width="9.109375" style="11"/>
    <col min="9992" max="9992" width="9.88671875" style="11" bestFit="1" customWidth="1"/>
    <col min="9993" max="9993" width="11.6640625" style="11" bestFit="1" customWidth="1"/>
    <col min="9994" max="10247" width="9.109375" style="11"/>
    <col min="10248" max="10248" width="9.88671875" style="11" bestFit="1" customWidth="1"/>
    <col min="10249" max="10249" width="11.6640625" style="11" bestFit="1" customWidth="1"/>
    <col min="10250" max="10503" width="9.109375" style="11"/>
    <col min="10504" max="10504" width="9.88671875" style="11" bestFit="1" customWidth="1"/>
    <col min="10505" max="10505" width="11.6640625" style="11" bestFit="1" customWidth="1"/>
    <col min="10506" max="10759" width="9.109375" style="11"/>
    <col min="10760" max="10760" width="9.88671875" style="11" bestFit="1" customWidth="1"/>
    <col min="10761" max="10761" width="11.6640625" style="11" bestFit="1" customWidth="1"/>
    <col min="10762" max="11015" width="9.109375" style="11"/>
    <col min="11016" max="11016" width="9.88671875" style="11" bestFit="1" customWidth="1"/>
    <col min="11017" max="11017" width="11.6640625" style="11" bestFit="1" customWidth="1"/>
    <col min="11018" max="11271" width="9.109375" style="11"/>
    <col min="11272" max="11272" width="9.88671875" style="11" bestFit="1" customWidth="1"/>
    <col min="11273" max="11273" width="11.6640625" style="11" bestFit="1" customWidth="1"/>
    <col min="11274" max="11527" width="9.109375" style="11"/>
    <col min="11528" max="11528" width="9.88671875" style="11" bestFit="1" customWidth="1"/>
    <col min="11529" max="11529" width="11.6640625" style="11" bestFit="1" customWidth="1"/>
    <col min="11530" max="11783" width="9.109375" style="11"/>
    <col min="11784" max="11784" width="9.88671875" style="11" bestFit="1" customWidth="1"/>
    <col min="11785" max="11785" width="11.6640625" style="11" bestFit="1" customWidth="1"/>
    <col min="11786" max="12039" width="9.109375" style="11"/>
    <col min="12040" max="12040" width="9.88671875" style="11" bestFit="1" customWidth="1"/>
    <col min="12041" max="12041" width="11.6640625" style="11" bestFit="1" customWidth="1"/>
    <col min="12042" max="12295" width="9.109375" style="11"/>
    <col min="12296" max="12296" width="9.88671875" style="11" bestFit="1" customWidth="1"/>
    <col min="12297" max="12297" width="11.6640625" style="11" bestFit="1" customWidth="1"/>
    <col min="12298" max="12551" width="9.109375" style="11"/>
    <col min="12552" max="12552" width="9.88671875" style="11" bestFit="1" customWidth="1"/>
    <col min="12553" max="12553" width="11.6640625" style="11" bestFit="1" customWidth="1"/>
    <col min="12554" max="12807" width="9.109375" style="11"/>
    <col min="12808" max="12808" width="9.88671875" style="11" bestFit="1" customWidth="1"/>
    <col min="12809" max="12809" width="11.6640625" style="11" bestFit="1" customWidth="1"/>
    <col min="12810" max="13063" width="9.109375" style="11"/>
    <col min="13064" max="13064" width="9.88671875" style="11" bestFit="1" customWidth="1"/>
    <col min="13065" max="13065" width="11.6640625" style="11" bestFit="1" customWidth="1"/>
    <col min="13066" max="13319" width="9.109375" style="11"/>
    <col min="13320" max="13320" width="9.88671875" style="11" bestFit="1" customWidth="1"/>
    <col min="13321" max="13321" width="11.6640625" style="11" bestFit="1" customWidth="1"/>
    <col min="13322" max="13575" width="9.109375" style="11"/>
    <col min="13576" max="13576" width="9.88671875" style="11" bestFit="1" customWidth="1"/>
    <col min="13577" max="13577" width="11.6640625" style="11" bestFit="1" customWidth="1"/>
    <col min="13578" max="13831" width="9.109375" style="11"/>
    <col min="13832" max="13832" width="9.88671875" style="11" bestFit="1" customWidth="1"/>
    <col min="13833" max="13833" width="11.6640625" style="11" bestFit="1" customWidth="1"/>
    <col min="13834" max="14087" width="9.109375" style="11"/>
    <col min="14088" max="14088" width="9.88671875" style="11" bestFit="1" customWidth="1"/>
    <col min="14089" max="14089" width="11.6640625" style="11" bestFit="1" customWidth="1"/>
    <col min="14090" max="14343" width="9.109375" style="11"/>
    <col min="14344" max="14344" width="9.88671875" style="11" bestFit="1" customWidth="1"/>
    <col min="14345" max="14345" width="11.6640625" style="11" bestFit="1" customWidth="1"/>
    <col min="14346" max="14599" width="9.109375" style="11"/>
    <col min="14600" max="14600" width="9.88671875" style="11" bestFit="1" customWidth="1"/>
    <col min="14601" max="14601" width="11.6640625" style="11" bestFit="1" customWidth="1"/>
    <col min="14602" max="14855" width="9.109375" style="11"/>
    <col min="14856" max="14856" width="9.88671875" style="11" bestFit="1" customWidth="1"/>
    <col min="14857" max="14857" width="11.6640625" style="11" bestFit="1" customWidth="1"/>
    <col min="14858" max="15111" width="9.109375" style="11"/>
    <col min="15112" max="15112" width="9.88671875" style="11" bestFit="1" customWidth="1"/>
    <col min="15113" max="15113" width="11.6640625" style="11" bestFit="1" customWidth="1"/>
    <col min="15114" max="15367" width="9.109375" style="11"/>
    <col min="15368" max="15368" width="9.88671875" style="11" bestFit="1" customWidth="1"/>
    <col min="15369" max="15369" width="11.6640625" style="11" bestFit="1" customWidth="1"/>
    <col min="15370" max="15623" width="9.109375" style="11"/>
    <col min="15624" max="15624" width="9.88671875" style="11" bestFit="1" customWidth="1"/>
    <col min="15625" max="15625" width="11.6640625" style="11" bestFit="1" customWidth="1"/>
    <col min="15626" max="15879" width="9.109375" style="11"/>
    <col min="15880" max="15880" width="9.88671875" style="11" bestFit="1" customWidth="1"/>
    <col min="15881" max="15881" width="11.6640625" style="11" bestFit="1" customWidth="1"/>
    <col min="15882" max="16135" width="9.109375" style="11"/>
    <col min="16136" max="16136" width="9.88671875" style="11" bestFit="1" customWidth="1"/>
    <col min="16137" max="16137" width="11.6640625" style="11" bestFit="1" customWidth="1"/>
    <col min="16138" max="16384" width="9.109375" style="11"/>
  </cols>
  <sheetData>
    <row r="1" spans="1:9" x14ac:dyDescent="0.25">
      <c r="A1" s="260" t="s">
        <v>114</v>
      </c>
      <c r="B1" s="216"/>
      <c r="C1" s="216"/>
      <c r="D1" s="216"/>
      <c r="E1" s="216"/>
      <c r="F1" s="216"/>
      <c r="G1" s="216"/>
      <c r="H1" s="216"/>
      <c r="I1" s="216"/>
    </row>
    <row r="2" spans="1:9" x14ac:dyDescent="0.25">
      <c r="A2" s="259" t="s">
        <v>451</v>
      </c>
      <c r="B2" s="218"/>
      <c r="C2" s="218"/>
      <c r="D2" s="218"/>
      <c r="E2" s="218"/>
      <c r="F2" s="218"/>
      <c r="G2" s="218"/>
      <c r="H2" s="218"/>
      <c r="I2" s="218"/>
    </row>
    <row r="3" spans="1:9" x14ac:dyDescent="0.25">
      <c r="A3" s="238" t="s">
        <v>361</v>
      </c>
      <c r="B3" s="239"/>
      <c r="C3" s="239"/>
      <c r="D3" s="239"/>
      <c r="E3" s="239"/>
      <c r="F3" s="239"/>
      <c r="G3" s="239"/>
      <c r="H3" s="239"/>
      <c r="I3" s="239"/>
    </row>
    <row r="4" spans="1:9" x14ac:dyDescent="0.25">
      <c r="A4" s="258" t="s">
        <v>450</v>
      </c>
      <c r="B4" s="225"/>
      <c r="C4" s="225"/>
      <c r="D4" s="225"/>
      <c r="E4" s="225"/>
      <c r="F4" s="225"/>
      <c r="G4" s="225"/>
      <c r="H4" s="225"/>
      <c r="I4" s="226"/>
    </row>
    <row r="5" spans="1:9" ht="22.8" thickBot="1" x14ac:dyDescent="0.3">
      <c r="A5" s="256" t="s">
        <v>2</v>
      </c>
      <c r="B5" s="231"/>
      <c r="C5" s="231"/>
      <c r="D5" s="231"/>
      <c r="E5" s="231"/>
      <c r="F5" s="232"/>
      <c r="G5" s="12" t="s">
        <v>115</v>
      </c>
      <c r="H5" s="45" t="s">
        <v>377</v>
      </c>
      <c r="I5" s="45" t="s">
        <v>353</v>
      </c>
    </row>
    <row r="6" spans="1:9" x14ac:dyDescent="0.25">
      <c r="A6" s="257">
        <v>1</v>
      </c>
      <c r="B6" s="228"/>
      <c r="C6" s="228"/>
      <c r="D6" s="228"/>
      <c r="E6" s="228"/>
      <c r="F6" s="229"/>
      <c r="G6" s="14">
        <v>2</v>
      </c>
      <c r="H6" s="20">
        <v>3</v>
      </c>
      <c r="I6" s="20">
        <v>4</v>
      </c>
    </row>
    <row r="7" spans="1:9" x14ac:dyDescent="0.25">
      <c r="A7" s="254" t="s">
        <v>128</v>
      </c>
      <c r="B7" s="254"/>
      <c r="C7" s="254"/>
      <c r="D7" s="254"/>
      <c r="E7" s="254"/>
      <c r="F7" s="254"/>
      <c r="G7" s="24">
        <v>125</v>
      </c>
      <c r="H7" s="59">
        <f>SUM(H8:H12)</f>
        <v>547144018</v>
      </c>
      <c r="I7" s="59">
        <f>SUM(I8:I12)</f>
        <v>530518874</v>
      </c>
    </row>
    <row r="8" spans="1:9" x14ac:dyDescent="0.25">
      <c r="A8" s="192" t="s">
        <v>129</v>
      </c>
      <c r="B8" s="192"/>
      <c r="C8" s="192"/>
      <c r="D8" s="192"/>
      <c r="E8" s="192"/>
      <c r="F8" s="192"/>
      <c r="G8" s="16">
        <v>126</v>
      </c>
      <c r="H8" s="115"/>
      <c r="I8" s="115"/>
    </row>
    <row r="9" spans="1:9" x14ac:dyDescent="0.25">
      <c r="A9" s="192" t="s">
        <v>130</v>
      </c>
      <c r="B9" s="192"/>
      <c r="C9" s="192"/>
      <c r="D9" s="192"/>
      <c r="E9" s="192"/>
      <c r="F9" s="192"/>
      <c r="G9" s="16">
        <v>127</v>
      </c>
      <c r="H9" s="115">
        <v>538688979</v>
      </c>
      <c r="I9" s="115">
        <v>524561760</v>
      </c>
    </row>
    <row r="10" spans="1:9" x14ac:dyDescent="0.25">
      <c r="A10" s="192" t="s">
        <v>131</v>
      </c>
      <c r="B10" s="192"/>
      <c r="C10" s="192"/>
      <c r="D10" s="192"/>
      <c r="E10" s="192"/>
      <c r="F10" s="192"/>
      <c r="G10" s="16">
        <v>128</v>
      </c>
      <c r="H10" s="115"/>
      <c r="I10" s="116"/>
    </row>
    <row r="11" spans="1:9" x14ac:dyDescent="0.25">
      <c r="A11" s="192" t="s">
        <v>132</v>
      </c>
      <c r="B11" s="192"/>
      <c r="C11" s="192"/>
      <c r="D11" s="192"/>
      <c r="E11" s="192"/>
      <c r="F11" s="192"/>
      <c r="G11" s="16">
        <v>129</v>
      </c>
      <c r="H11" s="115"/>
      <c r="I11" s="115"/>
    </row>
    <row r="12" spans="1:9" x14ac:dyDescent="0.25">
      <c r="A12" s="192" t="s">
        <v>133</v>
      </c>
      <c r="B12" s="192"/>
      <c r="C12" s="192"/>
      <c r="D12" s="192"/>
      <c r="E12" s="192"/>
      <c r="F12" s="192"/>
      <c r="G12" s="16">
        <v>130</v>
      </c>
      <c r="H12" s="115">
        <v>8455039</v>
      </c>
      <c r="I12" s="115">
        <v>5957114</v>
      </c>
    </row>
    <row r="13" spans="1:9" x14ac:dyDescent="0.25">
      <c r="A13" s="194" t="s">
        <v>134</v>
      </c>
      <c r="B13" s="194"/>
      <c r="C13" s="194"/>
      <c r="D13" s="194"/>
      <c r="E13" s="194"/>
      <c r="F13" s="194"/>
      <c r="G13" s="17">
        <v>131</v>
      </c>
      <c r="H13" s="56">
        <f>H14+H15+H19+H23+H24+H25+H28+H35</f>
        <v>512442810</v>
      </c>
      <c r="I13" s="56">
        <f>I14+I15+I19+I23+I24+I25+I28+I35</f>
        <v>484570923</v>
      </c>
    </row>
    <row r="14" spans="1:9" x14ac:dyDescent="0.25">
      <c r="A14" s="192" t="s">
        <v>116</v>
      </c>
      <c r="B14" s="192"/>
      <c r="C14" s="192"/>
      <c r="D14" s="192"/>
      <c r="E14" s="192"/>
      <c r="F14" s="192"/>
      <c r="G14" s="16">
        <v>132</v>
      </c>
      <c r="H14" s="55"/>
      <c r="I14" s="55"/>
    </row>
    <row r="15" spans="1:9" x14ac:dyDescent="0.25">
      <c r="A15" s="253" t="s">
        <v>135</v>
      </c>
      <c r="B15" s="253"/>
      <c r="C15" s="253"/>
      <c r="D15" s="253"/>
      <c r="E15" s="253"/>
      <c r="F15" s="253"/>
      <c r="G15" s="17">
        <v>133</v>
      </c>
      <c r="H15" s="56">
        <f>SUM(H16:H18)</f>
        <v>311689901</v>
      </c>
      <c r="I15" s="56">
        <f>SUM(I16:I18)</f>
        <v>286600399</v>
      </c>
    </row>
    <row r="16" spans="1:9" x14ac:dyDescent="0.25">
      <c r="A16" s="252" t="s">
        <v>136</v>
      </c>
      <c r="B16" s="252"/>
      <c r="C16" s="252"/>
      <c r="D16" s="252"/>
      <c r="E16" s="252"/>
      <c r="F16" s="252"/>
      <c r="G16" s="16">
        <v>134</v>
      </c>
      <c r="H16" s="115">
        <v>7685079</v>
      </c>
      <c r="I16" s="115">
        <v>6953482</v>
      </c>
    </row>
    <row r="17" spans="1:9" x14ac:dyDescent="0.25">
      <c r="A17" s="252" t="s">
        <v>137</v>
      </c>
      <c r="B17" s="252"/>
      <c r="C17" s="252"/>
      <c r="D17" s="252"/>
      <c r="E17" s="252"/>
      <c r="F17" s="252"/>
      <c r="G17" s="16">
        <v>135</v>
      </c>
      <c r="H17" s="115">
        <v>9234020</v>
      </c>
      <c r="I17" s="115">
        <v>10661269</v>
      </c>
    </row>
    <row r="18" spans="1:9" x14ac:dyDescent="0.25">
      <c r="A18" s="252" t="s">
        <v>138</v>
      </c>
      <c r="B18" s="252"/>
      <c r="C18" s="252"/>
      <c r="D18" s="252"/>
      <c r="E18" s="252"/>
      <c r="F18" s="252"/>
      <c r="G18" s="16">
        <v>136</v>
      </c>
      <c r="H18" s="115">
        <v>294770802</v>
      </c>
      <c r="I18" s="115">
        <v>268985648</v>
      </c>
    </row>
    <row r="19" spans="1:9" x14ac:dyDescent="0.25">
      <c r="A19" s="253" t="s">
        <v>139</v>
      </c>
      <c r="B19" s="253"/>
      <c r="C19" s="253"/>
      <c r="D19" s="253"/>
      <c r="E19" s="253"/>
      <c r="F19" s="253"/>
      <c r="G19" s="17">
        <v>137</v>
      </c>
      <c r="H19" s="56">
        <f>SUM(H20:H22)</f>
        <v>53911327</v>
      </c>
      <c r="I19" s="56">
        <f>SUM(I20:I22)</f>
        <v>49625390</v>
      </c>
    </row>
    <row r="20" spans="1:9" x14ac:dyDescent="0.25">
      <c r="A20" s="252" t="s">
        <v>117</v>
      </c>
      <c r="B20" s="252"/>
      <c r="C20" s="252"/>
      <c r="D20" s="252"/>
      <c r="E20" s="252"/>
      <c r="F20" s="252"/>
      <c r="G20" s="16">
        <v>138</v>
      </c>
      <c r="H20" s="115">
        <v>31815369</v>
      </c>
      <c r="I20" s="115">
        <v>29493180</v>
      </c>
    </row>
    <row r="21" spans="1:9" x14ac:dyDescent="0.25">
      <c r="A21" s="252" t="s">
        <v>118</v>
      </c>
      <c r="B21" s="252"/>
      <c r="C21" s="252"/>
      <c r="D21" s="252"/>
      <c r="E21" s="252"/>
      <c r="F21" s="252"/>
      <c r="G21" s="16">
        <v>139</v>
      </c>
      <c r="H21" s="115">
        <v>14313750</v>
      </c>
      <c r="I21" s="115">
        <v>13116763</v>
      </c>
    </row>
    <row r="22" spans="1:9" x14ac:dyDescent="0.25">
      <c r="A22" s="252" t="s">
        <v>119</v>
      </c>
      <c r="B22" s="252"/>
      <c r="C22" s="252"/>
      <c r="D22" s="252"/>
      <c r="E22" s="252"/>
      <c r="F22" s="252"/>
      <c r="G22" s="16">
        <v>140</v>
      </c>
      <c r="H22" s="115">
        <v>7782208</v>
      </c>
      <c r="I22" s="115">
        <v>7015447</v>
      </c>
    </row>
    <row r="23" spans="1:9" x14ac:dyDescent="0.25">
      <c r="A23" s="192" t="s">
        <v>120</v>
      </c>
      <c r="B23" s="192"/>
      <c r="C23" s="192"/>
      <c r="D23" s="192"/>
      <c r="E23" s="192"/>
      <c r="F23" s="192"/>
      <c r="G23" s="16">
        <v>141</v>
      </c>
      <c r="H23" s="115">
        <v>91817174</v>
      </c>
      <c r="I23" s="117">
        <v>111988838</v>
      </c>
    </row>
    <row r="24" spans="1:9" x14ac:dyDescent="0.25">
      <c r="A24" s="192" t="s">
        <v>121</v>
      </c>
      <c r="B24" s="192"/>
      <c r="C24" s="192"/>
      <c r="D24" s="192"/>
      <c r="E24" s="192"/>
      <c r="F24" s="192"/>
      <c r="G24" s="16">
        <v>142</v>
      </c>
      <c r="H24" s="115">
        <v>50954865</v>
      </c>
      <c r="I24" s="115">
        <v>29779020</v>
      </c>
    </row>
    <row r="25" spans="1:9" x14ac:dyDescent="0.25">
      <c r="A25" s="253" t="s">
        <v>140</v>
      </c>
      <c r="B25" s="253"/>
      <c r="C25" s="253"/>
      <c r="D25" s="253"/>
      <c r="E25" s="253"/>
      <c r="F25" s="253"/>
      <c r="G25" s="17">
        <v>143</v>
      </c>
      <c r="H25" s="56">
        <f>H26+H27</f>
        <v>4069543</v>
      </c>
      <c r="I25" s="56">
        <f>I26+I27</f>
        <v>6468458</v>
      </c>
    </row>
    <row r="26" spans="1:9" x14ac:dyDescent="0.25">
      <c r="A26" s="252" t="s">
        <v>141</v>
      </c>
      <c r="B26" s="252"/>
      <c r="C26" s="252"/>
      <c r="D26" s="252"/>
      <c r="E26" s="252"/>
      <c r="F26" s="252"/>
      <c r="G26" s="16">
        <v>144</v>
      </c>
      <c r="H26" s="55"/>
      <c r="I26" s="55"/>
    </row>
    <row r="27" spans="1:9" x14ac:dyDescent="0.25">
      <c r="A27" s="252" t="s">
        <v>142</v>
      </c>
      <c r="B27" s="252"/>
      <c r="C27" s="252"/>
      <c r="D27" s="252"/>
      <c r="E27" s="252"/>
      <c r="F27" s="252"/>
      <c r="G27" s="16">
        <v>145</v>
      </c>
      <c r="H27" s="115">
        <v>4069543</v>
      </c>
      <c r="I27" s="115">
        <v>6468458</v>
      </c>
    </row>
    <row r="28" spans="1:9" x14ac:dyDescent="0.25">
      <c r="A28" s="253" t="s">
        <v>143</v>
      </c>
      <c r="B28" s="253"/>
      <c r="C28" s="253"/>
      <c r="D28" s="253"/>
      <c r="E28" s="253"/>
      <c r="F28" s="253"/>
      <c r="G28" s="17">
        <v>146</v>
      </c>
      <c r="H28" s="56">
        <f>SUM(H29:H34)</f>
        <v>0</v>
      </c>
      <c r="I28" s="56">
        <f>SUM(I29:I34)</f>
        <v>108818</v>
      </c>
    </row>
    <row r="29" spans="1:9" x14ac:dyDescent="0.25">
      <c r="A29" s="252" t="s">
        <v>144</v>
      </c>
      <c r="B29" s="252"/>
      <c r="C29" s="252"/>
      <c r="D29" s="252"/>
      <c r="E29" s="252"/>
      <c r="F29" s="252"/>
      <c r="G29" s="16">
        <v>147</v>
      </c>
      <c r="H29" s="55"/>
      <c r="I29" s="115">
        <v>108818</v>
      </c>
    </row>
    <row r="30" spans="1:9" x14ac:dyDescent="0.25">
      <c r="A30" s="252" t="s">
        <v>145</v>
      </c>
      <c r="B30" s="252"/>
      <c r="C30" s="252"/>
      <c r="D30" s="252"/>
      <c r="E30" s="252"/>
      <c r="F30" s="252"/>
      <c r="G30" s="16">
        <v>148</v>
      </c>
      <c r="H30" s="55"/>
      <c r="I30" s="55"/>
    </row>
    <row r="31" spans="1:9" x14ac:dyDescent="0.25">
      <c r="A31" s="252" t="s">
        <v>146</v>
      </c>
      <c r="B31" s="252"/>
      <c r="C31" s="252"/>
      <c r="D31" s="252"/>
      <c r="E31" s="252"/>
      <c r="F31" s="252"/>
      <c r="G31" s="16">
        <v>149</v>
      </c>
      <c r="H31" s="55"/>
      <c r="I31" s="55"/>
    </row>
    <row r="32" spans="1:9" x14ac:dyDescent="0.25">
      <c r="A32" s="252" t="s">
        <v>147</v>
      </c>
      <c r="B32" s="252"/>
      <c r="C32" s="252"/>
      <c r="D32" s="252"/>
      <c r="E32" s="252"/>
      <c r="F32" s="252"/>
      <c r="G32" s="16">
        <v>150</v>
      </c>
      <c r="H32" s="55"/>
      <c r="I32" s="55"/>
    </row>
    <row r="33" spans="1:9" x14ac:dyDescent="0.25">
      <c r="A33" s="252" t="s">
        <v>148</v>
      </c>
      <c r="B33" s="252"/>
      <c r="C33" s="252"/>
      <c r="D33" s="252"/>
      <c r="E33" s="252"/>
      <c r="F33" s="252"/>
      <c r="G33" s="16">
        <v>151</v>
      </c>
      <c r="H33" s="55"/>
      <c r="I33" s="55"/>
    </row>
    <row r="34" spans="1:9" x14ac:dyDescent="0.25">
      <c r="A34" s="252" t="s">
        <v>149</v>
      </c>
      <c r="B34" s="252"/>
      <c r="C34" s="252"/>
      <c r="D34" s="252"/>
      <c r="E34" s="252"/>
      <c r="F34" s="252"/>
      <c r="G34" s="16">
        <v>152</v>
      </c>
      <c r="H34" s="55"/>
      <c r="I34" s="55"/>
    </row>
    <row r="35" spans="1:9" x14ac:dyDescent="0.25">
      <c r="A35" s="192" t="s">
        <v>122</v>
      </c>
      <c r="B35" s="192"/>
      <c r="C35" s="192"/>
      <c r="D35" s="192"/>
      <c r="E35" s="192"/>
      <c r="F35" s="192"/>
      <c r="G35" s="16">
        <v>153</v>
      </c>
      <c r="H35" s="55"/>
      <c r="I35" s="55"/>
    </row>
    <row r="36" spans="1:9" x14ac:dyDescent="0.25">
      <c r="A36" s="194" t="s">
        <v>150</v>
      </c>
      <c r="B36" s="194"/>
      <c r="C36" s="194"/>
      <c r="D36" s="194"/>
      <c r="E36" s="194"/>
      <c r="F36" s="194"/>
      <c r="G36" s="17">
        <v>154</v>
      </c>
      <c r="H36" s="56">
        <f>SUM(H37:H46)</f>
        <v>2117536</v>
      </c>
      <c r="I36" s="56">
        <f>SUM(I37:I46)</f>
        <v>749608</v>
      </c>
    </row>
    <row r="37" spans="1:9" x14ac:dyDescent="0.25">
      <c r="A37" s="192" t="s">
        <v>151</v>
      </c>
      <c r="B37" s="192"/>
      <c r="C37" s="192"/>
      <c r="D37" s="192"/>
      <c r="E37" s="192"/>
      <c r="F37" s="192"/>
      <c r="G37" s="16">
        <v>155</v>
      </c>
      <c r="H37" s="115"/>
      <c r="I37" s="115"/>
    </row>
    <row r="38" spans="1:9" ht="25.2" customHeight="1" x14ac:dyDescent="0.25">
      <c r="A38" s="192" t="s">
        <v>152</v>
      </c>
      <c r="B38" s="192"/>
      <c r="C38" s="192"/>
      <c r="D38" s="192"/>
      <c r="E38" s="192"/>
      <c r="F38" s="192"/>
      <c r="G38" s="16">
        <v>156</v>
      </c>
      <c r="H38" s="115"/>
      <c r="I38" s="115"/>
    </row>
    <row r="39" spans="1:9" ht="28.2" customHeight="1" x14ac:dyDescent="0.25">
      <c r="A39" s="192" t="s">
        <v>153</v>
      </c>
      <c r="B39" s="192"/>
      <c r="C39" s="192"/>
      <c r="D39" s="192"/>
      <c r="E39" s="192"/>
      <c r="F39" s="192"/>
      <c r="G39" s="16">
        <v>157</v>
      </c>
      <c r="H39" s="115"/>
      <c r="I39" s="115"/>
    </row>
    <row r="40" spans="1:9" ht="28.2" customHeight="1" x14ac:dyDescent="0.25">
      <c r="A40" s="192" t="s">
        <v>154</v>
      </c>
      <c r="B40" s="192"/>
      <c r="C40" s="192"/>
      <c r="D40" s="192"/>
      <c r="E40" s="192"/>
      <c r="F40" s="192"/>
      <c r="G40" s="16">
        <v>158</v>
      </c>
      <c r="H40" s="115"/>
      <c r="I40" s="115"/>
    </row>
    <row r="41" spans="1:9" ht="22.95" customHeight="1" x14ac:dyDescent="0.25">
      <c r="A41" s="192" t="s">
        <v>155</v>
      </c>
      <c r="B41" s="192"/>
      <c r="C41" s="192"/>
      <c r="D41" s="192"/>
      <c r="E41" s="192"/>
      <c r="F41" s="192"/>
      <c r="G41" s="16">
        <v>159</v>
      </c>
      <c r="H41" s="115"/>
      <c r="I41" s="115"/>
    </row>
    <row r="42" spans="1:9" x14ac:dyDescent="0.25">
      <c r="A42" s="192" t="s">
        <v>156</v>
      </c>
      <c r="B42" s="192"/>
      <c r="C42" s="192"/>
      <c r="D42" s="192"/>
      <c r="E42" s="192"/>
      <c r="F42" s="192"/>
      <c r="G42" s="16">
        <v>160</v>
      </c>
      <c r="H42" s="115"/>
      <c r="I42" s="116"/>
    </row>
    <row r="43" spans="1:9" x14ac:dyDescent="0.25">
      <c r="A43" s="192" t="s">
        <v>157</v>
      </c>
      <c r="B43" s="192"/>
      <c r="C43" s="192"/>
      <c r="D43" s="192"/>
      <c r="E43" s="192"/>
      <c r="F43" s="192"/>
      <c r="G43" s="16">
        <v>161</v>
      </c>
      <c r="H43" s="115">
        <v>247445</v>
      </c>
      <c r="I43" s="115">
        <v>514411</v>
      </c>
    </row>
    <row r="44" spans="1:9" x14ac:dyDescent="0.25">
      <c r="A44" s="192" t="s">
        <v>158</v>
      </c>
      <c r="B44" s="192"/>
      <c r="C44" s="192"/>
      <c r="D44" s="192"/>
      <c r="E44" s="192"/>
      <c r="F44" s="192"/>
      <c r="G44" s="16">
        <v>162</v>
      </c>
      <c r="H44" s="115">
        <v>1439078</v>
      </c>
      <c r="I44" s="115">
        <v>235197</v>
      </c>
    </row>
    <row r="45" spans="1:9" x14ac:dyDescent="0.25">
      <c r="A45" s="192" t="s">
        <v>159</v>
      </c>
      <c r="B45" s="192"/>
      <c r="C45" s="192"/>
      <c r="D45" s="192"/>
      <c r="E45" s="192"/>
      <c r="F45" s="192"/>
      <c r="G45" s="16">
        <v>163</v>
      </c>
      <c r="H45" s="115"/>
      <c r="I45" s="115"/>
    </row>
    <row r="46" spans="1:9" x14ac:dyDescent="0.25">
      <c r="A46" s="192" t="s">
        <v>160</v>
      </c>
      <c r="B46" s="192"/>
      <c r="C46" s="192"/>
      <c r="D46" s="192"/>
      <c r="E46" s="192"/>
      <c r="F46" s="192"/>
      <c r="G46" s="16">
        <v>164</v>
      </c>
      <c r="H46" s="115">
        <v>431013</v>
      </c>
      <c r="I46" s="115"/>
    </row>
    <row r="47" spans="1:9" x14ac:dyDescent="0.25">
      <c r="A47" s="194" t="s">
        <v>161</v>
      </c>
      <c r="B47" s="194"/>
      <c r="C47" s="194"/>
      <c r="D47" s="194"/>
      <c r="E47" s="194"/>
      <c r="F47" s="194"/>
      <c r="G47" s="17">
        <v>165</v>
      </c>
      <c r="H47" s="56">
        <f>SUM(H48:H54)</f>
        <v>29077691</v>
      </c>
      <c r="I47" s="56">
        <f>SUM(I48:I54)</f>
        <v>29413286</v>
      </c>
    </row>
    <row r="48" spans="1:9" ht="23.4" customHeight="1" x14ac:dyDescent="0.25">
      <c r="A48" s="192" t="s">
        <v>162</v>
      </c>
      <c r="B48" s="192"/>
      <c r="C48" s="192"/>
      <c r="D48" s="192"/>
      <c r="E48" s="192"/>
      <c r="F48" s="192"/>
      <c r="G48" s="16">
        <v>166</v>
      </c>
      <c r="H48" s="115"/>
      <c r="I48" s="115"/>
    </row>
    <row r="49" spans="1:9" x14ac:dyDescent="0.25">
      <c r="A49" s="249" t="s">
        <v>163</v>
      </c>
      <c r="B49" s="249"/>
      <c r="C49" s="249"/>
      <c r="D49" s="249"/>
      <c r="E49" s="249"/>
      <c r="F49" s="249"/>
      <c r="G49" s="16">
        <v>167</v>
      </c>
      <c r="H49" s="115"/>
      <c r="I49" s="115"/>
    </row>
    <row r="50" spans="1:9" x14ac:dyDescent="0.25">
      <c r="A50" s="249" t="s">
        <v>164</v>
      </c>
      <c r="B50" s="249"/>
      <c r="C50" s="249"/>
      <c r="D50" s="249"/>
      <c r="E50" s="249"/>
      <c r="F50" s="249"/>
      <c r="G50" s="16">
        <v>168</v>
      </c>
      <c r="H50" s="115">
        <v>29077691</v>
      </c>
      <c r="I50" s="115">
        <v>28814742</v>
      </c>
    </row>
    <row r="51" spans="1:9" x14ac:dyDescent="0.25">
      <c r="A51" s="249" t="s">
        <v>165</v>
      </c>
      <c r="B51" s="249"/>
      <c r="C51" s="249"/>
      <c r="D51" s="249"/>
      <c r="E51" s="249"/>
      <c r="F51" s="249"/>
      <c r="G51" s="16">
        <v>169</v>
      </c>
      <c r="H51" s="55"/>
      <c r="I51" s="55">
        <v>598544</v>
      </c>
    </row>
    <row r="52" spans="1:9" x14ac:dyDescent="0.25">
      <c r="A52" s="249" t="s">
        <v>166</v>
      </c>
      <c r="B52" s="249"/>
      <c r="C52" s="249"/>
      <c r="D52" s="249"/>
      <c r="E52" s="249"/>
      <c r="F52" s="249"/>
      <c r="G52" s="16">
        <v>170</v>
      </c>
      <c r="H52" s="55"/>
      <c r="I52" s="55"/>
    </row>
    <row r="53" spans="1:9" x14ac:dyDescent="0.25">
      <c r="A53" s="249" t="s">
        <v>167</v>
      </c>
      <c r="B53" s="249"/>
      <c r="C53" s="249"/>
      <c r="D53" s="249"/>
      <c r="E53" s="249"/>
      <c r="F53" s="249"/>
      <c r="G53" s="16">
        <v>171</v>
      </c>
      <c r="H53" s="55"/>
      <c r="I53" s="55"/>
    </row>
    <row r="54" spans="1:9" x14ac:dyDescent="0.25">
      <c r="A54" s="249" t="s">
        <v>168</v>
      </c>
      <c r="B54" s="249"/>
      <c r="C54" s="249"/>
      <c r="D54" s="249"/>
      <c r="E54" s="249"/>
      <c r="F54" s="249"/>
      <c r="G54" s="16">
        <v>172</v>
      </c>
      <c r="H54" s="55"/>
      <c r="I54" s="55"/>
    </row>
    <row r="55" spans="1:9" ht="30.6" customHeight="1" x14ac:dyDescent="0.25">
      <c r="A55" s="193" t="s">
        <v>169</v>
      </c>
      <c r="B55" s="193"/>
      <c r="C55" s="193"/>
      <c r="D55" s="193"/>
      <c r="E55" s="193"/>
      <c r="F55" s="193"/>
      <c r="G55" s="16">
        <v>173</v>
      </c>
      <c r="H55" s="55"/>
      <c r="I55" s="55"/>
    </row>
    <row r="56" spans="1:9" x14ac:dyDescent="0.25">
      <c r="A56" s="193" t="s">
        <v>170</v>
      </c>
      <c r="B56" s="193"/>
      <c r="C56" s="193"/>
      <c r="D56" s="193"/>
      <c r="E56" s="193"/>
      <c r="F56" s="193"/>
      <c r="G56" s="16">
        <v>174</v>
      </c>
      <c r="H56" s="55"/>
      <c r="I56" s="55"/>
    </row>
    <row r="57" spans="1:9" ht="28.95" customHeight="1" x14ac:dyDescent="0.25">
      <c r="A57" s="193" t="s">
        <v>171</v>
      </c>
      <c r="B57" s="193"/>
      <c r="C57" s="193"/>
      <c r="D57" s="193"/>
      <c r="E57" s="193"/>
      <c r="F57" s="193"/>
      <c r="G57" s="16">
        <v>175</v>
      </c>
      <c r="H57" s="55"/>
      <c r="I57" s="55"/>
    </row>
    <row r="58" spans="1:9" x14ac:dyDescent="0.25">
      <c r="A58" s="193" t="s">
        <v>172</v>
      </c>
      <c r="B58" s="193"/>
      <c r="C58" s="193"/>
      <c r="D58" s="193"/>
      <c r="E58" s="193"/>
      <c r="F58" s="193"/>
      <c r="G58" s="16">
        <v>176</v>
      </c>
      <c r="H58" s="55"/>
      <c r="I58" s="55"/>
    </row>
    <row r="59" spans="1:9" x14ac:dyDescent="0.25">
      <c r="A59" s="194" t="s">
        <v>173</v>
      </c>
      <c r="B59" s="194"/>
      <c r="C59" s="194"/>
      <c r="D59" s="194"/>
      <c r="E59" s="194"/>
      <c r="F59" s="194"/>
      <c r="G59" s="17">
        <v>177</v>
      </c>
      <c r="H59" s="56">
        <f>H7+H36+H55+H56</f>
        <v>549261554</v>
      </c>
      <c r="I59" s="56">
        <f>I7+I36+I55+I56</f>
        <v>531268482</v>
      </c>
    </row>
    <row r="60" spans="1:9" x14ac:dyDescent="0.25">
      <c r="A60" s="194" t="s">
        <v>174</v>
      </c>
      <c r="B60" s="194"/>
      <c r="C60" s="194"/>
      <c r="D60" s="194"/>
      <c r="E60" s="194"/>
      <c r="F60" s="194"/>
      <c r="G60" s="17">
        <v>178</v>
      </c>
      <c r="H60" s="56">
        <f>H13+H47+H57+H58</f>
        <v>541520501</v>
      </c>
      <c r="I60" s="56">
        <f>I13+I47+I57+I58</f>
        <v>513984209</v>
      </c>
    </row>
    <row r="61" spans="1:9" x14ac:dyDescent="0.25">
      <c r="A61" s="194" t="s">
        <v>175</v>
      </c>
      <c r="B61" s="194"/>
      <c r="C61" s="194"/>
      <c r="D61" s="194"/>
      <c r="E61" s="194"/>
      <c r="F61" s="194"/>
      <c r="G61" s="17">
        <v>179</v>
      </c>
      <c r="H61" s="56">
        <f>H59-H60</f>
        <v>7741053</v>
      </c>
      <c r="I61" s="56">
        <f>I59-I60</f>
        <v>17284273</v>
      </c>
    </row>
    <row r="62" spans="1:9" x14ac:dyDescent="0.25">
      <c r="A62" s="251" t="s">
        <v>176</v>
      </c>
      <c r="B62" s="251"/>
      <c r="C62" s="251"/>
      <c r="D62" s="251"/>
      <c r="E62" s="251"/>
      <c r="F62" s="251"/>
      <c r="G62" s="17">
        <v>180</v>
      </c>
      <c r="H62" s="56">
        <f>+IF((H59-H60)&gt;0,(H59-H60),0)</f>
        <v>7741053</v>
      </c>
      <c r="I62" s="56">
        <f>+IF((I59-I60)&gt;0,(I59-I60),0)</f>
        <v>17284273</v>
      </c>
    </row>
    <row r="63" spans="1:9" x14ac:dyDescent="0.25">
      <c r="A63" s="251" t="s">
        <v>177</v>
      </c>
      <c r="B63" s="251"/>
      <c r="C63" s="251"/>
      <c r="D63" s="251"/>
      <c r="E63" s="251"/>
      <c r="F63" s="251"/>
      <c r="G63" s="17">
        <v>181</v>
      </c>
      <c r="H63" s="56">
        <f>+IF((H59-H60)&lt;0,(H59-H60),0)</f>
        <v>0</v>
      </c>
      <c r="I63" s="56">
        <f>+IF((I59-I60)&lt;0,(I59-I60),0)</f>
        <v>0</v>
      </c>
    </row>
    <row r="64" spans="1:9" x14ac:dyDescent="0.25">
      <c r="A64" s="193" t="s">
        <v>123</v>
      </c>
      <c r="B64" s="193"/>
      <c r="C64" s="193"/>
      <c r="D64" s="193"/>
      <c r="E64" s="193"/>
      <c r="F64" s="193"/>
      <c r="G64" s="16">
        <v>182</v>
      </c>
      <c r="H64" s="115">
        <v>3173892</v>
      </c>
      <c r="I64" s="115">
        <v>4810144</v>
      </c>
    </row>
    <row r="65" spans="1:9" x14ac:dyDescent="0.25">
      <c r="A65" s="194" t="s">
        <v>178</v>
      </c>
      <c r="B65" s="194"/>
      <c r="C65" s="194"/>
      <c r="D65" s="194"/>
      <c r="E65" s="194"/>
      <c r="F65" s="194"/>
      <c r="G65" s="17">
        <v>183</v>
      </c>
      <c r="H65" s="56">
        <f>H61-H64</f>
        <v>4567161</v>
      </c>
      <c r="I65" s="56">
        <f>I61-I64</f>
        <v>12474129</v>
      </c>
    </row>
    <row r="66" spans="1:9" x14ac:dyDescent="0.25">
      <c r="A66" s="251" t="s">
        <v>179</v>
      </c>
      <c r="B66" s="251"/>
      <c r="C66" s="251"/>
      <c r="D66" s="251"/>
      <c r="E66" s="251"/>
      <c r="F66" s="251"/>
      <c r="G66" s="17">
        <v>184</v>
      </c>
      <c r="H66" s="56">
        <f>+IF((H61-H64)&gt;0,(H61-H64),0)</f>
        <v>4567161</v>
      </c>
      <c r="I66" s="56">
        <f>+IF((I61-I64)&gt;0,(I61-I64),0)</f>
        <v>12474129</v>
      </c>
    </row>
    <row r="67" spans="1:9" x14ac:dyDescent="0.25">
      <c r="A67" s="255" t="s">
        <v>180</v>
      </c>
      <c r="B67" s="255"/>
      <c r="C67" s="255"/>
      <c r="D67" s="255"/>
      <c r="E67" s="255"/>
      <c r="F67" s="255"/>
      <c r="G67" s="18">
        <v>185</v>
      </c>
      <c r="H67" s="60">
        <f>+IF((H61-H64)&lt;0,(H61-H64),0)</f>
        <v>0</v>
      </c>
      <c r="I67" s="60">
        <f>+IF((I61-I64)&lt;0,(I61-I64),0)</f>
        <v>0</v>
      </c>
    </row>
    <row r="68" spans="1:9" x14ac:dyDescent="0.25">
      <c r="A68" s="210" t="s">
        <v>181</v>
      </c>
      <c r="B68" s="210"/>
      <c r="C68" s="210"/>
      <c r="D68" s="210"/>
      <c r="E68" s="210"/>
      <c r="F68" s="210"/>
      <c r="G68" s="242"/>
      <c r="H68" s="242"/>
      <c r="I68" s="242"/>
    </row>
    <row r="69" spans="1:9" ht="25.95" customHeight="1" x14ac:dyDescent="0.25">
      <c r="A69" s="194" t="s">
        <v>182</v>
      </c>
      <c r="B69" s="194"/>
      <c r="C69" s="194"/>
      <c r="D69" s="194"/>
      <c r="E69" s="194"/>
      <c r="F69" s="194"/>
      <c r="G69" s="17">
        <v>186</v>
      </c>
      <c r="H69" s="56">
        <f>H70-H71</f>
        <v>0</v>
      </c>
      <c r="I69" s="56">
        <f>I70-I71</f>
        <v>0</v>
      </c>
    </row>
    <row r="70" spans="1:9" x14ac:dyDescent="0.25">
      <c r="A70" s="249" t="s">
        <v>183</v>
      </c>
      <c r="B70" s="249"/>
      <c r="C70" s="249"/>
      <c r="D70" s="249"/>
      <c r="E70" s="249"/>
      <c r="F70" s="249"/>
      <c r="G70" s="16">
        <v>187</v>
      </c>
      <c r="H70" s="55"/>
      <c r="I70" s="55"/>
    </row>
    <row r="71" spans="1:9" x14ac:dyDescent="0.25">
      <c r="A71" s="249" t="s">
        <v>184</v>
      </c>
      <c r="B71" s="249"/>
      <c r="C71" s="249"/>
      <c r="D71" s="249"/>
      <c r="E71" s="249"/>
      <c r="F71" s="249"/>
      <c r="G71" s="16">
        <v>188</v>
      </c>
      <c r="H71" s="55"/>
      <c r="I71" s="55"/>
    </row>
    <row r="72" spans="1:9" x14ac:dyDescent="0.25">
      <c r="A72" s="193" t="s">
        <v>185</v>
      </c>
      <c r="B72" s="193"/>
      <c r="C72" s="193"/>
      <c r="D72" s="193"/>
      <c r="E72" s="193"/>
      <c r="F72" s="193"/>
      <c r="G72" s="16">
        <v>189</v>
      </c>
      <c r="H72" s="55"/>
      <c r="I72" s="55"/>
    </row>
    <row r="73" spans="1:9" x14ac:dyDescent="0.25">
      <c r="A73" s="251" t="s">
        <v>186</v>
      </c>
      <c r="B73" s="251"/>
      <c r="C73" s="251"/>
      <c r="D73" s="251"/>
      <c r="E73" s="251"/>
      <c r="F73" s="251"/>
      <c r="G73" s="17">
        <v>190</v>
      </c>
      <c r="H73" s="112"/>
      <c r="I73" s="112"/>
    </row>
    <row r="74" spans="1:9" x14ac:dyDescent="0.25">
      <c r="A74" s="255" t="s">
        <v>187</v>
      </c>
      <c r="B74" s="255"/>
      <c r="C74" s="255"/>
      <c r="D74" s="255"/>
      <c r="E74" s="255"/>
      <c r="F74" s="255"/>
      <c r="G74" s="18">
        <v>191</v>
      </c>
      <c r="H74" s="113"/>
      <c r="I74" s="113"/>
    </row>
    <row r="75" spans="1:9" x14ac:dyDescent="0.25">
      <c r="A75" s="210" t="s">
        <v>188</v>
      </c>
      <c r="B75" s="210"/>
      <c r="C75" s="210"/>
      <c r="D75" s="210"/>
      <c r="E75" s="210"/>
      <c r="F75" s="210"/>
      <c r="G75" s="242"/>
      <c r="H75" s="242"/>
      <c r="I75" s="242"/>
    </row>
    <row r="76" spans="1:9" x14ac:dyDescent="0.25">
      <c r="A76" s="194" t="s">
        <v>189</v>
      </c>
      <c r="B76" s="194"/>
      <c r="C76" s="194"/>
      <c r="D76" s="194"/>
      <c r="E76" s="194"/>
      <c r="F76" s="194"/>
      <c r="G76" s="17">
        <v>192</v>
      </c>
      <c r="H76" s="112"/>
      <c r="I76" s="112"/>
    </row>
    <row r="77" spans="1:9" x14ac:dyDescent="0.25">
      <c r="A77" s="250" t="s">
        <v>190</v>
      </c>
      <c r="B77" s="250"/>
      <c r="C77" s="250"/>
      <c r="D77" s="250"/>
      <c r="E77" s="250"/>
      <c r="F77" s="250"/>
      <c r="G77" s="22">
        <v>193</v>
      </c>
      <c r="H77" s="118"/>
      <c r="I77" s="118"/>
    </row>
    <row r="78" spans="1:9" x14ac:dyDescent="0.25">
      <c r="A78" s="250" t="s">
        <v>191</v>
      </c>
      <c r="B78" s="250"/>
      <c r="C78" s="250"/>
      <c r="D78" s="250"/>
      <c r="E78" s="250"/>
      <c r="F78" s="250"/>
      <c r="G78" s="22">
        <v>194</v>
      </c>
      <c r="H78" s="61"/>
      <c r="I78" s="61"/>
    </row>
    <row r="79" spans="1:9" x14ac:dyDescent="0.25">
      <c r="A79" s="194" t="s">
        <v>192</v>
      </c>
      <c r="B79" s="194"/>
      <c r="C79" s="194"/>
      <c r="D79" s="194"/>
      <c r="E79" s="194"/>
      <c r="F79" s="194"/>
      <c r="G79" s="17">
        <v>195</v>
      </c>
      <c r="H79" s="112"/>
      <c r="I79" s="112"/>
    </row>
    <row r="80" spans="1:9" x14ac:dyDescent="0.25">
      <c r="A80" s="194" t="s">
        <v>193</v>
      </c>
      <c r="B80" s="194"/>
      <c r="C80" s="194"/>
      <c r="D80" s="194"/>
      <c r="E80" s="194"/>
      <c r="F80" s="194"/>
      <c r="G80" s="17">
        <v>196</v>
      </c>
      <c r="H80" s="112"/>
      <c r="I80" s="112"/>
    </row>
    <row r="81" spans="1:9" x14ac:dyDescent="0.25">
      <c r="A81" s="251" t="s">
        <v>194</v>
      </c>
      <c r="B81" s="251"/>
      <c r="C81" s="251"/>
      <c r="D81" s="251"/>
      <c r="E81" s="251"/>
      <c r="F81" s="251"/>
      <c r="G81" s="17">
        <v>197</v>
      </c>
      <c r="H81" s="112"/>
      <c r="I81" s="112"/>
    </row>
    <row r="82" spans="1:9" x14ac:dyDescent="0.25">
      <c r="A82" s="255" t="s">
        <v>195</v>
      </c>
      <c r="B82" s="255"/>
      <c r="C82" s="255"/>
      <c r="D82" s="255"/>
      <c r="E82" s="255"/>
      <c r="F82" s="255"/>
      <c r="G82" s="18">
        <v>198</v>
      </c>
      <c r="H82" s="113"/>
      <c r="I82" s="113"/>
    </row>
    <row r="83" spans="1:9" x14ac:dyDescent="0.25">
      <c r="A83" s="210" t="s">
        <v>124</v>
      </c>
      <c r="B83" s="210"/>
      <c r="C83" s="210"/>
      <c r="D83" s="210"/>
      <c r="E83" s="210"/>
      <c r="F83" s="210"/>
      <c r="G83" s="242"/>
      <c r="H83" s="242"/>
      <c r="I83" s="242"/>
    </row>
    <row r="84" spans="1:9" x14ac:dyDescent="0.25">
      <c r="A84" s="243" t="s">
        <v>196</v>
      </c>
      <c r="B84" s="243"/>
      <c r="C84" s="243"/>
      <c r="D84" s="243"/>
      <c r="E84" s="243"/>
      <c r="F84" s="243"/>
      <c r="G84" s="17">
        <v>199</v>
      </c>
      <c r="H84" s="50">
        <f>H85+H86</f>
        <v>4567161</v>
      </c>
      <c r="I84" s="50">
        <f>I85+I86</f>
        <v>12474129</v>
      </c>
    </row>
    <row r="85" spans="1:9" x14ac:dyDescent="0.25">
      <c r="A85" s="244" t="s">
        <v>197</v>
      </c>
      <c r="B85" s="244"/>
      <c r="C85" s="244"/>
      <c r="D85" s="244"/>
      <c r="E85" s="244"/>
      <c r="F85" s="244"/>
      <c r="G85" s="16">
        <v>200</v>
      </c>
      <c r="H85" s="55">
        <v>4567161</v>
      </c>
      <c r="I85" s="55">
        <v>12474129</v>
      </c>
    </row>
    <row r="86" spans="1:9" x14ac:dyDescent="0.25">
      <c r="A86" s="245" t="s">
        <v>198</v>
      </c>
      <c r="B86" s="245"/>
      <c r="C86" s="245"/>
      <c r="D86" s="245"/>
      <c r="E86" s="245"/>
      <c r="F86" s="245"/>
      <c r="G86" s="19">
        <v>201</v>
      </c>
      <c r="H86" s="62"/>
      <c r="I86" s="62"/>
    </row>
    <row r="87" spans="1:9" x14ac:dyDescent="0.25">
      <c r="A87" s="246" t="s">
        <v>126</v>
      </c>
      <c r="B87" s="246"/>
      <c r="C87" s="246"/>
      <c r="D87" s="246"/>
      <c r="E87" s="246"/>
      <c r="F87" s="246"/>
      <c r="G87" s="247"/>
      <c r="H87" s="247"/>
      <c r="I87" s="247"/>
    </row>
    <row r="88" spans="1:9" x14ac:dyDescent="0.25">
      <c r="A88" s="248" t="s">
        <v>199</v>
      </c>
      <c r="B88" s="248"/>
      <c r="C88" s="248"/>
      <c r="D88" s="248"/>
      <c r="E88" s="248"/>
      <c r="F88" s="248"/>
      <c r="G88" s="16">
        <v>202</v>
      </c>
      <c r="H88" s="49">
        <v>4567161</v>
      </c>
      <c r="I88" s="49">
        <v>12474129</v>
      </c>
    </row>
    <row r="89" spans="1:9" ht="24.6" customHeight="1" x14ac:dyDescent="0.25">
      <c r="A89" s="240" t="s">
        <v>200</v>
      </c>
      <c r="B89" s="240"/>
      <c r="C89" s="240"/>
      <c r="D89" s="240"/>
      <c r="E89" s="240"/>
      <c r="F89" s="240"/>
      <c r="G89" s="17">
        <v>203</v>
      </c>
      <c r="H89" s="50">
        <f>SUM(H90:H97)</f>
        <v>0</v>
      </c>
      <c r="I89" s="50">
        <f>SUM(I90:I97)</f>
        <v>0</v>
      </c>
    </row>
    <row r="90" spans="1:9" x14ac:dyDescent="0.25">
      <c r="A90" s="249" t="s">
        <v>201</v>
      </c>
      <c r="B90" s="249"/>
      <c r="C90" s="249"/>
      <c r="D90" s="249"/>
      <c r="E90" s="249"/>
      <c r="F90" s="249"/>
      <c r="G90" s="16">
        <v>204</v>
      </c>
      <c r="H90" s="49"/>
      <c r="I90" s="49"/>
    </row>
    <row r="91" spans="1:9" ht="21.6" customHeight="1" x14ac:dyDescent="0.25">
      <c r="A91" s="249" t="s">
        <v>202</v>
      </c>
      <c r="B91" s="249"/>
      <c r="C91" s="249"/>
      <c r="D91" s="249"/>
      <c r="E91" s="249"/>
      <c r="F91" s="249"/>
      <c r="G91" s="16">
        <v>205</v>
      </c>
      <c r="H91" s="49"/>
      <c r="I91" s="49"/>
    </row>
    <row r="92" spans="1:9" ht="21.6" customHeight="1" x14ac:dyDescent="0.25">
      <c r="A92" s="249" t="s">
        <v>203</v>
      </c>
      <c r="B92" s="249"/>
      <c r="C92" s="249"/>
      <c r="D92" s="249"/>
      <c r="E92" s="249"/>
      <c r="F92" s="249"/>
      <c r="G92" s="16">
        <v>206</v>
      </c>
      <c r="H92" s="49"/>
      <c r="I92" s="49"/>
    </row>
    <row r="93" spans="1:9" x14ac:dyDescent="0.25">
      <c r="A93" s="249" t="s">
        <v>204</v>
      </c>
      <c r="B93" s="249"/>
      <c r="C93" s="249"/>
      <c r="D93" s="249"/>
      <c r="E93" s="249"/>
      <c r="F93" s="249"/>
      <c r="G93" s="16">
        <v>207</v>
      </c>
      <c r="H93" s="49"/>
      <c r="I93" s="49"/>
    </row>
    <row r="94" spans="1:9" x14ac:dyDescent="0.25">
      <c r="A94" s="249" t="s">
        <v>205</v>
      </c>
      <c r="B94" s="249"/>
      <c r="C94" s="249"/>
      <c r="D94" s="249"/>
      <c r="E94" s="249"/>
      <c r="F94" s="249"/>
      <c r="G94" s="16">
        <v>208</v>
      </c>
      <c r="H94" s="49"/>
      <c r="I94" s="49"/>
    </row>
    <row r="95" spans="1:9" ht="20.399999999999999" customHeight="1" x14ac:dyDescent="0.25">
      <c r="A95" s="249" t="s">
        <v>206</v>
      </c>
      <c r="B95" s="249"/>
      <c r="C95" s="249"/>
      <c r="D95" s="249"/>
      <c r="E95" s="249"/>
      <c r="F95" s="249"/>
      <c r="G95" s="16">
        <v>209</v>
      </c>
      <c r="H95" s="49"/>
      <c r="I95" s="49"/>
    </row>
    <row r="96" spans="1:9" x14ac:dyDescent="0.25">
      <c r="A96" s="249" t="s">
        <v>207</v>
      </c>
      <c r="B96" s="249"/>
      <c r="C96" s="249"/>
      <c r="D96" s="249"/>
      <c r="E96" s="249"/>
      <c r="F96" s="249"/>
      <c r="G96" s="16">
        <v>210</v>
      </c>
      <c r="H96" s="49"/>
      <c r="I96" s="49"/>
    </row>
    <row r="97" spans="1:9" x14ac:dyDescent="0.25">
      <c r="A97" s="249" t="s">
        <v>208</v>
      </c>
      <c r="B97" s="249"/>
      <c r="C97" s="249"/>
      <c r="D97" s="249"/>
      <c r="E97" s="249"/>
      <c r="F97" s="249"/>
      <c r="G97" s="16">
        <v>211</v>
      </c>
      <c r="H97" s="49"/>
      <c r="I97" s="49"/>
    </row>
    <row r="98" spans="1:9" x14ac:dyDescent="0.25">
      <c r="A98" s="248" t="s">
        <v>127</v>
      </c>
      <c r="B98" s="248"/>
      <c r="C98" s="248"/>
      <c r="D98" s="248"/>
      <c r="E98" s="248"/>
      <c r="F98" s="248"/>
      <c r="G98" s="16">
        <v>212</v>
      </c>
      <c r="H98" s="49"/>
      <c r="I98" s="49"/>
    </row>
    <row r="99" spans="1:9" ht="27.6" customHeight="1" x14ac:dyDescent="0.25">
      <c r="A99" s="240" t="s">
        <v>209</v>
      </c>
      <c r="B99" s="240"/>
      <c r="C99" s="240"/>
      <c r="D99" s="240"/>
      <c r="E99" s="240"/>
      <c r="F99" s="240"/>
      <c r="G99" s="17">
        <v>213</v>
      </c>
      <c r="H99" s="50">
        <f>H89-H98</f>
        <v>0</v>
      </c>
      <c r="I99" s="50">
        <f>I89-I98</f>
        <v>0</v>
      </c>
    </row>
    <row r="100" spans="1:9" x14ac:dyDescent="0.25">
      <c r="A100" s="241" t="s">
        <v>210</v>
      </c>
      <c r="B100" s="241"/>
      <c r="C100" s="241"/>
      <c r="D100" s="241"/>
      <c r="E100" s="241"/>
      <c r="F100" s="241"/>
      <c r="G100" s="18">
        <v>214</v>
      </c>
      <c r="H100" s="51">
        <f>H88+H99</f>
        <v>4567161</v>
      </c>
      <c r="I100" s="51">
        <f>I88+I99</f>
        <v>12474129</v>
      </c>
    </row>
    <row r="101" spans="1:9" x14ac:dyDescent="0.25">
      <c r="A101" s="210" t="s">
        <v>211</v>
      </c>
      <c r="B101" s="210"/>
      <c r="C101" s="210"/>
      <c r="D101" s="210"/>
      <c r="E101" s="210"/>
      <c r="F101" s="210"/>
      <c r="G101" s="242"/>
      <c r="H101" s="242"/>
      <c r="I101" s="242"/>
    </row>
    <row r="102" spans="1:9" x14ac:dyDescent="0.25">
      <c r="A102" s="243" t="s">
        <v>212</v>
      </c>
      <c r="B102" s="243"/>
      <c r="C102" s="243"/>
      <c r="D102" s="243"/>
      <c r="E102" s="243"/>
      <c r="F102" s="243"/>
      <c r="G102" s="17">
        <v>215</v>
      </c>
      <c r="H102" s="50">
        <f>H103+H104</f>
        <v>4567161</v>
      </c>
      <c r="I102" s="50">
        <f>I103+I104</f>
        <v>12474129</v>
      </c>
    </row>
    <row r="103" spans="1:9" x14ac:dyDescent="0.25">
      <c r="A103" s="244" t="s">
        <v>125</v>
      </c>
      <c r="B103" s="244"/>
      <c r="C103" s="244"/>
      <c r="D103" s="244"/>
      <c r="E103" s="244"/>
      <c r="F103" s="244"/>
      <c r="G103" s="16">
        <v>216</v>
      </c>
      <c r="H103" s="49">
        <v>4567161</v>
      </c>
      <c r="I103" s="49">
        <v>12474129</v>
      </c>
    </row>
    <row r="104" spans="1:9" x14ac:dyDescent="0.25">
      <c r="A104" s="245" t="s">
        <v>213</v>
      </c>
      <c r="B104" s="245"/>
      <c r="C104" s="245"/>
      <c r="D104" s="245"/>
      <c r="E104" s="245"/>
      <c r="F104" s="245"/>
      <c r="G104" s="19">
        <v>217</v>
      </c>
      <c r="H104" s="62"/>
      <c r="I104" s="62"/>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activeCell="I59" sqref="I59"/>
    </sheetView>
  </sheetViews>
  <sheetFormatPr defaultColWidth="9.109375" defaultRowHeight="13.2" x14ac:dyDescent="0.25"/>
  <cols>
    <col min="1" max="6" width="9.109375" style="11"/>
    <col min="7" max="7" width="9.109375" style="23"/>
    <col min="8" max="9" width="16.21875" style="52" customWidth="1"/>
    <col min="10" max="16384" width="9.109375" style="11"/>
  </cols>
  <sheetData>
    <row r="1" spans="1:9" x14ac:dyDescent="0.25">
      <c r="A1" s="260" t="s">
        <v>214</v>
      </c>
      <c r="B1" s="288"/>
      <c r="C1" s="288"/>
      <c r="D1" s="288"/>
      <c r="E1" s="288"/>
      <c r="F1" s="288"/>
      <c r="G1" s="288"/>
      <c r="H1" s="288"/>
      <c r="I1" s="288"/>
    </row>
    <row r="2" spans="1:9" x14ac:dyDescent="0.25">
      <c r="A2" s="259" t="s">
        <v>453</v>
      </c>
      <c r="B2" s="218"/>
      <c r="C2" s="218"/>
      <c r="D2" s="218"/>
      <c r="E2" s="218"/>
      <c r="F2" s="218"/>
      <c r="G2" s="218"/>
      <c r="H2" s="218"/>
      <c r="I2" s="218"/>
    </row>
    <row r="3" spans="1:9" x14ac:dyDescent="0.25">
      <c r="A3" s="290" t="s">
        <v>361</v>
      </c>
      <c r="B3" s="291"/>
      <c r="C3" s="291"/>
      <c r="D3" s="291"/>
      <c r="E3" s="291"/>
      <c r="F3" s="291"/>
      <c r="G3" s="291"/>
      <c r="H3" s="291"/>
      <c r="I3" s="291"/>
    </row>
    <row r="4" spans="1:9" x14ac:dyDescent="0.25">
      <c r="A4" s="289" t="s">
        <v>452</v>
      </c>
      <c r="B4" s="225"/>
      <c r="C4" s="225"/>
      <c r="D4" s="225"/>
      <c r="E4" s="225"/>
      <c r="F4" s="225"/>
      <c r="G4" s="225"/>
      <c r="H4" s="225"/>
      <c r="I4" s="226"/>
    </row>
    <row r="5" spans="1:9" ht="21" thickBot="1" x14ac:dyDescent="0.3">
      <c r="A5" s="292" t="s">
        <v>2</v>
      </c>
      <c r="B5" s="293"/>
      <c r="C5" s="293"/>
      <c r="D5" s="293"/>
      <c r="E5" s="293"/>
      <c r="F5" s="294"/>
      <c r="G5" s="13" t="s">
        <v>115</v>
      </c>
      <c r="H5" s="45" t="s">
        <v>377</v>
      </c>
      <c r="I5" s="45" t="s">
        <v>353</v>
      </c>
    </row>
    <row r="6" spans="1:9" x14ac:dyDescent="0.25">
      <c r="A6" s="295">
        <v>1</v>
      </c>
      <c r="B6" s="296"/>
      <c r="C6" s="296"/>
      <c r="D6" s="296"/>
      <c r="E6" s="296"/>
      <c r="F6" s="297"/>
      <c r="G6" s="20">
        <v>2</v>
      </c>
      <c r="H6" s="20" t="s">
        <v>215</v>
      </c>
      <c r="I6" s="20" t="s">
        <v>216</v>
      </c>
    </row>
    <row r="7" spans="1:9" x14ac:dyDescent="0.25">
      <c r="A7" s="267" t="s">
        <v>217</v>
      </c>
      <c r="B7" s="268"/>
      <c r="C7" s="268"/>
      <c r="D7" s="268"/>
      <c r="E7" s="268"/>
      <c r="F7" s="268"/>
      <c r="G7" s="268"/>
      <c r="H7" s="268"/>
      <c r="I7" s="269"/>
    </row>
    <row r="8" spans="1:9" ht="12.75" customHeight="1" x14ac:dyDescent="0.25">
      <c r="A8" s="270" t="s">
        <v>218</v>
      </c>
      <c r="B8" s="271"/>
      <c r="C8" s="271"/>
      <c r="D8" s="271"/>
      <c r="E8" s="271"/>
      <c r="F8" s="272"/>
      <c r="G8" s="21">
        <v>1</v>
      </c>
      <c r="H8" s="122">
        <v>7741053.0000000689</v>
      </c>
      <c r="I8" s="122">
        <v>17284273</v>
      </c>
    </row>
    <row r="9" spans="1:9" ht="12.75" customHeight="1" x14ac:dyDescent="0.25">
      <c r="A9" s="285" t="s">
        <v>219</v>
      </c>
      <c r="B9" s="286"/>
      <c r="C9" s="286"/>
      <c r="D9" s="286"/>
      <c r="E9" s="286"/>
      <c r="F9" s="287"/>
      <c r="G9" s="17">
        <v>2</v>
      </c>
      <c r="H9" s="46">
        <f>H10+H11+H12+H13+H14+H15+H16+H17</f>
        <v>121116055</v>
      </c>
      <c r="I9" s="46">
        <f>I10+I11+I12+I13+I14+I15+I16+I17</f>
        <v>147430415</v>
      </c>
    </row>
    <row r="10" spans="1:9" ht="12.75" customHeight="1" x14ac:dyDescent="0.25">
      <c r="A10" s="282" t="s">
        <v>220</v>
      </c>
      <c r="B10" s="283"/>
      <c r="C10" s="283"/>
      <c r="D10" s="283"/>
      <c r="E10" s="283"/>
      <c r="F10" s="284"/>
      <c r="G10" s="22">
        <v>3</v>
      </c>
      <c r="H10" s="123">
        <v>91817174</v>
      </c>
      <c r="I10" s="123">
        <v>111988838</v>
      </c>
    </row>
    <row r="11" spans="1:9" ht="31.2" customHeight="1" x14ac:dyDescent="0.25">
      <c r="A11" s="282" t="s">
        <v>385</v>
      </c>
      <c r="B11" s="283"/>
      <c r="C11" s="283"/>
      <c r="D11" s="283"/>
      <c r="E11" s="283"/>
      <c r="F11" s="284"/>
      <c r="G11" s="22">
        <v>4</v>
      </c>
      <c r="H11" s="123">
        <v>-2331262</v>
      </c>
      <c r="I11" s="123">
        <v>-548986</v>
      </c>
    </row>
    <row r="12" spans="1:9" ht="28.2" customHeight="1" x14ac:dyDescent="0.25">
      <c r="A12" s="282" t="s">
        <v>386</v>
      </c>
      <c r="B12" s="283"/>
      <c r="C12" s="283"/>
      <c r="D12" s="283"/>
      <c r="E12" s="283"/>
      <c r="F12" s="284"/>
      <c r="G12" s="22">
        <v>5</v>
      </c>
      <c r="H12" s="123">
        <v>4069543</v>
      </c>
      <c r="I12" s="123">
        <v>6468459</v>
      </c>
    </row>
    <row r="13" spans="1:9" ht="12.75" customHeight="1" x14ac:dyDescent="0.25">
      <c r="A13" s="282" t="s">
        <v>221</v>
      </c>
      <c r="B13" s="283"/>
      <c r="C13" s="283"/>
      <c r="D13" s="283"/>
      <c r="E13" s="283"/>
      <c r="F13" s="284"/>
      <c r="G13" s="22">
        <v>6</v>
      </c>
      <c r="H13" s="123"/>
      <c r="I13" s="123"/>
    </row>
    <row r="14" spans="1:9" ht="12.75" customHeight="1" x14ac:dyDescent="0.25">
      <c r="A14" s="282" t="s">
        <v>222</v>
      </c>
      <c r="B14" s="283"/>
      <c r="C14" s="283"/>
      <c r="D14" s="283"/>
      <c r="E14" s="283"/>
      <c r="F14" s="284"/>
      <c r="G14" s="22">
        <v>7</v>
      </c>
      <c r="H14" s="123">
        <v>29077693</v>
      </c>
      <c r="I14" s="123">
        <v>28814742</v>
      </c>
    </row>
    <row r="15" spans="1:9" ht="12.75" customHeight="1" x14ac:dyDescent="0.25">
      <c r="A15" s="282" t="s">
        <v>223</v>
      </c>
      <c r="B15" s="283"/>
      <c r="C15" s="283"/>
      <c r="D15" s="283"/>
      <c r="E15" s="283"/>
      <c r="F15" s="284"/>
      <c r="G15" s="22">
        <v>8</v>
      </c>
      <c r="H15" s="123">
        <v>-159147</v>
      </c>
      <c r="I15" s="123">
        <v>108818</v>
      </c>
    </row>
    <row r="16" spans="1:9" ht="12.75" customHeight="1" x14ac:dyDescent="0.25">
      <c r="A16" s="282" t="s">
        <v>224</v>
      </c>
      <c r="B16" s="283"/>
      <c r="C16" s="283"/>
      <c r="D16" s="283"/>
      <c r="E16" s="283"/>
      <c r="F16" s="284"/>
      <c r="G16" s="22">
        <v>9</v>
      </c>
      <c r="H16" s="123">
        <v>-1357946</v>
      </c>
      <c r="I16" s="123">
        <v>598544</v>
      </c>
    </row>
    <row r="17" spans="1:9" ht="27.6" customHeight="1" x14ac:dyDescent="0.25">
      <c r="A17" s="282" t="s">
        <v>225</v>
      </c>
      <c r="B17" s="283"/>
      <c r="C17" s="283"/>
      <c r="D17" s="283"/>
      <c r="E17" s="283"/>
      <c r="F17" s="284"/>
      <c r="G17" s="22">
        <v>10</v>
      </c>
      <c r="H17" s="123"/>
      <c r="I17" s="123"/>
    </row>
    <row r="18" spans="1:9" ht="29.4" customHeight="1" x14ac:dyDescent="0.25">
      <c r="A18" s="261" t="s">
        <v>388</v>
      </c>
      <c r="B18" s="262"/>
      <c r="C18" s="262"/>
      <c r="D18" s="262"/>
      <c r="E18" s="262"/>
      <c r="F18" s="263"/>
      <c r="G18" s="17">
        <v>11</v>
      </c>
      <c r="H18" s="46">
        <f>H8+H9</f>
        <v>128857108.00000007</v>
      </c>
      <c r="I18" s="46">
        <f>I8+I9</f>
        <v>164714688</v>
      </c>
    </row>
    <row r="19" spans="1:9" ht="12.75" customHeight="1" x14ac:dyDescent="0.25">
      <c r="A19" s="285" t="s">
        <v>226</v>
      </c>
      <c r="B19" s="286"/>
      <c r="C19" s="286"/>
      <c r="D19" s="286"/>
      <c r="E19" s="286"/>
      <c r="F19" s="287"/>
      <c r="G19" s="17">
        <v>12</v>
      </c>
      <c r="H19" s="46">
        <f>H20+H21+H22+H23</f>
        <v>-64406288</v>
      </c>
      <c r="I19" s="46">
        <f>I20+I21+I22+I23</f>
        <v>27643022</v>
      </c>
    </row>
    <row r="20" spans="1:9" ht="12.75" customHeight="1" x14ac:dyDescent="0.25">
      <c r="A20" s="282" t="s">
        <v>227</v>
      </c>
      <c r="B20" s="283"/>
      <c r="C20" s="283"/>
      <c r="D20" s="283"/>
      <c r="E20" s="283"/>
      <c r="F20" s="284"/>
      <c r="G20" s="22">
        <v>13</v>
      </c>
      <c r="H20" s="123">
        <v>-46242240</v>
      </c>
      <c r="I20" s="123">
        <v>36786502</v>
      </c>
    </row>
    <row r="21" spans="1:9" ht="12.75" customHeight="1" x14ac:dyDescent="0.25">
      <c r="A21" s="282" t="s">
        <v>228</v>
      </c>
      <c r="B21" s="283"/>
      <c r="C21" s="283"/>
      <c r="D21" s="283"/>
      <c r="E21" s="283"/>
      <c r="F21" s="284"/>
      <c r="G21" s="22">
        <v>14</v>
      </c>
      <c r="H21" s="123">
        <v>-16395327</v>
      </c>
      <c r="I21" s="123">
        <v>-9478858</v>
      </c>
    </row>
    <row r="22" spans="1:9" ht="12.75" customHeight="1" x14ac:dyDescent="0.25">
      <c r="A22" s="282" t="s">
        <v>229</v>
      </c>
      <c r="B22" s="283"/>
      <c r="C22" s="283"/>
      <c r="D22" s="283"/>
      <c r="E22" s="283"/>
      <c r="F22" s="284"/>
      <c r="G22" s="22">
        <v>15</v>
      </c>
      <c r="H22" s="123">
        <v>-1768721</v>
      </c>
      <c r="I22" s="123">
        <v>335378</v>
      </c>
    </row>
    <row r="23" spans="1:9" ht="12.75" customHeight="1" x14ac:dyDescent="0.25">
      <c r="A23" s="282" t="s">
        <v>230</v>
      </c>
      <c r="B23" s="283"/>
      <c r="C23" s="283"/>
      <c r="D23" s="283"/>
      <c r="E23" s="283"/>
      <c r="F23" s="284"/>
      <c r="G23" s="22">
        <v>16</v>
      </c>
      <c r="H23" s="123"/>
      <c r="I23" s="123"/>
    </row>
    <row r="24" spans="1:9" ht="12.75" customHeight="1" x14ac:dyDescent="0.25">
      <c r="A24" s="261" t="s">
        <v>231</v>
      </c>
      <c r="B24" s="262"/>
      <c r="C24" s="262"/>
      <c r="D24" s="262"/>
      <c r="E24" s="262"/>
      <c r="F24" s="263"/>
      <c r="G24" s="17">
        <v>17</v>
      </c>
      <c r="H24" s="46">
        <f>H18+H19</f>
        <v>64450820.000000075</v>
      </c>
      <c r="I24" s="46">
        <f>I18+I19</f>
        <v>192357710</v>
      </c>
    </row>
    <row r="25" spans="1:9" ht="12.75" customHeight="1" x14ac:dyDescent="0.25">
      <c r="A25" s="273" t="s">
        <v>232</v>
      </c>
      <c r="B25" s="274"/>
      <c r="C25" s="274"/>
      <c r="D25" s="274"/>
      <c r="E25" s="274"/>
      <c r="F25" s="275"/>
      <c r="G25" s="22">
        <v>18</v>
      </c>
      <c r="H25" s="123">
        <v>-23865675</v>
      </c>
      <c r="I25" s="123">
        <v>-25711546</v>
      </c>
    </row>
    <row r="26" spans="1:9" ht="12.75" customHeight="1" x14ac:dyDescent="0.25">
      <c r="A26" s="273" t="s">
        <v>233</v>
      </c>
      <c r="B26" s="274"/>
      <c r="C26" s="274"/>
      <c r="D26" s="274"/>
      <c r="E26" s="274"/>
      <c r="F26" s="275"/>
      <c r="G26" s="22">
        <v>19</v>
      </c>
      <c r="H26" s="123"/>
      <c r="I26" s="123">
        <v>-107004</v>
      </c>
    </row>
    <row r="27" spans="1:9" ht="28.95" customHeight="1" x14ac:dyDescent="0.25">
      <c r="A27" s="264" t="s">
        <v>234</v>
      </c>
      <c r="B27" s="265"/>
      <c r="C27" s="265"/>
      <c r="D27" s="265"/>
      <c r="E27" s="265"/>
      <c r="F27" s="266"/>
      <c r="G27" s="18">
        <v>20</v>
      </c>
      <c r="H27" s="47">
        <f>H24+H25+H26</f>
        <v>40585145.000000075</v>
      </c>
      <c r="I27" s="47">
        <f>I24+I25+I26</f>
        <v>166539160</v>
      </c>
    </row>
    <row r="28" spans="1:9" x14ac:dyDescent="0.25">
      <c r="A28" s="267" t="s">
        <v>235</v>
      </c>
      <c r="B28" s="268"/>
      <c r="C28" s="268"/>
      <c r="D28" s="268"/>
      <c r="E28" s="268"/>
      <c r="F28" s="268"/>
      <c r="G28" s="268"/>
      <c r="H28" s="268"/>
      <c r="I28" s="269"/>
    </row>
    <row r="29" spans="1:9" ht="23.4" customHeight="1" x14ac:dyDescent="0.25">
      <c r="A29" s="270" t="s">
        <v>236</v>
      </c>
      <c r="B29" s="271"/>
      <c r="C29" s="271"/>
      <c r="D29" s="271"/>
      <c r="E29" s="271"/>
      <c r="F29" s="272"/>
      <c r="G29" s="21">
        <v>21</v>
      </c>
      <c r="H29" s="124">
        <v>5800000</v>
      </c>
      <c r="I29" s="124">
        <v>1991109</v>
      </c>
    </row>
    <row r="30" spans="1:9" ht="12.75" customHeight="1" x14ac:dyDescent="0.25">
      <c r="A30" s="273" t="s">
        <v>237</v>
      </c>
      <c r="B30" s="274"/>
      <c r="C30" s="274"/>
      <c r="D30" s="274"/>
      <c r="E30" s="274"/>
      <c r="F30" s="275"/>
      <c r="G30" s="22">
        <v>22</v>
      </c>
      <c r="H30" s="118"/>
      <c r="I30" s="118"/>
    </row>
    <row r="31" spans="1:9" ht="12.75" customHeight="1" x14ac:dyDescent="0.25">
      <c r="A31" s="273" t="s">
        <v>238</v>
      </c>
      <c r="B31" s="274"/>
      <c r="C31" s="274"/>
      <c r="D31" s="274"/>
      <c r="E31" s="274"/>
      <c r="F31" s="275"/>
      <c r="G31" s="22">
        <v>23</v>
      </c>
      <c r="H31" s="118"/>
      <c r="I31" s="118"/>
    </row>
    <row r="32" spans="1:9" ht="12.75" customHeight="1" x14ac:dyDescent="0.25">
      <c r="A32" s="273" t="s">
        <v>239</v>
      </c>
      <c r="B32" s="274"/>
      <c r="C32" s="274"/>
      <c r="D32" s="274"/>
      <c r="E32" s="274"/>
      <c r="F32" s="275"/>
      <c r="G32" s="22">
        <v>24</v>
      </c>
      <c r="H32" s="118"/>
      <c r="I32" s="118"/>
    </row>
    <row r="33" spans="1:9" ht="12.75" customHeight="1" x14ac:dyDescent="0.25">
      <c r="A33" s="273" t="s">
        <v>240</v>
      </c>
      <c r="B33" s="274"/>
      <c r="C33" s="274"/>
      <c r="D33" s="274"/>
      <c r="E33" s="274"/>
      <c r="F33" s="275"/>
      <c r="G33" s="22">
        <v>25</v>
      </c>
      <c r="H33" s="118">
        <v>39176</v>
      </c>
      <c r="I33" s="118">
        <v>65894</v>
      </c>
    </row>
    <row r="34" spans="1:9" ht="12.75" customHeight="1" x14ac:dyDescent="0.25">
      <c r="A34" s="273" t="s">
        <v>241</v>
      </c>
      <c r="B34" s="274"/>
      <c r="C34" s="274"/>
      <c r="D34" s="274"/>
      <c r="E34" s="274"/>
      <c r="F34" s="275"/>
      <c r="G34" s="22">
        <v>26</v>
      </c>
      <c r="H34" s="118"/>
      <c r="I34" s="118"/>
    </row>
    <row r="35" spans="1:9" ht="27.6" customHeight="1" x14ac:dyDescent="0.25">
      <c r="A35" s="261" t="s">
        <v>242</v>
      </c>
      <c r="B35" s="262"/>
      <c r="C35" s="262"/>
      <c r="D35" s="262"/>
      <c r="E35" s="262"/>
      <c r="F35" s="263"/>
      <c r="G35" s="17">
        <v>27</v>
      </c>
      <c r="H35" s="50">
        <f>H29+H30+H31+H32+H33+H34</f>
        <v>5839176</v>
      </c>
      <c r="I35" s="50">
        <f>I29+I30+I31+I32+I33+I34</f>
        <v>2057003</v>
      </c>
    </row>
    <row r="36" spans="1:9" ht="26.4" customHeight="1" x14ac:dyDescent="0.25">
      <c r="A36" s="273" t="s">
        <v>243</v>
      </c>
      <c r="B36" s="274"/>
      <c r="C36" s="274"/>
      <c r="D36" s="274"/>
      <c r="E36" s="274"/>
      <c r="F36" s="275"/>
      <c r="G36" s="22">
        <v>28</v>
      </c>
      <c r="H36" s="118">
        <v>-57631406</v>
      </c>
      <c r="I36" s="118">
        <v>-58037284</v>
      </c>
    </row>
    <row r="37" spans="1:9" ht="12.75" customHeight="1" x14ac:dyDescent="0.25">
      <c r="A37" s="273" t="s">
        <v>244</v>
      </c>
      <c r="B37" s="274"/>
      <c r="C37" s="274"/>
      <c r="D37" s="274"/>
      <c r="E37" s="274"/>
      <c r="F37" s="275"/>
      <c r="G37" s="22">
        <v>29</v>
      </c>
      <c r="H37" s="118"/>
      <c r="I37" s="118"/>
    </row>
    <row r="38" spans="1:9" ht="12.75" customHeight="1" x14ac:dyDescent="0.25">
      <c r="A38" s="273" t="s">
        <v>245</v>
      </c>
      <c r="B38" s="274"/>
      <c r="C38" s="274"/>
      <c r="D38" s="274"/>
      <c r="E38" s="274"/>
      <c r="F38" s="275"/>
      <c r="G38" s="22">
        <v>30</v>
      </c>
      <c r="H38" s="118">
        <v>0</v>
      </c>
      <c r="I38" s="118"/>
    </row>
    <row r="39" spans="1:9" ht="12.75" customHeight="1" x14ac:dyDescent="0.25">
      <c r="A39" s="273" t="s">
        <v>246</v>
      </c>
      <c r="B39" s="274"/>
      <c r="C39" s="274"/>
      <c r="D39" s="274"/>
      <c r="E39" s="274"/>
      <c r="F39" s="275"/>
      <c r="G39" s="22">
        <v>31</v>
      </c>
      <c r="H39" s="118"/>
      <c r="I39" s="118"/>
    </row>
    <row r="40" spans="1:9" ht="12.75" customHeight="1" x14ac:dyDescent="0.25">
      <c r="A40" s="273" t="s">
        <v>247</v>
      </c>
      <c r="B40" s="274"/>
      <c r="C40" s="274"/>
      <c r="D40" s="274"/>
      <c r="E40" s="274"/>
      <c r="F40" s="275"/>
      <c r="G40" s="22">
        <v>32</v>
      </c>
      <c r="H40" s="118"/>
      <c r="I40" s="118"/>
    </row>
    <row r="41" spans="1:9" ht="22.95" customHeight="1" x14ac:dyDescent="0.25">
      <c r="A41" s="261" t="s">
        <v>248</v>
      </c>
      <c r="B41" s="262"/>
      <c r="C41" s="262"/>
      <c r="D41" s="262"/>
      <c r="E41" s="262"/>
      <c r="F41" s="263"/>
      <c r="G41" s="17">
        <v>33</v>
      </c>
      <c r="H41" s="50">
        <f>H36+H37+H38+H39+H40</f>
        <v>-57631406</v>
      </c>
      <c r="I41" s="50">
        <f>I36+I37+I38+I39+I40</f>
        <v>-58037284</v>
      </c>
    </row>
    <row r="42" spans="1:9" ht="30.6" customHeight="1" x14ac:dyDescent="0.25">
      <c r="A42" s="264" t="s">
        <v>249</v>
      </c>
      <c r="B42" s="265"/>
      <c r="C42" s="265"/>
      <c r="D42" s="265"/>
      <c r="E42" s="265"/>
      <c r="F42" s="266"/>
      <c r="G42" s="18">
        <v>34</v>
      </c>
      <c r="H42" s="51">
        <f>H35+H41</f>
        <v>-51792230</v>
      </c>
      <c r="I42" s="51">
        <f>I35+I41</f>
        <v>-55980281</v>
      </c>
    </row>
    <row r="43" spans="1:9" x14ac:dyDescent="0.25">
      <c r="A43" s="267" t="s">
        <v>250</v>
      </c>
      <c r="B43" s="268"/>
      <c r="C43" s="268"/>
      <c r="D43" s="268"/>
      <c r="E43" s="268"/>
      <c r="F43" s="268"/>
      <c r="G43" s="268"/>
      <c r="H43" s="268"/>
      <c r="I43" s="269"/>
    </row>
    <row r="44" spans="1:9" ht="12.75" customHeight="1" x14ac:dyDescent="0.25">
      <c r="A44" s="270" t="s">
        <v>251</v>
      </c>
      <c r="B44" s="271"/>
      <c r="C44" s="271"/>
      <c r="D44" s="271"/>
      <c r="E44" s="271"/>
      <c r="F44" s="272"/>
      <c r="G44" s="21">
        <v>35</v>
      </c>
      <c r="H44" s="124"/>
      <c r="I44" s="124"/>
    </row>
    <row r="45" spans="1:9" ht="27.6" customHeight="1" x14ac:dyDescent="0.25">
      <c r="A45" s="273" t="s">
        <v>252</v>
      </c>
      <c r="B45" s="274"/>
      <c r="C45" s="274"/>
      <c r="D45" s="274"/>
      <c r="E45" s="274"/>
      <c r="F45" s="275"/>
      <c r="G45" s="22">
        <v>36</v>
      </c>
      <c r="H45" s="118"/>
      <c r="I45" s="118"/>
    </row>
    <row r="46" spans="1:9" ht="12.75" customHeight="1" x14ac:dyDescent="0.25">
      <c r="A46" s="273" t="s">
        <v>253</v>
      </c>
      <c r="B46" s="274"/>
      <c r="C46" s="274"/>
      <c r="D46" s="274"/>
      <c r="E46" s="274"/>
      <c r="F46" s="275"/>
      <c r="G46" s="22">
        <v>37</v>
      </c>
      <c r="H46" s="118">
        <v>95000000</v>
      </c>
      <c r="I46" s="118"/>
    </row>
    <row r="47" spans="1:9" ht="12.75" customHeight="1" x14ac:dyDescent="0.25">
      <c r="A47" s="273" t="s">
        <v>254</v>
      </c>
      <c r="B47" s="274"/>
      <c r="C47" s="274"/>
      <c r="D47" s="274"/>
      <c r="E47" s="274"/>
      <c r="F47" s="275"/>
      <c r="G47" s="22">
        <v>38</v>
      </c>
      <c r="H47" s="118"/>
      <c r="I47" s="118"/>
    </row>
    <row r="48" spans="1:9" ht="25.95" customHeight="1" x14ac:dyDescent="0.25">
      <c r="A48" s="261" t="s">
        <v>255</v>
      </c>
      <c r="B48" s="262"/>
      <c r="C48" s="262"/>
      <c r="D48" s="262"/>
      <c r="E48" s="262"/>
      <c r="F48" s="263"/>
      <c r="G48" s="17">
        <v>39</v>
      </c>
      <c r="H48" s="50">
        <f>H44+H45+H46+H47</f>
        <v>95000000</v>
      </c>
      <c r="I48" s="50">
        <f>I44+I45+I46+I47</f>
        <v>0</v>
      </c>
    </row>
    <row r="49" spans="1:9" ht="24.6" customHeight="1" x14ac:dyDescent="0.25">
      <c r="A49" s="273" t="s">
        <v>387</v>
      </c>
      <c r="B49" s="274"/>
      <c r="C49" s="274"/>
      <c r="D49" s="274"/>
      <c r="E49" s="274"/>
      <c r="F49" s="275"/>
      <c r="G49" s="22">
        <v>40</v>
      </c>
      <c r="H49" s="118">
        <v>-51333446</v>
      </c>
      <c r="I49" s="118">
        <v>-56508707</v>
      </c>
    </row>
    <row r="50" spans="1:9" ht="12.75" customHeight="1" x14ac:dyDescent="0.25">
      <c r="A50" s="273" t="s">
        <v>256</v>
      </c>
      <c r="B50" s="274"/>
      <c r="C50" s="274"/>
      <c r="D50" s="274"/>
      <c r="E50" s="274"/>
      <c r="F50" s="275"/>
      <c r="G50" s="22">
        <v>41</v>
      </c>
      <c r="H50" s="118"/>
      <c r="I50" s="118"/>
    </row>
    <row r="51" spans="1:9" ht="12.75" customHeight="1" x14ac:dyDescent="0.25">
      <c r="A51" s="273" t="s">
        <v>257</v>
      </c>
      <c r="B51" s="274"/>
      <c r="C51" s="274"/>
      <c r="D51" s="274"/>
      <c r="E51" s="274"/>
      <c r="F51" s="275"/>
      <c r="G51" s="22">
        <v>42</v>
      </c>
      <c r="H51" s="118">
        <v>-752314</v>
      </c>
      <c r="I51" s="118">
        <v>-364897</v>
      </c>
    </row>
    <row r="52" spans="1:9" ht="26.4" customHeight="1" x14ac:dyDescent="0.25">
      <c r="A52" s="273" t="s">
        <v>258</v>
      </c>
      <c r="B52" s="274"/>
      <c r="C52" s="274"/>
      <c r="D52" s="274"/>
      <c r="E52" s="274"/>
      <c r="F52" s="275"/>
      <c r="G52" s="22">
        <v>43</v>
      </c>
      <c r="H52" s="118"/>
      <c r="I52" s="118"/>
    </row>
    <row r="53" spans="1:9" ht="12.75" customHeight="1" x14ac:dyDescent="0.25">
      <c r="A53" s="273" t="s">
        <v>259</v>
      </c>
      <c r="B53" s="274"/>
      <c r="C53" s="274"/>
      <c r="D53" s="274"/>
      <c r="E53" s="274"/>
      <c r="F53" s="275"/>
      <c r="G53" s="22">
        <v>44</v>
      </c>
      <c r="H53" s="118">
        <v>-43236688</v>
      </c>
      <c r="I53" s="118">
        <v>-47303371</v>
      </c>
    </row>
    <row r="54" spans="1:9" ht="27.6" customHeight="1" x14ac:dyDescent="0.25">
      <c r="A54" s="261" t="s">
        <v>260</v>
      </c>
      <c r="B54" s="262"/>
      <c r="C54" s="262"/>
      <c r="D54" s="262"/>
      <c r="E54" s="262"/>
      <c r="F54" s="263"/>
      <c r="G54" s="17">
        <v>45</v>
      </c>
      <c r="H54" s="50">
        <f>H49+H50+H51+H52+H53</f>
        <v>-95322448</v>
      </c>
      <c r="I54" s="50">
        <f>I49+I50+I51+I52+I53</f>
        <v>-104176975</v>
      </c>
    </row>
    <row r="55" spans="1:9" ht="27.6" customHeight="1" x14ac:dyDescent="0.25">
      <c r="A55" s="276" t="s">
        <v>261</v>
      </c>
      <c r="B55" s="277"/>
      <c r="C55" s="277"/>
      <c r="D55" s="277"/>
      <c r="E55" s="277"/>
      <c r="F55" s="278"/>
      <c r="G55" s="17">
        <v>46</v>
      </c>
      <c r="H55" s="50">
        <f>H48+H54</f>
        <v>-322448</v>
      </c>
      <c r="I55" s="50">
        <f>I48+I54</f>
        <v>-104176975</v>
      </c>
    </row>
    <row r="56" spans="1:9" x14ac:dyDescent="0.25">
      <c r="A56" s="212" t="s">
        <v>262</v>
      </c>
      <c r="B56" s="213"/>
      <c r="C56" s="213"/>
      <c r="D56" s="213"/>
      <c r="E56" s="213"/>
      <c r="F56" s="214"/>
      <c r="G56" s="22">
        <v>47</v>
      </c>
      <c r="H56" s="49"/>
      <c r="I56" s="49"/>
    </row>
    <row r="57" spans="1:9" ht="27" customHeight="1" x14ac:dyDescent="0.25">
      <c r="A57" s="276" t="s">
        <v>263</v>
      </c>
      <c r="B57" s="277"/>
      <c r="C57" s="277"/>
      <c r="D57" s="277"/>
      <c r="E57" s="277"/>
      <c r="F57" s="278"/>
      <c r="G57" s="17">
        <v>48</v>
      </c>
      <c r="H57" s="50">
        <f>H27+H42+H55+H56</f>
        <v>-11529532.999999925</v>
      </c>
      <c r="I57" s="50">
        <f>I27+I42+I55+I56</f>
        <v>6381904</v>
      </c>
    </row>
    <row r="58" spans="1:9" ht="15.6" customHeight="1" x14ac:dyDescent="0.25">
      <c r="A58" s="279" t="s">
        <v>264</v>
      </c>
      <c r="B58" s="280"/>
      <c r="C58" s="280"/>
      <c r="D58" s="280"/>
      <c r="E58" s="280"/>
      <c r="F58" s="281"/>
      <c r="G58" s="22">
        <v>49</v>
      </c>
      <c r="H58" s="118">
        <v>50137307</v>
      </c>
      <c r="I58" s="118">
        <v>38607774.000000075</v>
      </c>
    </row>
    <row r="59" spans="1:9" ht="28.95" customHeight="1" x14ac:dyDescent="0.25">
      <c r="A59" s="264" t="s">
        <v>265</v>
      </c>
      <c r="B59" s="265"/>
      <c r="C59" s="265"/>
      <c r="D59" s="265"/>
      <c r="E59" s="265"/>
      <c r="F59" s="266"/>
      <c r="G59" s="18">
        <v>50</v>
      </c>
      <c r="H59" s="51">
        <f>H57+H58</f>
        <v>38607774.000000075</v>
      </c>
      <c r="I59" s="51">
        <f>I57+I58</f>
        <v>44989678.000000075</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L10" sqref="L10"/>
    </sheetView>
  </sheetViews>
  <sheetFormatPr defaultRowHeight="13.2" x14ac:dyDescent="0.25"/>
  <cols>
    <col min="1" max="7" width="9.109375" style="11"/>
    <col min="8" max="9" width="14.88671875" style="52" customWidth="1"/>
    <col min="10" max="10" width="12" style="11" bestFit="1" customWidth="1"/>
    <col min="11" max="11" width="10.33203125" style="11" bestFit="1" customWidth="1"/>
    <col min="12" max="12" width="12.33203125" style="11" bestFit="1" customWidth="1"/>
    <col min="13" max="263" width="9.109375" style="11"/>
    <col min="264" max="265" width="9.88671875" style="11" bestFit="1" customWidth="1"/>
    <col min="266" max="266" width="12" style="11" bestFit="1" customWidth="1"/>
    <col min="267" max="267" width="10.33203125" style="11" bestFit="1" customWidth="1"/>
    <col min="268" max="268" width="12.33203125" style="11" bestFit="1" customWidth="1"/>
    <col min="269" max="519" width="9.109375" style="11"/>
    <col min="520" max="521" width="9.88671875" style="11" bestFit="1" customWidth="1"/>
    <col min="522" max="522" width="12" style="11" bestFit="1" customWidth="1"/>
    <col min="523" max="523" width="10.33203125" style="11" bestFit="1" customWidth="1"/>
    <col min="524" max="524" width="12.33203125" style="11" bestFit="1" customWidth="1"/>
    <col min="525" max="775" width="9.109375" style="11"/>
    <col min="776" max="777" width="9.88671875" style="11" bestFit="1" customWidth="1"/>
    <col min="778" max="778" width="12" style="11" bestFit="1" customWidth="1"/>
    <col min="779" max="779" width="10.33203125" style="11" bestFit="1" customWidth="1"/>
    <col min="780" max="780" width="12.33203125" style="11" bestFit="1" customWidth="1"/>
    <col min="781" max="1031" width="9.109375" style="11"/>
    <col min="1032" max="1033" width="9.88671875" style="11" bestFit="1" customWidth="1"/>
    <col min="1034" max="1034" width="12" style="11" bestFit="1" customWidth="1"/>
    <col min="1035" max="1035" width="10.33203125" style="11" bestFit="1" customWidth="1"/>
    <col min="1036" max="1036" width="12.33203125" style="11" bestFit="1" customWidth="1"/>
    <col min="1037" max="1287" width="9.109375" style="11"/>
    <col min="1288" max="1289" width="9.88671875" style="11" bestFit="1" customWidth="1"/>
    <col min="1290" max="1290" width="12" style="11" bestFit="1" customWidth="1"/>
    <col min="1291" max="1291" width="10.33203125" style="11" bestFit="1" customWidth="1"/>
    <col min="1292" max="1292" width="12.33203125" style="11" bestFit="1" customWidth="1"/>
    <col min="1293" max="1543" width="9.109375" style="11"/>
    <col min="1544" max="1545" width="9.88671875" style="11" bestFit="1" customWidth="1"/>
    <col min="1546" max="1546" width="12" style="11" bestFit="1" customWidth="1"/>
    <col min="1547" max="1547" width="10.33203125" style="11" bestFit="1" customWidth="1"/>
    <col min="1548" max="1548" width="12.33203125" style="11" bestFit="1" customWidth="1"/>
    <col min="1549" max="1799" width="9.109375" style="11"/>
    <col min="1800" max="1801" width="9.88671875" style="11" bestFit="1" customWidth="1"/>
    <col min="1802" max="1802" width="12" style="11" bestFit="1" customWidth="1"/>
    <col min="1803" max="1803" width="10.33203125" style="11" bestFit="1" customWidth="1"/>
    <col min="1804" max="1804" width="12.33203125" style="11" bestFit="1" customWidth="1"/>
    <col min="1805" max="2055" width="9.109375" style="11"/>
    <col min="2056" max="2057" width="9.88671875" style="11" bestFit="1" customWidth="1"/>
    <col min="2058" max="2058" width="12" style="11" bestFit="1" customWidth="1"/>
    <col min="2059" max="2059" width="10.33203125" style="11" bestFit="1" customWidth="1"/>
    <col min="2060" max="2060" width="12.33203125" style="11" bestFit="1" customWidth="1"/>
    <col min="2061" max="2311" width="9.109375" style="11"/>
    <col min="2312" max="2313" width="9.88671875" style="11" bestFit="1" customWidth="1"/>
    <col min="2314" max="2314" width="12" style="11" bestFit="1" customWidth="1"/>
    <col min="2315" max="2315" width="10.33203125" style="11" bestFit="1" customWidth="1"/>
    <col min="2316" max="2316" width="12.33203125" style="11" bestFit="1" customWidth="1"/>
    <col min="2317" max="2567" width="9.109375" style="11"/>
    <col min="2568" max="2569" width="9.88671875" style="11" bestFit="1" customWidth="1"/>
    <col min="2570" max="2570" width="12" style="11" bestFit="1" customWidth="1"/>
    <col min="2571" max="2571" width="10.33203125" style="11" bestFit="1" customWidth="1"/>
    <col min="2572" max="2572" width="12.33203125" style="11" bestFit="1" customWidth="1"/>
    <col min="2573" max="2823" width="9.109375" style="11"/>
    <col min="2824" max="2825" width="9.88671875" style="11" bestFit="1" customWidth="1"/>
    <col min="2826" max="2826" width="12" style="11" bestFit="1" customWidth="1"/>
    <col min="2827" max="2827" width="10.33203125" style="11" bestFit="1" customWidth="1"/>
    <col min="2828" max="2828" width="12.33203125" style="11" bestFit="1" customWidth="1"/>
    <col min="2829" max="3079" width="9.109375" style="11"/>
    <col min="3080" max="3081" width="9.88671875" style="11" bestFit="1" customWidth="1"/>
    <col min="3082" max="3082" width="12" style="11" bestFit="1" customWidth="1"/>
    <col min="3083" max="3083" width="10.33203125" style="11" bestFit="1" customWidth="1"/>
    <col min="3084" max="3084" width="12.33203125" style="11" bestFit="1" customWidth="1"/>
    <col min="3085" max="3335" width="9.109375" style="11"/>
    <col min="3336" max="3337" width="9.88671875" style="11" bestFit="1" customWidth="1"/>
    <col min="3338" max="3338" width="12" style="11" bestFit="1" customWidth="1"/>
    <col min="3339" max="3339" width="10.33203125" style="11" bestFit="1" customWidth="1"/>
    <col min="3340" max="3340" width="12.33203125" style="11" bestFit="1" customWidth="1"/>
    <col min="3341" max="3591" width="9.109375" style="11"/>
    <col min="3592" max="3593" width="9.88671875" style="11" bestFit="1" customWidth="1"/>
    <col min="3594" max="3594" width="12" style="11" bestFit="1" customWidth="1"/>
    <col min="3595" max="3595" width="10.33203125" style="11" bestFit="1" customWidth="1"/>
    <col min="3596" max="3596" width="12.33203125" style="11" bestFit="1" customWidth="1"/>
    <col min="3597" max="3847" width="9.109375" style="11"/>
    <col min="3848" max="3849" width="9.88671875" style="11" bestFit="1" customWidth="1"/>
    <col min="3850" max="3850" width="12" style="11" bestFit="1" customWidth="1"/>
    <col min="3851" max="3851" width="10.33203125" style="11" bestFit="1" customWidth="1"/>
    <col min="3852" max="3852" width="12.33203125" style="11" bestFit="1" customWidth="1"/>
    <col min="3853" max="4103" width="9.109375" style="11"/>
    <col min="4104" max="4105" width="9.88671875" style="11" bestFit="1" customWidth="1"/>
    <col min="4106" max="4106" width="12" style="11" bestFit="1" customWidth="1"/>
    <col min="4107" max="4107" width="10.33203125" style="11" bestFit="1" customWidth="1"/>
    <col min="4108" max="4108" width="12.33203125" style="11" bestFit="1" customWidth="1"/>
    <col min="4109" max="4359" width="9.109375" style="11"/>
    <col min="4360" max="4361" width="9.88671875" style="11" bestFit="1" customWidth="1"/>
    <col min="4362" max="4362" width="12" style="11" bestFit="1" customWidth="1"/>
    <col min="4363" max="4363" width="10.33203125" style="11" bestFit="1" customWidth="1"/>
    <col min="4364" max="4364" width="12.33203125" style="11" bestFit="1" customWidth="1"/>
    <col min="4365" max="4615" width="9.109375" style="11"/>
    <col min="4616" max="4617" width="9.88671875" style="11" bestFit="1" customWidth="1"/>
    <col min="4618" max="4618" width="12" style="11" bestFit="1" customWidth="1"/>
    <col min="4619" max="4619" width="10.33203125" style="11" bestFit="1" customWidth="1"/>
    <col min="4620" max="4620" width="12.33203125" style="11" bestFit="1" customWidth="1"/>
    <col min="4621" max="4871" width="9.109375" style="11"/>
    <col min="4872" max="4873" width="9.88671875" style="11" bestFit="1" customWidth="1"/>
    <col min="4874" max="4874" width="12" style="11" bestFit="1" customWidth="1"/>
    <col min="4875" max="4875" width="10.33203125" style="11" bestFit="1" customWidth="1"/>
    <col min="4876" max="4876" width="12.33203125" style="11" bestFit="1" customWidth="1"/>
    <col min="4877" max="5127" width="9.109375" style="11"/>
    <col min="5128" max="5129" width="9.88671875" style="11" bestFit="1" customWidth="1"/>
    <col min="5130" max="5130" width="12" style="11" bestFit="1" customWidth="1"/>
    <col min="5131" max="5131" width="10.33203125" style="11" bestFit="1" customWidth="1"/>
    <col min="5132" max="5132" width="12.33203125" style="11" bestFit="1" customWidth="1"/>
    <col min="5133" max="5383" width="9.109375" style="11"/>
    <col min="5384" max="5385" width="9.88671875" style="11" bestFit="1" customWidth="1"/>
    <col min="5386" max="5386" width="12" style="11" bestFit="1" customWidth="1"/>
    <col min="5387" max="5387" width="10.33203125" style="11" bestFit="1" customWidth="1"/>
    <col min="5388" max="5388" width="12.33203125" style="11" bestFit="1" customWidth="1"/>
    <col min="5389" max="5639" width="9.109375" style="11"/>
    <col min="5640" max="5641" width="9.88671875" style="11" bestFit="1" customWidth="1"/>
    <col min="5642" max="5642" width="12" style="11" bestFit="1" customWidth="1"/>
    <col min="5643" max="5643" width="10.33203125" style="11" bestFit="1" customWidth="1"/>
    <col min="5644" max="5644" width="12.33203125" style="11" bestFit="1" customWidth="1"/>
    <col min="5645" max="5895" width="9.109375" style="11"/>
    <col min="5896" max="5897" width="9.88671875" style="11" bestFit="1" customWidth="1"/>
    <col min="5898" max="5898" width="12" style="11" bestFit="1" customWidth="1"/>
    <col min="5899" max="5899" width="10.33203125" style="11" bestFit="1" customWidth="1"/>
    <col min="5900" max="5900" width="12.33203125" style="11" bestFit="1" customWidth="1"/>
    <col min="5901" max="6151" width="9.109375" style="11"/>
    <col min="6152" max="6153" width="9.88671875" style="11" bestFit="1" customWidth="1"/>
    <col min="6154" max="6154" width="12" style="11" bestFit="1" customWidth="1"/>
    <col min="6155" max="6155" width="10.33203125" style="11" bestFit="1" customWidth="1"/>
    <col min="6156" max="6156" width="12.33203125" style="11" bestFit="1" customWidth="1"/>
    <col min="6157" max="6407" width="9.109375" style="11"/>
    <col min="6408" max="6409" width="9.88671875" style="11" bestFit="1" customWidth="1"/>
    <col min="6410" max="6410" width="12" style="11" bestFit="1" customWidth="1"/>
    <col min="6411" max="6411" width="10.33203125" style="11" bestFit="1" customWidth="1"/>
    <col min="6412" max="6412" width="12.33203125" style="11" bestFit="1" customWidth="1"/>
    <col min="6413" max="6663" width="9.109375" style="11"/>
    <col min="6664" max="6665" width="9.88671875" style="11" bestFit="1" customWidth="1"/>
    <col min="6666" max="6666" width="12" style="11" bestFit="1" customWidth="1"/>
    <col min="6667" max="6667" width="10.33203125" style="11" bestFit="1" customWidth="1"/>
    <col min="6668" max="6668" width="12.33203125" style="11" bestFit="1" customWidth="1"/>
    <col min="6669" max="6919" width="9.109375" style="11"/>
    <col min="6920" max="6921" width="9.88671875" style="11" bestFit="1" customWidth="1"/>
    <col min="6922" max="6922" width="12" style="11" bestFit="1" customWidth="1"/>
    <col min="6923" max="6923" width="10.33203125" style="11" bestFit="1" customWidth="1"/>
    <col min="6924" max="6924" width="12.33203125" style="11" bestFit="1" customWidth="1"/>
    <col min="6925" max="7175" width="9.109375" style="11"/>
    <col min="7176" max="7177" width="9.88671875" style="11" bestFit="1" customWidth="1"/>
    <col min="7178" max="7178" width="12" style="11" bestFit="1" customWidth="1"/>
    <col min="7179" max="7179" width="10.33203125" style="11" bestFit="1" customWidth="1"/>
    <col min="7180" max="7180" width="12.33203125" style="11" bestFit="1" customWidth="1"/>
    <col min="7181" max="7431" width="9.109375" style="11"/>
    <col min="7432" max="7433" width="9.88671875" style="11" bestFit="1" customWidth="1"/>
    <col min="7434" max="7434" width="12" style="11" bestFit="1" customWidth="1"/>
    <col min="7435" max="7435" width="10.33203125" style="11" bestFit="1" customWidth="1"/>
    <col min="7436" max="7436" width="12.33203125" style="11" bestFit="1" customWidth="1"/>
    <col min="7437" max="7687" width="9.109375" style="11"/>
    <col min="7688" max="7689" width="9.88671875" style="11" bestFit="1" customWidth="1"/>
    <col min="7690" max="7690" width="12" style="11" bestFit="1" customWidth="1"/>
    <col min="7691" max="7691" width="10.33203125" style="11" bestFit="1" customWidth="1"/>
    <col min="7692" max="7692" width="12.33203125" style="11" bestFit="1" customWidth="1"/>
    <col min="7693" max="7943" width="9.109375" style="11"/>
    <col min="7944" max="7945" width="9.88671875" style="11" bestFit="1" customWidth="1"/>
    <col min="7946" max="7946" width="12" style="11" bestFit="1" customWidth="1"/>
    <col min="7947" max="7947" width="10.33203125" style="11" bestFit="1" customWidth="1"/>
    <col min="7948" max="7948" width="12.33203125" style="11" bestFit="1" customWidth="1"/>
    <col min="7949" max="8199" width="9.109375" style="11"/>
    <col min="8200" max="8201" width="9.88671875" style="11" bestFit="1" customWidth="1"/>
    <col min="8202" max="8202" width="12" style="11" bestFit="1" customWidth="1"/>
    <col min="8203" max="8203" width="10.33203125" style="11" bestFit="1" customWidth="1"/>
    <col min="8204" max="8204" width="12.33203125" style="11" bestFit="1" customWidth="1"/>
    <col min="8205" max="8455" width="9.109375" style="11"/>
    <col min="8456" max="8457" width="9.88671875" style="11" bestFit="1" customWidth="1"/>
    <col min="8458" max="8458" width="12" style="11" bestFit="1" customWidth="1"/>
    <col min="8459" max="8459" width="10.33203125" style="11" bestFit="1" customWidth="1"/>
    <col min="8460" max="8460" width="12.33203125" style="11" bestFit="1" customWidth="1"/>
    <col min="8461" max="8711" width="9.109375" style="11"/>
    <col min="8712" max="8713" width="9.88671875" style="11" bestFit="1" customWidth="1"/>
    <col min="8714" max="8714" width="12" style="11" bestFit="1" customWidth="1"/>
    <col min="8715" max="8715" width="10.33203125" style="11" bestFit="1" customWidth="1"/>
    <col min="8716" max="8716" width="12.33203125" style="11" bestFit="1" customWidth="1"/>
    <col min="8717" max="8967" width="9.109375" style="11"/>
    <col min="8968" max="8969" width="9.88671875" style="11" bestFit="1" customWidth="1"/>
    <col min="8970" max="8970" width="12" style="11" bestFit="1" customWidth="1"/>
    <col min="8971" max="8971" width="10.33203125" style="11" bestFit="1" customWidth="1"/>
    <col min="8972" max="8972" width="12.33203125" style="11" bestFit="1" customWidth="1"/>
    <col min="8973" max="9223" width="9.109375" style="11"/>
    <col min="9224" max="9225" width="9.88671875" style="11" bestFit="1" customWidth="1"/>
    <col min="9226" max="9226" width="12" style="11" bestFit="1" customWidth="1"/>
    <col min="9227" max="9227" width="10.33203125" style="11" bestFit="1" customWidth="1"/>
    <col min="9228" max="9228" width="12.33203125" style="11" bestFit="1" customWidth="1"/>
    <col min="9229" max="9479" width="9.109375" style="11"/>
    <col min="9480" max="9481" width="9.88671875" style="11" bestFit="1" customWidth="1"/>
    <col min="9482" max="9482" width="12" style="11" bestFit="1" customWidth="1"/>
    <col min="9483" max="9483" width="10.33203125" style="11" bestFit="1" customWidth="1"/>
    <col min="9484" max="9484" width="12.33203125" style="11" bestFit="1" customWidth="1"/>
    <col min="9485" max="9735" width="9.109375" style="11"/>
    <col min="9736" max="9737" width="9.88671875" style="11" bestFit="1" customWidth="1"/>
    <col min="9738" max="9738" width="12" style="11" bestFit="1" customWidth="1"/>
    <col min="9739" max="9739" width="10.33203125" style="11" bestFit="1" customWidth="1"/>
    <col min="9740" max="9740" width="12.33203125" style="11" bestFit="1" customWidth="1"/>
    <col min="9741" max="9991" width="9.109375" style="11"/>
    <col min="9992" max="9993" width="9.88671875" style="11" bestFit="1" customWidth="1"/>
    <col min="9994" max="9994" width="12" style="11" bestFit="1" customWidth="1"/>
    <col min="9995" max="9995" width="10.33203125" style="11" bestFit="1" customWidth="1"/>
    <col min="9996" max="9996" width="12.33203125" style="11" bestFit="1" customWidth="1"/>
    <col min="9997" max="10247" width="9.109375" style="11"/>
    <col min="10248" max="10249" width="9.88671875" style="11" bestFit="1" customWidth="1"/>
    <col min="10250" max="10250" width="12" style="11" bestFit="1" customWidth="1"/>
    <col min="10251" max="10251" width="10.33203125" style="11" bestFit="1" customWidth="1"/>
    <col min="10252" max="10252" width="12.33203125" style="11" bestFit="1" customWidth="1"/>
    <col min="10253" max="10503" width="9.109375" style="11"/>
    <col min="10504" max="10505" width="9.88671875" style="11" bestFit="1" customWidth="1"/>
    <col min="10506" max="10506" width="12" style="11" bestFit="1" customWidth="1"/>
    <col min="10507" max="10507" width="10.33203125" style="11" bestFit="1" customWidth="1"/>
    <col min="10508" max="10508" width="12.33203125" style="11" bestFit="1" customWidth="1"/>
    <col min="10509" max="10759" width="9.109375" style="11"/>
    <col min="10760" max="10761" width="9.88671875" style="11" bestFit="1" customWidth="1"/>
    <col min="10762" max="10762" width="12" style="11" bestFit="1" customWidth="1"/>
    <col min="10763" max="10763" width="10.33203125" style="11" bestFit="1" customWidth="1"/>
    <col min="10764" max="10764" width="12.33203125" style="11" bestFit="1" customWidth="1"/>
    <col min="10765" max="11015" width="9.109375" style="11"/>
    <col min="11016" max="11017" width="9.88671875" style="11" bestFit="1" customWidth="1"/>
    <col min="11018" max="11018" width="12" style="11" bestFit="1" customWidth="1"/>
    <col min="11019" max="11019" width="10.33203125" style="11" bestFit="1" customWidth="1"/>
    <col min="11020" max="11020" width="12.33203125" style="11" bestFit="1" customWidth="1"/>
    <col min="11021" max="11271" width="9.109375" style="11"/>
    <col min="11272" max="11273" width="9.88671875" style="11" bestFit="1" customWidth="1"/>
    <col min="11274" max="11274" width="12" style="11" bestFit="1" customWidth="1"/>
    <col min="11275" max="11275" width="10.33203125" style="11" bestFit="1" customWidth="1"/>
    <col min="11276" max="11276" width="12.33203125" style="11" bestFit="1" customWidth="1"/>
    <col min="11277" max="11527" width="9.109375" style="11"/>
    <col min="11528" max="11529" width="9.88671875" style="11" bestFit="1" customWidth="1"/>
    <col min="11530" max="11530" width="12" style="11" bestFit="1" customWidth="1"/>
    <col min="11531" max="11531" width="10.33203125" style="11" bestFit="1" customWidth="1"/>
    <col min="11532" max="11532" width="12.33203125" style="11" bestFit="1" customWidth="1"/>
    <col min="11533" max="11783" width="9.109375" style="11"/>
    <col min="11784" max="11785" width="9.88671875" style="11" bestFit="1" customWidth="1"/>
    <col min="11786" max="11786" width="12" style="11" bestFit="1" customWidth="1"/>
    <col min="11787" max="11787" width="10.33203125" style="11" bestFit="1" customWidth="1"/>
    <col min="11788" max="11788" width="12.33203125" style="11" bestFit="1" customWidth="1"/>
    <col min="11789" max="12039" width="9.109375" style="11"/>
    <col min="12040" max="12041" width="9.88671875" style="11" bestFit="1" customWidth="1"/>
    <col min="12042" max="12042" width="12" style="11" bestFit="1" customWidth="1"/>
    <col min="12043" max="12043" width="10.33203125" style="11" bestFit="1" customWidth="1"/>
    <col min="12044" max="12044" width="12.33203125" style="11" bestFit="1" customWidth="1"/>
    <col min="12045" max="12295" width="9.109375" style="11"/>
    <col min="12296" max="12297" width="9.88671875" style="11" bestFit="1" customWidth="1"/>
    <col min="12298" max="12298" width="12" style="11" bestFit="1" customWidth="1"/>
    <col min="12299" max="12299" width="10.33203125" style="11" bestFit="1" customWidth="1"/>
    <col min="12300" max="12300" width="12.33203125" style="11" bestFit="1" customWidth="1"/>
    <col min="12301" max="12551" width="9.109375" style="11"/>
    <col min="12552" max="12553" width="9.88671875" style="11" bestFit="1" customWidth="1"/>
    <col min="12554" max="12554" width="12" style="11" bestFit="1" customWidth="1"/>
    <col min="12555" max="12555" width="10.33203125" style="11" bestFit="1" customWidth="1"/>
    <col min="12556" max="12556" width="12.33203125" style="11" bestFit="1" customWidth="1"/>
    <col min="12557" max="12807" width="9.109375" style="11"/>
    <col min="12808" max="12809" width="9.88671875" style="11" bestFit="1" customWidth="1"/>
    <col min="12810" max="12810" width="12" style="11" bestFit="1" customWidth="1"/>
    <col min="12811" max="12811" width="10.33203125" style="11" bestFit="1" customWidth="1"/>
    <col min="12812" max="12812" width="12.33203125" style="11" bestFit="1" customWidth="1"/>
    <col min="12813" max="13063" width="9.109375" style="11"/>
    <col min="13064" max="13065" width="9.88671875" style="11" bestFit="1" customWidth="1"/>
    <col min="13066" max="13066" width="12" style="11" bestFit="1" customWidth="1"/>
    <col min="13067" max="13067" width="10.33203125" style="11" bestFit="1" customWidth="1"/>
    <col min="13068" max="13068" width="12.33203125" style="11" bestFit="1" customWidth="1"/>
    <col min="13069" max="13319" width="9.109375" style="11"/>
    <col min="13320" max="13321" width="9.88671875" style="11" bestFit="1" customWidth="1"/>
    <col min="13322" max="13322" width="12" style="11" bestFit="1" customWidth="1"/>
    <col min="13323" max="13323" width="10.33203125" style="11" bestFit="1" customWidth="1"/>
    <col min="13324" max="13324" width="12.33203125" style="11" bestFit="1" customWidth="1"/>
    <col min="13325" max="13575" width="9.109375" style="11"/>
    <col min="13576" max="13577" width="9.88671875" style="11" bestFit="1" customWidth="1"/>
    <col min="13578" max="13578" width="12" style="11" bestFit="1" customWidth="1"/>
    <col min="13579" max="13579" width="10.33203125" style="11" bestFit="1" customWidth="1"/>
    <col min="13580" max="13580" width="12.33203125" style="11" bestFit="1" customWidth="1"/>
    <col min="13581" max="13831" width="9.109375" style="11"/>
    <col min="13832" max="13833" width="9.88671875" style="11" bestFit="1" customWidth="1"/>
    <col min="13834" max="13834" width="12" style="11" bestFit="1" customWidth="1"/>
    <col min="13835" max="13835" width="10.33203125" style="11" bestFit="1" customWidth="1"/>
    <col min="13836" max="13836" width="12.33203125" style="11" bestFit="1" customWidth="1"/>
    <col min="13837" max="14087" width="9.109375" style="11"/>
    <col min="14088" max="14089" width="9.88671875" style="11" bestFit="1" customWidth="1"/>
    <col min="14090" max="14090" width="12" style="11" bestFit="1" customWidth="1"/>
    <col min="14091" max="14091" width="10.33203125" style="11" bestFit="1" customWidth="1"/>
    <col min="14092" max="14092" width="12.33203125" style="11" bestFit="1" customWidth="1"/>
    <col min="14093" max="14343" width="9.109375" style="11"/>
    <col min="14344" max="14345" width="9.88671875" style="11" bestFit="1" customWidth="1"/>
    <col min="14346" max="14346" width="12" style="11" bestFit="1" customWidth="1"/>
    <col min="14347" max="14347" width="10.33203125" style="11" bestFit="1" customWidth="1"/>
    <col min="14348" max="14348" width="12.33203125" style="11" bestFit="1" customWidth="1"/>
    <col min="14349" max="14599" width="9.109375" style="11"/>
    <col min="14600" max="14601" width="9.88671875" style="11" bestFit="1" customWidth="1"/>
    <col min="14602" max="14602" width="12" style="11" bestFit="1" customWidth="1"/>
    <col min="14603" max="14603" width="10.33203125" style="11" bestFit="1" customWidth="1"/>
    <col min="14604" max="14604" width="12.33203125" style="11" bestFit="1" customWidth="1"/>
    <col min="14605" max="14855" width="9.109375" style="11"/>
    <col min="14856" max="14857" width="9.88671875" style="11" bestFit="1" customWidth="1"/>
    <col min="14858" max="14858" width="12" style="11" bestFit="1" customWidth="1"/>
    <col min="14859" max="14859" width="10.33203125" style="11" bestFit="1" customWidth="1"/>
    <col min="14860" max="14860" width="12.33203125" style="11" bestFit="1" customWidth="1"/>
    <col min="14861" max="15111" width="9.109375" style="11"/>
    <col min="15112" max="15113" width="9.88671875" style="11" bestFit="1" customWidth="1"/>
    <col min="15114" max="15114" width="12" style="11" bestFit="1" customWidth="1"/>
    <col min="15115" max="15115" width="10.33203125" style="11" bestFit="1" customWidth="1"/>
    <col min="15116" max="15116" width="12.33203125" style="11" bestFit="1" customWidth="1"/>
    <col min="15117" max="15367" width="9.109375" style="11"/>
    <col min="15368" max="15369" width="9.88671875" style="11" bestFit="1" customWidth="1"/>
    <col min="15370" max="15370" width="12" style="11" bestFit="1" customWidth="1"/>
    <col min="15371" max="15371" width="10.33203125" style="11" bestFit="1" customWidth="1"/>
    <col min="15372" max="15372" width="12.33203125" style="11" bestFit="1" customWidth="1"/>
    <col min="15373" max="15623" width="9.109375" style="11"/>
    <col min="15624" max="15625" width="9.88671875" style="11" bestFit="1" customWidth="1"/>
    <col min="15626" max="15626" width="12" style="11" bestFit="1" customWidth="1"/>
    <col min="15627" max="15627" width="10.33203125" style="11" bestFit="1" customWidth="1"/>
    <col min="15628" max="15628" width="12.33203125" style="11" bestFit="1" customWidth="1"/>
    <col min="15629" max="15879" width="9.109375" style="11"/>
    <col min="15880" max="15881" width="9.88671875" style="11" bestFit="1" customWidth="1"/>
    <col min="15882" max="15882" width="12" style="11" bestFit="1" customWidth="1"/>
    <col min="15883" max="15883" width="10.33203125" style="11" bestFit="1" customWidth="1"/>
    <col min="15884" max="15884" width="12.33203125" style="11" bestFit="1" customWidth="1"/>
    <col min="15885" max="16135" width="9.109375" style="11"/>
    <col min="16136" max="16137" width="9.88671875" style="11" bestFit="1" customWidth="1"/>
    <col min="16138" max="16138" width="12" style="11" bestFit="1" customWidth="1"/>
    <col min="16139" max="16139" width="10.33203125" style="11" bestFit="1" customWidth="1"/>
    <col min="16140" max="16140" width="12.33203125" style="11" bestFit="1" customWidth="1"/>
    <col min="16141" max="16384" width="9.109375" style="11"/>
  </cols>
  <sheetData>
    <row r="1" spans="1:9" ht="12.75" customHeight="1" x14ac:dyDescent="0.25">
      <c r="A1" s="260" t="s">
        <v>266</v>
      </c>
      <c r="B1" s="288"/>
      <c r="C1" s="288"/>
      <c r="D1" s="288"/>
      <c r="E1" s="288"/>
      <c r="F1" s="288"/>
      <c r="G1" s="288"/>
      <c r="H1" s="288"/>
      <c r="I1" s="288"/>
    </row>
    <row r="2" spans="1:9" ht="12.75" customHeight="1" x14ac:dyDescent="0.25">
      <c r="A2" s="259" t="s">
        <v>409</v>
      </c>
      <c r="B2" s="218"/>
      <c r="C2" s="218"/>
      <c r="D2" s="218"/>
      <c r="E2" s="218"/>
      <c r="F2" s="218"/>
      <c r="G2" s="218"/>
      <c r="H2" s="218"/>
      <c r="I2" s="218"/>
    </row>
    <row r="3" spans="1:9" x14ac:dyDescent="0.25">
      <c r="A3" s="290" t="s">
        <v>361</v>
      </c>
      <c r="B3" s="298"/>
      <c r="C3" s="298"/>
      <c r="D3" s="298"/>
      <c r="E3" s="298"/>
      <c r="F3" s="298"/>
      <c r="G3" s="298"/>
      <c r="H3" s="298"/>
      <c r="I3" s="298"/>
    </row>
    <row r="4" spans="1:9" x14ac:dyDescent="0.25">
      <c r="A4" s="289" t="s">
        <v>410</v>
      </c>
      <c r="B4" s="225"/>
      <c r="C4" s="225"/>
      <c r="D4" s="225"/>
      <c r="E4" s="225"/>
      <c r="F4" s="225"/>
      <c r="G4" s="225"/>
      <c r="H4" s="225"/>
      <c r="I4" s="226"/>
    </row>
    <row r="5" spans="1:9" ht="22.8" thickBot="1" x14ac:dyDescent="0.3">
      <c r="A5" s="292" t="s">
        <v>2</v>
      </c>
      <c r="B5" s="293"/>
      <c r="C5" s="293"/>
      <c r="D5" s="293"/>
      <c r="E5" s="293"/>
      <c r="F5" s="294"/>
      <c r="G5" s="12" t="s">
        <v>115</v>
      </c>
      <c r="H5" s="45" t="s">
        <v>377</v>
      </c>
      <c r="I5" s="45" t="s">
        <v>353</v>
      </c>
    </row>
    <row r="6" spans="1:9" x14ac:dyDescent="0.25">
      <c r="A6" s="295">
        <v>1</v>
      </c>
      <c r="B6" s="296"/>
      <c r="C6" s="296"/>
      <c r="D6" s="296"/>
      <c r="E6" s="296"/>
      <c r="F6" s="297"/>
      <c r="G6" s="14">
        <v>2</v>
      </c>
      <c r="H6" s="20" t="s">
        <v>215</v>
      </c>
      <c r="I6" s="20" t="s">
        <v>216</v>
      </c>
    </row>
    <row r="7" spans="1:9" x14ac:dyDescent="0.25">
      <c r="A7" s="267" t="s">
        <v>217</v>
      </c>
      <c r="B7" s="302"/>
      <c r="C7" s="302"/>
      <c r="D7" s="302"/>
      <c r="E7" s="302"/>
      <c r="F7" s="302"/>
      <c r="G7" s="302"/>
      <c r="H7" s="302"/>
      <c r="I7" s="303"/>
    </row>
    <row r="8" spans="1:9" x14ac:dyDescent="0.25">
      <c r="A8" s="304" t="s">
        <v>267</v>
      </c>
      <c r="B8" s="304"/>
      <c r="C8" s="304"/>
      <c r="D8" s="304"/>
      <c r="E8" s="304"/>
      <c r="F8" s="304"/>
      <c r="G8" s="15">
        <v>1</v>
      </c>
      <c r="H8" s="48"/>
      <c r="I8" s="48"/>
    </row>
    <row r="9" spans="1:9" x14ac:dyDescent="0.25">
      <c r="A9" s="249" t="s">
        <v>268</v>
      </c>
      <c r="B9" s="249"/>
      <c r="C9" s="249"/>
      <c r="D9" s="249"/>
      <c r="E9" s="249"/>
      <c r="F9" s="249"/>
      <c r="G9" s="16">
        <v>2</v>
      </c>
      <c r="H9" s="49"/>
      <c r="I9" s="49"/>
    </row>
    <row r="10" spans="1:9" x14ac:dyDescent="0.25">
      <c r="A10" s="249" t="s">
        <v>269</v>
      </c>
      <c r="B10" s="249"/>
      <c r="C10" s="249"/>
      <c r="D10" s="249"/>
      <c r="E10" s="249"/>
      <c r="F10" s="249"/>
      <c r="G10" s="16">
        <v>3</v>
      </c>
      <c r="H10" s="49"/>
      <c r="I10" s="49"/>
    </row>
    <row r="11" spans="1:9" x14ac:dyDescent="0.25">
      <c r="A11" s="249" t="s">
        <v>270</v>
      </c>
      <c r="B11" s="249"/>
      <c r="C11" s="249"/>
      <c r="D11" s="249"/>
      <c r="E11" s="249"/>
      <c r="F11" s="249"/>
      <c r="G11" s="16">
        <v>4</v>
      </c>
      <c r="H11" s="49"/>
      <c r="I11" s="49"/>
    </row>
    <row r="12" spans="1:9" x14ac:dyDescent="0.25">
      <c r="A12" s="249" t="s">
        <v>271</v>
      </c>
      <c r="B12" s="249"/>
      <c r="C12" s="249"/>
      <c r="D12" s="249"/>
      <c r="E12" s="249"/>
      <c r="F12" s="249"/>
      <c r="G12" s="16">
        <v>5</v>
      </c>
      <c r="H12" s="49"/>
      <c r="I12" s="49"/>
    </row>
    <row r="13" spans="1:9" x14ac:dyDescent="0.25">
      <c r="A13" s="249" t="s">
        <v>272</v>
      </c>
      <c r="B13" s="249"/>
      <c r="C13" s="249"/>
      <c r="D13" s="249"/>
      <c r="E13" s="249"/>
      <c r="F13" s="249"/>
      <c r="G13" s="16">
        <v>6</v>
      </c>
      <c r="H13" s="49"/>
      <c r="I13" s="49"/>
    </row>
    <row r="14" spans="1:9" x14ac:dyDescent="0.25">
      <c r="A14" s="249" t="s">
        <v>273</v>
      </c>
      <c r="B14" s="249"/>
      <c r="C14" s="249"/>
      <c r="D14" s="249"/>
      <c r="E14" s="249"/>
      <c r="F14" s="249"/>
      <c r="G14" s="16">
        <v>7</v>
      </c>
      <c r="H14" s="49"/>
      <c r="I14" s="49"/>
    </row>
    <row r="15" spans="1:9" x14ac:dyDescent="0.25">
      <c r="A15" s="249" t="s">
        <v>274</v>
      </c>
      <c r="B15" s="249"/>
      <c r="C15" s="249"/>
      <c r="D15" s="249"/>
      <c r="E15" s="249"/>
      <c r="F15" s="249"/>
      <c r="G15" s="16">
        <v>8</v>
      </c>
      <c r="H15" s="49"/>
      <c r="I15" s="49"/>
    </row>
    <row r="16" spans="1:9" x14ac:dyDescent="0.25">
      <c r="A16" s="240" t="s">
        <v>275</v>
      </c>
      <c r="B16" s="240"/>
      <c r="C16" s="240"/>
      <c r="D16" s="240"/>
      <c r="E16" s="240"/>
      <c r="F16" s="240"/>
      <c r="G16" s="17">
        <v>9</v>
      </c>
      <c r="H16" s="50">
        <f>SUM(H8:H15)</f>
        <v>0</v>
      </c>
      <c r="I16" s="50">
        <f>SUM(I8:I15)</f>
        <v>0</v>
      </c>
    </row>
    <row r="17" spans="1:9" x14ac:dyDescent="0.25">
      <c r="A17" s="249" t="s">
        <v>276</v>
      </c>
      <c r="B17" s="249"/>
      <c r="C17" s="249"/>
      <c r="D17" s="249"/>
      <c r="E17" s="249"/>
      <c r="F17" s="249"/>
      <c r="G17" s="16">
        <v>10</v>
      </c>
      <c r="H17" s="49"/>
      <c r="I17" s="49"/>
    </row>
    <row r="18" spans="1:9" x14ac:dyDescent="0.25">
      <c r="A18" s="249" t="s">
        <v>277</v>
      </c>
      <c r="B18" s="249"/>
      <c r="C18" s="249"/>
      <c r="D18" s="249"/>
      <c r="E18" s="249"/>
      <c r="F18" s="249"/>
      <c r="G18" s="16">
        <v>11</v>
      </c>
      <c r="H18" s="49"/>
      <c r="I18" s="49"/>
    </row>
    <row r="19" spans="1:9" ht="25.95" customHeight="1" x14ac:dyDescent="0.25">
      <c r="A19" s="301" t="s">
        <v>278</v>
      </c>
      <c r="B19" s="301"/>
      <c r="C19" s="301"/>
      <c r="D19" s="301"/>
      <c r="E19" s="301"/>
      <c r="F19" s="301"/>
      <c r="G19" s="18">
        <v>12</v>
      </c>
      <c r="H19" s="51">
        <f>H16+H17+H18</f>
        <v>0</v>
      </c>
      <c r="I19" s="51">
        <f>I16+I17+I18</f>
        <v>0</v>
      </c>
    </row>
    <row r="20" spans="1:9" x14ac:dyDescent="0.25">
      <c r="A20" s="267" t="s">
        <v>235</v>
      </c>
      <c r="B20" s="302"/>
      <c r="C20" s="302"/>
      <c r="D20" s="302"/>
      <c r="E20" s="302"/>
      <c r="F20" s="302"/>
      <c r="G20" s="302"/>
      <c r="H20" s="302"/>
      <c r="I20" s="303"/>
    </row>
    <row r="21" spans="1:9" ht="26.4" customHeight="1" x14ac:dyDescent="0.25">
      <c r="A21" s="304" t="s">
        <v>279</v>
      </c>
      <c r="B21" s="304"/>
      <c r="C21" s="304"/>
      <c r="D21" s="304"/>
      <c r="E21" s="304"/>
      <c r="F21" s="304"/>
      <c r="G21" s="15">
        <v>13</v>
      </c>
      <c r="H21" s="48"/>
      <c r="I21" s="48"/>
    </row>
    <row r="22" spans="1:9" x14ac:dyDescent="0.25">
      <c r="A22" s="249" t="s">
        <v>280</v>
      </c>
      <c r="B22" s="249"/>
      <c r="C22" s="249"/>
      <c r="D22" s="249"/>
      <c r="E22" s="249"/>
      <c r="F22" s="249"/>
      <c r="G22" s="16">
        <v>14</v>
      </c>
      <c r="H22" s="49"/>
      <c r="I22" s="49"/>
    </row>
    <row r="23" spans="1:9" x14ac:dyDescent="0.25">
      <c r="A23" s="249" t="s">
        <v>281</v>
      </c>
      <c r="B23" s="249"/>
      <c r="C23" s="249"/>
      <c r="D23" s="249"/>
      <c r="E23" s="249"/>
      <c r="F23" s="249"/>
      <c r="G23" s="16">
        <v>15</v>
      </c>
      <c r="H23" s="49"/>
      <c r="I23" s="49"/>
    </row>
    <row r="24" spans="1:9" x14ac:dyDescent="0.25">
      <c r="A24" s="249" t="s">
        <v>282</v>
      </c>
      <c r="B24" s="249"/>
      <c r="C24" s="249"/>
      <c r="D24" s="249"/>
      <c r="E24" s="249"/>
      <c r="F24" s="249"/>
      <c r="G24" s="16">
        <v>16</v>
      </c>
      <c r="H24" s="49"/>
      <c r="I24" s="49"/>
    </row>
    <row r="25" spans="1:9" x14ac:dyDescent="0.25">
      <c r="A25" s="249" t="s">
        <v>283</v>
      </c>
      <c r="B25" s="249"/>
      <c r="C25" s="249"/>
      <c r="D25" s="249"/>
      <c r="E25" s="249"/>
      <c r="F25" s="249"/>
      <c r="G25" s="16">
        <v>17</v>
      </c>
      <c r="H25" s="49"/>
      <c r="I25" s="49"/>
    </row>
    <row r="26" spans="1:9" x14ac:dyDescent="0.25">
      <c r="A26" s="249" t="s">
        <v>284</v>
      </c>
      <c r="B26" s="249"/>
      <c r="C26" s="249"/>
      <c r="D26" s="249"/>
      <c r="E26" s="249"/>
      <c r="F26" s="249"/>
      <c r="G26" s="16">
        <v>18</v>
      </c>
      <c r="H26" s="49"/>
      <c r="I26" s="49"/>
    </row>
    <row r="27" spans="1:9" ht="25.2" customHeight="1" x14ac:dyDescent="0.25">
      <c r="A27" s="240" t="s">
        <v>285</v>
      </c>
      <c r="B27" s="240"/>
      <c r="C27" s="240"/>
      <c r="D27" s="240"/>
      <c r="E27" s="240"/>
      <c r="F27" s="240"/>
      <c r="G27" s="17">
        <v>19</v>
      </c>
      <c r="H27" s="50">
        <f>SUM(H21:H26)</f>
        <v>0</v>
      </c>
      <c r="I27" s="50">
        <f>SUM(I21:I26)</f>
        <v>0</v>
      </c>
    </row>
    <row r="28" spans="1:9" ht="21" customHeight="1" x14ac:dyDescent="0.25">
      <c r="A28" s="249" t="s">
        <v>286</v>
      </c>
      <c r="B28" s="249"/>
      <c r="C28" s="249"/>
      <c r="D28" s="249"/>
      <c r="E28" s="249"/>
      <c r="F28" s="249"/>
      <c r="G28" s="16">
        <v>20</v>
      </c>
      <c r="H28" s="49"/>
      <c r="I28" s="49"/>
    </row>
    <row r="29" spans="1:9" x14ac:dyDescent="0.25">
      <c r="A29" s="249" t="s">
        <v>287</v>
      </c>
      <c r="B29" s="249"/>
      <c r="C29" s="249"/>
      <c r="D29" s="249"/>
      <c r="E29" s="249"/>
      <c r="F29" s="249"/>
      <c r="G29" s="16">
        <v>21</v>
      </c>
      <c r="H29" s="49"/>
      <c r="I29" s="49"/>
    </row>
    <row r="30" spans="1:9" x14ac:dyDescent="0.25">
      <c r="A30" s="249" t="s">
        <v>288</v>
      </c>
      <c r="B30" s="249"/>
      <c r="C30" s="249"/>
      <c r="D30" s="249"/>
      <c r="E30" s="249"/>
      <c r="F30" s="249"/>
      <c r="G30" s="16">
        <v>22</v>
      </c>
      <c r="H30" s="49"/>
      <c r="I30" s="49"/>
    </row>
    <row r="31" spans="1:9" x14ac:dyDescent="0.25">
      <c r="A31" s="249" t="s">
        <v>289</v>
      </c>
      <c r="B31" s="249"/>
      <c r="C31" s="249"/>
      <c r="D31" s="249"/>
      <c r="E31" s="249"/>
      <c r="F31" s="249"/>
      <c r="G31" s="16">
        <v>23</v>
      </c>
      <c r="H31" s="49"/>
      <c r="I31" s="49"/>
    </row>
    <row r="32" spans="1:9" x14ac:dyDescent="0.25">
      <c r="A32" s="249" t="s">
        <v>290</v>
      </c>
      <c r="B32" s="249"/>
      <c r="C32" s="249"/>
      <c r="D32" s="249"/>
      <c r="E32" s="249"/>
      <c r="F32" s="249"/>
      <c r="G32" s="16">
        <v>24</v>
      </c>
      <c r="H32" s="49"/>
      <c r="I32" s="49"/>
    </row>
    <row r="33" spans="1:9" ht="28.95" customHeight="1" x14ac:dyDescent="0.25">
      <c r="A33" s="240" t="s">
        <v>291</v>
      </c>
      <c r="B33" s="240"/>
      <c r="C33" s="240"/>
      <c r="D33" s="240"/>
      <c r="E33" s="240"/>
      <c r="F33" s="240"/>
      <c r="G33" s="17">
        <v>25</v>
      </c>
      <c r="H33" s="50">
        <f>SUM(H28:H32)</f>
        <v>0</v>
      </c>
      <c r="I33" s="50">
        <f>SUM(I28:I32)</f>
        <v>0</v>
      </c>
    </row>
    <row r="34" spans="1:9" ht="26.4" customHeight="1" x14ac:dyDescent="0.25">
      <c r="A34" s="301" t="s">
        <v>292</v>
      </c>
      <c r="B34" s="301"/>
      <c r="C34" s="301"/>
      <c r="D34" s="301"/>
      <c r="E34" s="301"/>
      <c r="F34" s="301"/>
      <c r="G34" s="18">
        <v>26</v>
      </c>
      <c r="H34" s="51">
        <f>H27+H33</f>
        <v>0</v>
      </c>
      <c r="I34" s="51">
        <f>I27+I33</f>
        <v>0</v>
      </c>
    </row>
    <row r="35" spans="1:9" x14ac:dyDescent="0.25">
      <c r="A35" s="267" t="s">
        <v>250</v>
      </c>
      <c r="B35" s="302"/>
      <c r="C35" s="302"/>
      <c r="D35" s="302"/>
      <c r="E35" s="302"/>
      <c r="F35" s="302"/>
      <c r="G35" s="302">
        <v>0</v>
      </c>
      <c r="H35" s="302"/>
      <c r="I35" s="303"/>
    </row>
    <row r="36" spans="1:9" x14ac:dyDescent="0.25">
      <c r="A36" s="305" t="s">
        <v>293</v>
      </c>
      <c r="B36" s="305"/>
      <c r="C36" s="305"/>
      <c r="D36" s="305"/>
      <c r="E36" s="305"/>
      <c r="F36" s="305"/>
      <c r="G36" s="15">
        <v>27</v>
      </c>
      <c r="H36" s="48"/>
      <c r="I36" s="48"/>
    </row>
    <row r="37" spans="1:9" ht="21.6" customHeight="1" x14ac:dyDescent="0.25">
      <c r="A37" s="192" t="s">
        <v>294</v>
      </c>
      <c r="B37" s="192"/>
      <c r="C37" s="192"/>
      <c r="D37" s="192"/>
      <c r="E37" s="192"/>
      <c r="F37" s="192"/>
      <c r="G37" s="16">
        <v>28</v>
      </c>
      <c r="H37" s="49"/>
      <c r="I37" s="49"/>
    </row>
    <row r="38" spans="1:9" x14ac:dyDescent="0.25">
      <c r="A38" s="192" t="s">
        <v>295</v>
      </c>
      <c r="B38" s="192"/>
      <c r="C38" s="192"/>
      <c r="D38" s="192"/>
      <c r="E38" s="192"/>
      <c r="F38" s="192"/>
      <c r="G38" s="16">
        <v>29</v>
      </c>
      <c r="H38" s="49"/>
      <c r="I38" s="49"/>
    </row>
    <row r="39" spans="1:9" x14ac:dyDescent="0.25">
      <c r="A39" s="192" t="s">
        <v>296</v>
      </c>
      <c r="B39" s="192"/>
      <c r="C39" s="192"/>
      <c r="D39" s="192"/>
      <c r="E39" s="192"/>
      <c r="F39" s="192"/>
      <c r="G39" s="16">
        <v>30</v>
      </c>
      <c r="H39" s="49"/>
      <c r="I39" s="49"/>
    </row>
    <row r="40" spans="1:9" ht="26.4" customHeight="1" x14ac:dyDescent="0.25">
      <c r="A40" s="240" t="s">
        <v>297</v>
      </c>
      <c r="B40" s="240"/>
      <c r="C40" s="240"/>
      <c r="D40" s="240"/>
      <c r="E40" s="240"/>
      <c r="F40" s="240"/>
      <c r="G40" s="17">
        <v>31</v>
      </c>
      <c r="H40" s="50">
        <f>H39+H38+H37+H36</f>
        <v>0</v>
      </c>
      <c r="I40" s="50">
        <f>I39+I38+I37+I36</f>
        <v>0</v>
      </c>
    </row>
    <row r="41" spans="1:9" ht="22.95" customHeight="1" x14ac:dyDescent="0.25">
      <c r="A41" s="192" t="s">
        <v>298</v>
      </c>
      <c r="B41" s="192"/>
      <c r="C41" s="192"/>
      <c r="D41" s="192"/>
      <c r="E41" s="192"/>
      <c r="F41" s="192"/>
      <c r="G41" s="16">
        <v>32</v>
      </c>
      <c r="H41" s="49"/>
      <c r="I41" s="49"/>
    </row>
    <row r="42" spans="1:9" x14ac:dyDescent="0.25">
      <c r="A42" s="192" t="s">
        <v>299</v>
      </c>
      <c r="B42" s="192"/>
      <c r="C42" s="192"/>
      <c r="D42" s="192"/>
      <c r="E42" s="192"/>
      <c r="F42" s="192"/>
      <c r="G42" s="16">
        <v>33</v>
      </c>
      <c r="H42" s="49"/>
      <c r="I42" s="49"/>
    </row>
    <row r="43" spans="1:9" x14ac:dyDescent="0.25">
      <c r="A43" s="192" t="s">
        <v>300</v>
      </c>
      <c r="B43" s="192"/>
      <c r="C43" s="192"/>
      <c r="D43" s="192"/>
      <c r="E43" s="192"/>
      <c r="F43" s="192"/>
      <c r="G43" s="16">
        <v>34</v>
      </c>
      <c r="H43" s="49"/>
      <c r="I43" s="49"/>
    </row>
    <row r="44" spans="1:9" ht="25.2" customHeight="1" x14ac:dyDescent="0.25">
      <c r="A44" s="192" t="s">
        <v>301</v>
      </c>
      <c r="B44" s="192"/>
      <c r="C44" s="192"/>
      <c r="D44" s="192"/>
      <c r="E44" s="192"/>
      <c r="F44" s="192"/>
      <c r="G44" s="16">
        <v>35</v>
      </c>
      <c r="H44" s="49"/>
      <c r="I44" s="49"/>
    </row>
    <row r="45" spans="1:9" x14ac:dyDescent="0.25">
      <c r="A45" s="192" t="s">
        <v>302</v>
      </c>
      <c r="B45" s="192"/>
      <c r="C45" s="192"/>
      <c r="D45" s="192"/>
      <c r="E45" s="192"/>
      <c r="F45" s="192"/>
      <c r="G45" s="16">
        <v>36</v>
      </c>
      <c r="H45" s="49"/>
      <c r="I45" s="49"/>
    </row>
    <row r="46" spans="1:9" ht="25.2" customHeight="1" x14ac:dyDescent="0.25">
      <c r="A46" s="240" t="s">
        <v>303</v>
      </c>
      <c r="B46" s="240"/>
      <c r="C46" s="240"/>
      <c r="D46" s="240"/>
      <c r="E46" s="240"/>
      <c r="F46" s="240"/>
      <c r="G46" s="17">
        <v>37</v>
      </c>
      <c r="H46" s="50">
        <f>H45+H44+H43+H42+H41</f>
        <v>0</v>
      </c>
      <c r="I46" s="50">
        <f>I45+I44+I43+I42+I41</f>
        <v>0</v>
      </c>
    </row>
    <row r="47" spans="1:9" ht="28.2" customHeight="1" x14ac:dyDescent="0.25">
      <c r="A47" s="243" t="s">
        <v>304</v>
      </c>
      <c r="B47" s="243"/>
      <c r="C47" s="243"/>
      <c r="D47" s="243"/>
      <c r="E47" s="243"/>
      <c r="F47" s="243"/>
      <c r="G47" s="17">
        <v>38</v>
      </c>
      <c r="H47" s="50">
        <f>H46+H40</f>
        <v>0</v>
      </c>
      <c r="I47" s="50">
        <f>I46+I40</f>
        <v>0</v>
      </c>
    </row>
    <row r="48" spans="1:9" x14ac:dyDescent="0.25">
      <c r="A48" s="249" t="s">
        <v>305</v>
      </c>
      <c r="B48" s="249"/>
      <c r="C48" s="249"/>
      <c r="D48" s="249"/>
      <c r="E48" s="249"/>
      <c r="F48" s="249"/>
      <c r="G48" s="16">
        <v>39</v>
      </c>
      <c r="H48" s="49"/>
      <c r="I48" s="49"/>
    </row>
    <row r="49" spans="1:9" ht="24.6" customHeight="1" x14ac:dyDescent="0.25">
      <c r="A49" s="243" t="s">
        <v>306</v>
      </c>
      <c r="B49" s="243"/>
      <c r="C49" s="243"/>
      <c r="D49" s="243"/>
      <c r="E49" s="243"/>
      <c r="F49" s="243"/>
      <c r="G49" s="17">
        <v>40</v>
      </c>
      <c r="H49" s="50">
        <f>H19+H34+H47+H48</f>
        <v>0</v>
      </c>
      <c r="I49" s="50">
        <f>I19+I34+I47+I48</f>
        <v>0</v>
      </c>
    </row>
    <row r="50" spans="1:9" x14ac:dyDescent="0.25">
      <c r="A50" s="300" t="s">
        <v>264</v>
      </c>
      <c r="B50" s="300"/>
      <c r="C50" s="300"/>
      <c r="D50" s="300"/>
      <c r="E50" s="300"/>
      <c r="F50" s="300"/>
      <c r="G50" s="16">
        <v>41</v>
      </c>
      <c r="H50" s="49"/>
      <c r="I50" s="49"/>
    </row>
    <row r="51" spans="1:9" ht="28.95" customHeight="1" x14ac:dyDescent="0.25">
      <c r="A51" s="299" t="s">
        <v>307</v>
      </c>
      <c r="B51" s="299"/>
      <c r="C51" s="299"/>
      <c r="D51" s="299"/>
      <c r="E51" s="299"/>
      <c r="F51" s="299"/>
      <c r="G51" s="19">
        <v>42</v>
      </c>
      <c r="H51" s="63">
        <f>H50+H49</f>
        <v>0</v>
      </c>
      <c r="I51" s="63">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topLeftCell="D37" zoomScale="80" zoomScaleNormal="100" zoomScaleSheetLayoutView="80" workbookViewId="0">
      <selection activeCell="N56" sqref="N56"/>
    </sheetView>
  </sheetViews>
  <sheetFormatPr defaultRowHeight="13.2" x14ac:dyDescent="0.25"/>
  <cols>
    <col min="1" max="4" width="9.109375" style="2"/>
    <col min="5" max="5" width="10.109375" style="2" bestFit="1" customWidth="1"/>
    <col min="6" max="6" width="9.109375" style="2"/>
    <col min="7" max="7" width="10.109375" style="2" bestFit="1" customWidth="1"/>
    <col min="8" max="23" width="13.44140625" style="65" customWidth="1"/>
    <col min="24" max="24" width="13.44140625" style="1" customWidth="1"/>
    <col min="25" max="27" width="9.109375" style="1"/>
    <col min="28" max="259" width="9.109375" style="2"/>
    <col min="260" max="260" width="10.109375" style="2" bestFit="1" customWidth="1"/>
    <col min="261" max="264" width="9.109375" style="2"/>
    <col min="265" max="266" width="9.88671875" style="2" bestFit="1" customWidth="1"/>
    <col min="267" max="515" width="9.109375" style="2"/>
    <col min="516" max="516" width="10.109375" style="2" bestFit="1" customWidth="1"/>
    <col min="517" max="520" width="9.109375" style="2"/>
    <col min="521" max="522" width="9.88671875" style="2" bestFit="1" customWidth="1"/>
    <col min="523" max="771" width="9.109375" style="2"/>
    <col min="772" max="772" width="10.109375" style="2" bestFit="1" customWidth="1"/>
    <col min="773" max="776" width="9.109375" style="2"/>
    <col min="777" max="778" width="9.88671875" style="2" bestFit="1" customWidth="1"/>
    <col min="779" max="1027" width="9.109375" style="2"/>
    <col min="1028" max="1028" width="10.109375" style="2" bestFit="1" customWidth="1"/>
    <col min="1029" max="1032" width="9.109375" style="2"/>
    <col min="1033" max="1034" width="9.88671875" style="2" bestFit="1" customWidth="1"/>
    <col min="1035" max="1283" width="9.109375" style="2"/>
    <col min="1284" max="1284" width="10.109375" style="2" bestFit="1" customWidth="1"/>
    <col min="1285" max="1288" width="9.109375" style="2"/>
    <col min="1289" max="1290" width="9.88671875" style="2" bestFit="1" customWidth="1"/>
    <col min="1291" max="1539" width="9.109375" style="2"/>
    <col min="1540" max="1540" width="10.109375" style="2" bestFit="1" customWidth="1"/>
    <col min="1541" max="1544" width="9.109375" style="2"/>
    <col min="1545" max="1546" width="9.88671875" style="2" bestFit="1" customWidth="1"/>
    <col min="1547" max="1795" width="9.109375" style="2"/>
    <col min="1796" max="1796" width="10.109375" style="2" bestFit="1" customWidth="1"/>
    <col min="1797" max="1800" width="9.109375" style="2"/>
    <col min="1801" max="1802" width="9.88671875" style="2" bestFit="1" customWidth="1"/>
    <col min="1803" max="2051" width="9.109375" style="2"/>
    <col min="2052" max="2052" width="10.109375" style="2" bestFit="1" customWidth="1"/>
    <col min="2053" max="2056" width="9.109375" style="2"/>
    <col min="2057" max="2058" width="9.88671875" style="2" bestFit="1" customWidth="1"/>
    <col min="2059" max="2307" width="9.109375" style="2"/>
    <col min="2308" max="2308" width="10.109375" style="2" bestFit="1" customWidth="1"/>
    <col min="2309" max="2312" width="9.109375" style="2"/>
    <col min="2313" max="2314" width="9.88671875" style="2" bestFit="1" customWidth="1"/>
    <col min="2315" max="2563" width="9.109375" style="2"/>
    <col min="2564" max="2564" width="10.109375" style="2" bestFit="1" customWidth="1"/>
    <col min="2565" max="2568" width="9.109375" style="2"/>
    <col min="2569" max="2570" width="9.88671875" style="2" bestFit="1" customWidth="1"/>
    <col min="2571" max="2819" width="9.109375" style="2"/>
    <col min="2820" max="2820" width="10.109375" style="2" bestFit="1" customWidth="1"/>
    <col min="2821" max="2824" width="9.109375" style="2"/>
    <col min="2825" max="2826" width="9.88671875" style="2" bestFit="1" customWidth="1"/>
    <col min="2827" max="3075" width="9.109375" style="2"/>
    <col min="3076" max="3076" width="10.109375" style="2" bestFit="1" customWidth="1"/>
    <col min="3077" max="3080" width="9.109375" style="2"/>
    <col min="3081" max="3082" width="9.88671875" style="2" bestFit="1" customWidth="1"/>
    <col min="3083" max="3331" width="9.109375" style="2"/>
    <col min="3332" max="3332" width="10.109375" style="2" bestFit="1" customWidth="1"/>
    <col min="3333" max="3336" width="9.109375" style="2"/>
    <col min="3337" max="3338" width="9.88671875" style="2" bestFit="1" customWidth="1"/>
    <col min="3339" max="3587" width="9.109375" style="2"/>
    <col min="3588" max="3588" width="10.109375" style="2" bestFit="1" customWidth="1"/>
    <col min="3589" max="3592" width="9.109375" style="2"/>
    <col min="3593" max="3594" width="9.88671875" style="2" bestFit="1" customWidth="1"/>
    <col min="3595" max="3843" width="9.109375" style="2"/>
    <col min="3844" max="3844" width="10.109375" style="2" bestFit="1" customWidth="1"/>
    <col min="3845" max="3848" width="9.109375" style="2"/>
    <col min="3849" max="3850" width="9.88671875" style="2" bestFit="1" customWidth="1"/>
    <col min="3851" max="4099" width="9.109375" style="2"/>
    <col min="4100" max="4100" width="10.109375" style="2" bestFit="1" customWidth="1"/>
    <col min="4101" max="4104" width="9.109375" style="2"/>
    <col min="4105" max="4106" width="9.88671875" style="2" bestFit="1" customWidth="1"/>
    <col min="4107" max="4355" width="9.109375" style="2"/>
    <col min="4356" max="4356" width="10.109375" style="2" bestFit="1" customWidth="1"/>
    <col min="4357" max="4360" width="9.109375" style="2"/>
    <col min="4361" max="4362" width="9.88671875" style="2" bestFit="1" customWidth="1"/>
    <col min="4363" max="4611" width="9.109375" style="2"/>
    <col min="4612" max="4612" width="10.109375" style="2" bestFit="1" customWidth="1"/>
    <col min="4613" max="4616" width="9.109375" style="2"/>
    <col min="4617" max="4618" width="9.88671875" style="2" bestFit="1" customWidth="1"/>
    <col min="4619" max="4867" width="9.109375" style="2"/>
    <col min="4868" max="4868" width="10.109375" style="2" bestFit="1" customWidth="1"/>
    <col min="4869" max="4872" width="9.109375" style="2"/>
    <col min="4873" max="4874" width="9.88671875" style="2" bestFit="1" customWidth="1"/>
    <col min="4875" max="5123" width="9.109375" style="2"/>
    <col min="5124" max="5124" width="10.109375" style="2" bestFit="1" customWidth="1"/>
    <col min="5125" max="5128" width="9.109375" style="2"/>
    <col min="5129" max="5130" width="9.88671875" style="2" bestFit="1" customWidth="1"/>
    <col min="5131" max="5379" width="9.109375" style="2"/>
    <col min="5380" max="5380" width="10.109375" style="2" bestFit="1" customWidth="1"/>
    <col min="5381" max="5384" width="9.109375" style="2"/>
    <col min="5385" max="5386" width="9.88671875" style="2" bestFit="1" customWidth="1"/>
    <col min="5387" max="5635" width="9.109375" style="2"/>
    <col min="5636" max="5636" width="10.109375" style="2" bestFit="1" customWidth="1"/>
    <col min="5637" max="5640" width="9.109375" style="2"/>
    <col min="5641" max="5642" width="9.88671875" style="2" bestFit="1" customWidth="1"/>
    <col min="5643" max="5891" width="9.109375" style="2"/>
    <col min="5892" max="5892" width="10.109375" style="2" bestFit="1" customWidth="1"/>
    <col min="5893" max="5896" width="9.109375" style="2"/>
    <col min="5897" max="5898" width="9.88671875" style="2" bestFit="1" customWidth="1"/>
    <col min="5899" max="6147" width="9.109375" style="2"/>
    <col min="6148" max="6148" width="10.109375" style="2" bestFit="1" customWidth="1"/>
    <col min="6149" max="6152" width="9.109375" style="2"/>
    <col min="6153" max="6154" width="9.88671875" style="2" bestFit="1" customWidth="1"/>
    <col min="6155" max="6403" width="9.109375" style="2"/>
    <col min="6404" max="6404" width="10.109375" style="2" bestFit="1" customWidth="1"/>
    <col min="6405" max="6408" width="9.109375" style="2"/>
    <col min="6409" max="6410" width="9.88671875" style="2" bestFit="1" customWidth="1"/>
    <col min="6411" max="6659" width="9.109375" style="2"/>
    <col min="6660" max="6660" width="10.109375" style="2" bestFit="1" customWidth="1"/>
    <col min="6661" max="6664" width="9.109375" style="2"/>
    <col min="6665" max="6666" width="9.88671875" style="2" bestFit="1" customWidth="1"/>
    <col min="6667" max="6915" width="9.109375" style="2"/>
    <col min="6916" max="6916" width="10.109375" style="2" bestFit="1" customWidth="1"/>
    <col min="6917" max="6920" width="9.109375" style="2"/>
    <col min="6921" max="6922" width="9.88671875" style="2" bestFit="1" customWidth="1"/>
    <col min="6923" max="7171" width="9.109375" style="2"/>
    <col min="7172" max="7172" width="10.109375" style="2" bestFit="1" customWidth="1"/>
    <col min="7173" max="7176" width="9.109375" style="2"/>
    <col min="7177" max="7178" width="9.88671875" style="2" bestFit="1" customWidth="1"/>
    <col min="7179" max="7427" width="9.109375" style="2"/>
    <col min="7428" max="7428" width="10.109375" style="2" bestFit="1" customWidth="1"/>
    <col min="7429" max="7432" width="9.109375" style="2"/>
    <col min="7433" max="7434" width="9.88671875" style="2" bestFit="1" customWidth="1"/>
    <col min="7435" max="7683" width="9.109375" style="2"/>
    <col min="7684" max="7684" width="10.109375" style="2" bestFit="1" customWidth="1"/>
    <col min="7685" max="7688" width="9.109375" style="2"/>
    <col min="7689" max="7690" width="9.88671875" style="2" bestFit="1" customWidth="1"/>
    <col min="7691" max="7939" width="9.109375" style="2"/>
    <col min="7940" max="7940" width="10.109375" style="2" bestFit="1" customWidth="1"/>
    <col min="7941" max="7944" width="9.109375" style="2"/>
    <col min="7945" max="7946" width="9.88671875" style="2" bestFit="1" customWidth="1"/>
    <col min="7947" max="8195" width="9.109375" style="2"/>
    <col min="8196" max="8196" width="10.109375" style="2" bestFit="1" customWidth="1"/>
    <col min="8197" max="8200" width="9.109375" style="2"/>
    <col min="8201" max="8202" width="9.88671875" style="2" bestFit="1" customWidth="1"/>
    <col min="8203" max="8451" width="9.109375" style="2"/>
    <col min="8452" max="8452" width="10.109375" style="2" bestFit="1" customWidth="1"/>
    <col min="8453" max="8456" width="9.109375" style="2"/>
    <col min="8457" max="8458" width="9.88671875" style="2" bestFit="1" customWidth="1"/>
    <col min="8459" max="8707" width="9.109375" style="2"/>
    <col min="8708" max="8708" width="10.109375" style="2" bestFit="1" customWidth="1"/>
    <col min="8709" max="8712" width="9.109375" style="2"/>
    <col min="8713" max="8714" width="9.88671875" style="2" bestFit="1" customWidth="1"/>
    <col min="8715" max="8963" width="9.109375" style="2"/>
    <col min="8964" max="8964" width="10.109375" style="2" bestFit="1" customWidth="1"/>
    <col min="8965" max="8968" width="9.109375" style="2"/>
    <col min="8969" max="8970" width="9.88671875" style="2" bestFit="1" customWidth="1"/>
    <col min="8971" max="9219" width="9.109375" style="2"/>
    <col min="9220" max="9220" width="10.109375" style="2" bestFit="1" customWidth="1"/>
    <col min="9221" max="9224" width="9.109375" style="2"/>
    <col min="9225" max="9226" width="9.88671875" style="2" bestFit="1" customWidth="1"/>
    <col min="9227" max="9475" width="9.109375" style="2"/>
    <col min="9476" max="9476" width="10.109375" style="2" bestFit="1" customWidth="1"/>
    <col min="9477" max="9480" width="9.109375" style="2"/>
    <col min="9481" max="9482" width="9.88671875" style="2" bestFit="1" customWidth="1"/>
    <col min="9483" max="9731" width="9.109375" style="2"/>
    <col min="9732" max="9732" width="10.109375" style="2" bestFit="1" customWidth="1"/>
    <col min="9733" max="9736" width="9.109375" style="2"/>
    <col min="9737" max="9738" width="9.88671875" style="2" bestFit="1" customWidth="1"/>
    <col min="9739" max="9987" width="9.109375" style="2"/>
    <col min="9988" max="9988" width="10.109375" style="2" bestFit="1" customWidth="1"/>
    <col min="9989" max="9992" width="9.109375" style="2"/>
    <col min="9993" max="9994" width="9.88671875" style="2" bestFit="1" customWidth="1"/>
    <col min="9995" max="10243" width="9.109375" style="2"/>
    <col min="10244" max="10244" width="10.109375" style="2" bestFit="1" customWidth="1"/>
    <col min="10245" max="10248" width="9.109375" style="2"/>
    <col min="10249" max="10250" width="9.88671875" style="2" bestFit="1" customWidth="1"/>
    <col min="10251" max="10499" width="9.109375" style="2"/>
    <col min="10500" max="10500" width="10.109375" style="2" bestFit="1" customWidth="1"/>
    <col min="10501" max="10504" width="9.109375" style="2"/>
    <col min="10505" max="10506" width="9.88671875" style="2" bestFit="1" customWidth="1"/>
    <col min="10507" max="10755" width="9.109375" style="2"/>
    <col min="10756" max="10756" width="10.109375" style="2" bestFit="1" customWidth="1"/>
    <col min="10757" max="10760" width="9.109375" style="2"/>
    <col min="10761" max="10762" width="9.88671875" style="2" bestFit="1" customWidth="1"/>
    <col min="10763" max="11011" width="9.109375" style="2"/>
    <col min="11012" max="11012" width="10.109375" style="2" bestFit="1" customWidth="1"/>
    <col min="11013" max="11016" width="9.109375" style="2"/>
    <col min="11017" max="11018" width="9.88671875" style="2" bestFit="1" customWidth="1"/>
    <col min="11019" max="11267" width="9.109375" style="2"/>
    <col min="11268" max="11268" width="10.109375" style="2" bestFit="1" customWidth="1"/>
    <col min="11269" max="11272" width="9.109375" style="2"/>
    <col min="11273" max="11274" width="9.88671875" style="2" bestFit="1" customWidth="1"/>
    <col min="11275" max="11523" width="9.109375" style="2"/>
    <col min="11524" max="11524" width="10.109375" style="2" bestFit="1" customWidth="1"/>
    <col min="11525" max="11528" width="9.109375" style="2"/>
    <col min="11529" max="11530" width="9.88671875" style="2" bestFit="1" customWidth="1"/>
    <col min="11531" max="11779" width="9.109375" style="2"/>
    <col min="11780" max="11780" width="10.109375" style="2" bestFit="1" customWidth="1"/>
    <col min="11781" max="11784" width="9.109375" style="2"/>
    <col min="11785" max="11786" width="9.88671875" style="2" bestFit="1" customWidth="1"/>
    <col min="11787" max="12035" width="9.109375" style="2"/>
    <col min="12036" max="12036" width="10.109375" style="2" bestFit="1" customWidth="1"/>
    <col min="12037" max="12040" width="9.109375" style="2"/>
    <col min="12041" max="12042" width="9.88671875" style="2" bestFit="1" customWidth="1"/>
    <col min="12043" max="12291" width="9.109375" style="2"/>
    <col min="12292" max="12292" width="10.109375" style="2" bestFit="1" customWidth="1"/>
    <col min="12293" max="12296" width="9.109375" style="2"/>
    <col min="12297" max="12298" width="9.88671875" style="2" bestFit="1" customWidth="1"/>
    <col min="12299" max="12547" width="9.109375" style="2"/>
    <col min="12548" max="12548" width="10.109375" style="2" bestFit="1" customWidth="1"/>
    <col min="12549" max="12552" width="9.109375" style="2"/>
    <col min="12553" max="12554" width="9.88671875" style="2" bestFit="1" customWidth="1"/>
    <col min="12555" max="12803" width="9.109375" style="2"/>
    <col min="12804" max="12804" width="10.109375" style="2" bestFit="1" customWidth="1"/>
    <col min="12805" max="12808" width="9.109375" style="2"/>
    <col min="12809" max="12810" width="9.88671875" style="2" bestFit="1" customWidth="1"/>
    <col min="12811" max="13059" width="9.109375" style="2"/>
    <col min="13060" max="13060" width="10.109375" style="2" bestFit="1" customWidth="1"/>
    <col min="13061" max="13064" width="9.109375" style="2"/>
    <col min="13065" max="13066" width="9.88671875" style="2" bestFit="1" customWidth="1"/>
    <col min="13067" max="13315" width="9.109375" style="2"/>
    <col min="13316" max="13316" width="10.109375" style="2" bestFit="1" customWidth="1"/>
    <col min="13317" max="13320" width="9.109375" style="2"/>
    <col min="13321" max="13322" width="9.88671875" style="2" bestFit="1" customWidth="1"/>
    <col min="13323" max="13571" width="9.109375" style="2"/>
    <col min="13572" max="13572" width="10.109375" style="2" bestFit="1" customWidth="1"/>
    <col min="13573" max="13576" width="9.109375" style="2"/>
    <col min="13577" max="13578" width="9.88671875" style="2" bestFit="1" customWidth="1"/>
    <col min="13579" max="13827" width="9.109375" style="2"/>
    <col min="13828" max="13828" width="10.109375" style="2" bestFit="1" customWidth="1"/>
    <col min="13829" max="13832" width="9.109375" style="2"/>
    <col min="13833" max="13834" width="9.88671875" style="2" bestFit="1" customWidth="1"/>
    <col min="13835" max="14083" width="9.109375" style="2"/>
    <col min="14084" max="14084" width="10.109375" style="2" bestFit="1" customWidth="1"/>
    <col min="14085" max="14088" width="9.109375" style="2"/>
    <col min="14089" max="14090" width="9.88671875" style="2" bestFit="1" customWidth="1"/>
    <col min="14091" max="14339" width="9.109375" style="2"/>
    <col min="14340" max="14340" width="10.109375" style="2" bestFit="1" customWidth="1"/>
    <col min="14341" max="14344" width="9.109375" style="2"/>
    <col min="14345" max="14346" width="9.88671875" style="2" bestFit="1" customWidth="1"/>
    <col min="14347" max="14595" width="9.109375" style="2"/>
    <col min="14596" max="14596" width="10.109375" style="2" bestFit="1" customWidth="1"/>
    <col min="14597" max="14600" width="9.109375" style="2"/>
    <col min="14601" max="14602" width="9.88671875" style="2" bestFit="1" customWidth="1"/>
    <col min="14603" max="14851" width="9.109375" style="2"/>
    <col min="14852" max="14852" width="10.109375" style="2" bestFit="1" customWidth="1"/>
    <col min="14853" max="14856" width="9.109375" style="2"/>
    <col min="14857" max="14858" width="9.88671875" style="2" bestFit="1" customWidth="1"/>
    <col min="14859" max="15107" width="9.109375" style="2"/>
    <col min="15108" max="15108" width="10.109375" style="2" bestFit="1" customWidth="1"/>
    <col min="15109" max="15112" width="9.109375" style="2"/>
    <col min="15113" max="15114" width="9.88671875" style="2" bestFit="1" customWidth="1"/>
    <col min="15115" max="15363" width="9.109375" style="2"/>
    <col min="15364" max="15364" width="10.109375" style="2" bestFit="1" customWidth="1"/>
    <col min="15365" max="15368" width="9.109375" style="2"/>
    <col min="15369" max="15370" width="9.88671875" style="2" bestFit="1" customWidth="1"/>
    <col min="15371" max="15619" width="9.109375" style="2"/>
    <col min="15620" max="15620" width="10.109375" style="2" bestFit="1" customWidth="1"/>
    <col min="15621" max="15624" width="9.109375" style="2"/>
    <col min="15625" max="15626" width="9.88671875" style="2" bestFit="1" customWidth="1"/>
    <col min="15627" max="15875" width="9.109375" style="2"/>
    <col min="15876" max="15876" width="10.109375" style="2" bestFit="1" customWidth="1"/>
    <col min="15877" max="15880" width="9.109375" style="2"/>
    <col min="15881" max="15882" width="9.88671875" style="2" bestFit="1" customWidth="1"/>
    <col min="15883" max="16131" width="9.109375" style="2"/>
    <col min="16132" max="16132" width="10.109375" style="2" bestFit="1" customWidth="1"/>
    <col min="16133" max="16136" width="9.109375" style="2"/>
    <col min="16137" max="16138" width="9.88671875" style="2" bestFit="1" customWidth="1"/>
    <col min="16139" max="16384" width="9.109375" style="2"/>
  </cols>
  <sheetData>
    <row r="1" spans="1:23" x14ac:dyDescent="0.25">
      <c r="A1" s="324" t="s">
        <v>308</v>
      </c>
      <c r="B1" s="325"/>
      <c r="C1" s="325"/>
      <c r="D1" s="325"/>
      <c r="E1" s="325"/>
      <c r="F1" s="325"/>
      <c r="G1" s="325"/>
      <c r="H1" s="325"/>
      <c r="I1" s="325"/>
      <c r="J1" s="325"/>
      <c r="K1" s="64"/>
    </row>
    <row r="2" spans="1:23" ht="15.6" x14ac:dyDescent="0.25">
      <c r="A2" s="3"/>
      <c r="B2" s="4"/>
      <c r="C2" s="326" t="s">
        <v>309</v>
      </c>
      <c r="D2" s="326"/>
      <c r="E2" s="5">
        <v>43466</v>
      </c>
      <c r="F2" s="6" t="s">
        <v>0</v>
      </c>
      <c r="G2" s="5">
        <v>43830</v>
      </c>
      <c r="H2" s="66"/>
      <c r="I2" s="66"/>
      <c r="J2" s="66"/>
      <c r="K2" s="67"/>
      <c r="V2" s="68" t="s">
        <v>361</v>
      </c>
    </row>
    <row r="3" spans="1:23" ht="13.5" customHeight="1" thickBot="1" x14ac:dyDescent="0.3">
      <c r="A3" s="327" t="s">
        <v>310</v>
      </c>
      <c r="B3" s="328"/>
      <c r="C3" s="328"/>
      <c r="D3" s="328"/>
      <c r="E3" s="328"/>
      <c r="F3" s="328"/>
      <c r="G3" s="331" t="s">
        <v>3</v>
      </c>
      <c r="H3" s="315" t="s">
        <v>311</v>
      </c>
      <c r="I3" s="315"/>
      <c r="J3" s="315"/>
      <c r="K3" s="315"/>
      <c r="L3" s="315"/>
      <c r="M3" s="315"/>
      <c r="N3" s="315"/>
      <c r="O3" s="315"/>
      <c r="P3" s="315"/>
      <c r="Q3" s="315"/>
      <c r="R3" s="315"/>
      <c r="S3" s="315"/>
      <c r="T3" s="315"/>
      <c r="U3" s="315"/>
      <c r="V3" s="315" t="s">
        <v>312</v>
      </c>
      <c r="W3" s="317" t="s">
        <v>313</v>
      </c>
    </row>
    <row r="4" spans="1:23" ht="51.6" thickBot="1" x14ac:dyDescent="0.3">
      <c r="A4" s="329"/>
      <c r="B4" s="330"/>
      <c r="C4" s="330"/>
      <c r="D4" s="330"/>
      <c r="E4" s="330"/>
      <c r="F4" s="330"/>
      <c r="G4" s="332"/>
      <c r="H4" s="69" t="s">
        <v>314</v>
      </c>
      <c r="I4" s="69" t="s">
        <v>315</v>
      </c>
      <c r="J4" s="69" t="s">
        <v>316</v>
      </c>
      <c r="K4" s="69" t="s">
        <v>317</v>
      </c>
      <c r="L4" s="69" t="s">
        <v>318</v>
      </c>
      <c r="M4" s="69" t="s">
        <v>319</v>
      </c>
      <c r="N4" s="69" t="s">
        <v>320</v>
      </c>
      <c r="O4" s="69" t="s">
        <v>321</v>
      </c>
      <c r="P4" s="69" t="s">
        <v>322</v>
      </c>
      <c r="Q4" s="69" t="s">
        <v>323</v>
      </c>
      <c r="R4" s="69" t="s">
        <v>324</v>
      </c>
      <c r="S4" s="69" t="s">
        <v>325</v>
      </c>
      <c r="T4" s="69" t="s">
        <v>326</v>
      </c>
      <c r="U4" s="69" t="s">
        <v>327</v>
      </c>
      <c r="V4" s="316"/>
      <c r="W4" s="318"/>
    </row>
    <row r="5" spans="1:23" ht="20.399999999999999" x14ac:dyDescent="0.25">
      <c r="A5" s="319">
        <v>1</v>
      </c>
      <c r="B5" s="320"/>
      <c r="C5" s="320"/>
      <c r="D5" s="320"/>
      <c r="E5" s="320"/>
      <c r="F5" s="320"/>
      <c r="G5" s="7">
        <v>2</v>
      </c>
      <c r="H5" s="70" t="s">
        <v>215</v>
      </c>
      <c r="I5" s="71" t="s">
        <v>216</v>
      </c>
      <c r="J5" s="70" t="s">
        <v>362</v>
      </c>
      <c r="K5" s="71" t="s">
        <v>363</v>
      </c>
      <c r="L5" s="70" t="s">
        <v>364</v>
      </c>
      <c r="M5" s="71" t="s">
        <v>365</v>
      </c>
      <c r="N5" s="70" t="s">
        <v>366</v>
      </c>
      <c r="O5" s="71" t="s">
        <v>367</v>
      </c>
      <c r="P5" s="70" t="s">
        <v>368</v>
      </c>
      <c r="Q5" s="71" t="s">
        <v>369</v>
      </c>
      <c r="R5" s="70" t="s">
        <v>370</v>
      </c>
      <c r="S5" s="71" t="s">
        <v>371</v>
      </c>
      <c r="T5" s="70" t="s">
        <v>372</v>
      </c>
      <c r="U5" s="70" t="s">
        <v>373</v>
      </c>
      <c r="V5" s="70" t="s">
        <v>374</v>
      </c>
      <c r="W5" s="72" t="s">
        <v>375</v>
      </c>
    </row>
    <row r="6" spans="1:23" x14ac:dyDescent="0.25">
      <c r="A6" s="321" t="s">
        <v>328</v>
      </c>
      <c r="B6" s="321"/>
      <c r="C6" s="321"/>
      <c r="D6" s="321"/>
      <c r="E6" s="321"/>
      <c r="F6" s="321"/>
      <c r="G6" s="321"/>
      <c r="H6" s="321"/>
      <c r="I6" s="321"/>
      <c r="J6" s="321"/>
      <c r="K6" s="321"/>
      <c r="L6" s="321"/>
      <c r="M6" s="321"/>
      <c r="N6" s="322"/>
      <c r="O6" s="322"/>
      <c r="P6" s="322"/>
      <c r="Q6" s="322"/>
      <c r="R6" s="322"/>
      <c r="S6" s="322"/>
      <c r="T6" s="322"/>
      <c r="U6" s="322"/>
      <c r="V6" s="322"/>
      <c r="W6" s="323"/>
    </row>
    <row r="7" spans="1:23" x14ac:dyDescent="0.25">
      <c r="A7" s="313" t="s">
        <v>378</v>
      </c>
      <c r="B7" s="313"/>
      <c r="C7" s="313"/>
      <c r="D7" s="313"/>
      <c r="E7" s="313"/>
      <c r="F7" s="313"/>
      <c r="G7" s="8">
        <v>1</v>
      </c>
      <c r="H7" s="125">
        <v>694432640</v>
      </c>
      <c r="I7" s="125">
        <v>178234433</v>
      </c>
      <c r="J7" s="125">
        <v>0</v>
      </c>
      <c r="K7" s="125">
        <v>0</v>
      </c>
      <c r="L7" s="125">
        <v>0</v>
      </c>
      <c r="M7" s="125">
        <v>0</v>
      </c>
      <c r="N7" s="125">
        <v>16451632</v>
      </c>
      <c r="O7" s="125">
        <v>0</v>
      </c>
      <c r="P7" s="125">
        <v>0</v>
      </c>
      <c r="Q7" s="125">
        <v>0</v>
      </c>
      <c r="R7" s="125">
        <v>0</v>
      </c>
      <c r="S7" s="125">
        <v>-810835092</v>
      </c>
      <c r="T7" s="125">
        <v>-58887750</v>
      </c>
      <c r="U7" s="74">
        <f>H7+I7+J7+K7-L7+M7+N7+O7+P7+Q7+R7+S7+T7</f>
        <v>19395863</v>
      </c>
      <c r="V7" s="73"/>
      <c r="W7" s="74">
        <f>U7+V7</f>
        <v>19395863</v>
      </c>
    </row>
    <row r="8" spans="1:23" x14ac:dyDescent="0.25">
      <c r="A8" s="308" t="s">
        <v>329</v>
      </c>
      <c r="B8" s="308"/>
      <c r="C8" s="308"/>
      <c r="D8" s="308"/>
      <c r="E8" s="308"/>
      <c r="F8" s="308"/>
      <c r="G8" s="8">
        <v>2</v>
      </c>
      <c r="H8" s="125"/>
      <c r="I8" s="125"/>
      <c r="J8" s="125"/>
      <c r="K8" s="125"/>
      <c r="L8" s="125"/>
      <c r="M8" s="125"/>
      <c r="N8" s="125"/>
      <c r="O8" s="125"/>
      <c r="P8" s="125"/>
      <c r="Q8" s="125"/>
      <c r="R8" s="125"/>
      <c r="S8" s="125">
        <v>-4336644</v>
      </c>
      <c r="T8" s="125"/>
      <c r="U8" s="74">
        <f t="shared" ref="U8:U9" si="0">H8+I8+J8+K8-L8+M8+N8+O8+P8+Q8+R8+S8+T8</f>
        <v>-4336644</v>
      </c>
      <c r="V8" s="73"/>
      <c r="W8" s="74">
        <f t="shared" ref="W8:W9" si="1">U8+V8</f>
        <v>-4336644</v>
      </c>
    </row>
    <row r="9" spans="1:23" x14ac:dyDescent="0.25">
      <c r="A9" s="308" t="s">
        <v>330</v>
      </c>
      <c r="B9" s="308"/>
      <c r="C9" s="308"/>
      <c r="D9" s="308"/>
      <c r="E9" s="308"/>
      <c r="F9" s="308"/>
      <c r="G9" s="8">
        <v>3</v>
      </c>
      <c r="H9" s="125"/>
      <c r="I9" s="125"/>
      <c r="J9" s="125"/>
      <c r="K9" s="125"/>
      <c r="L9" s="125"/>
      <c r="M9" s="125"/>
      <c r="N9" s="125"/>
      <c r="O9" s="125"/>
      <c r="P9" s="125"/>
      <c r="Q9" s="125"/>
      <c r="R9" s="125"/>
      <c r="S9" s="125"/>
      <c r="T9" s="125"/>
      <c r="U9" s="74">
        <f t="shared" si="0"/>
        <v>0</v>
      </c>
      <c r="V9" s="73"/>
      <c r="W9" s="74">
        <f t="shared" si="1"/>
        <v>0</v>
      </c>
    </row>
    <row r="10" spans="1:23" ht="22.5" customHeight="1" x14ac:dyDescent="0.25">
      <c r="A10" s="314" t="s">
        <v>379</v>
      </c>
      <c r="B10" s="314"/>
      <c r="C10" s="314"/>
      <c r="D10" s="314"/>
      <c r="E10" s="314"/>
      <c r="F10" s="314"/>
      <c r="G10" s="9">
        <v>4</v>
      </c>
      <c r="H10" s="75">
        <f>H7+H8+H9</f>
        <v>694432640</v>
      </c>
      <c r="I10" s="75">
        <f t="shared" ref="I10:W10" si="2">I7+I8+I9</f>
        <v>178234433</v>
      </c>
      <c r="J10" s="75">
        <f t="shared" si="2"/>
        <v>0</v>
      </c>
      <c r="K10" s="75">
        <f t="shared" si="2"/>
        <v>0</v>
      </c>
      <c r="L10" s="75">
        <f t="shared" si="2"/>
        <v>0</v>
      </c>
      <c r="M10" s="75">
        <f t="shared" si="2"/>
        <v>0</v>
      </c>
      <c r="N10" s="75">
        <f t="shared" si="2"/>
        <v>16451632</v>
      </c>
      <c r="O10" s="75">
        <f t="shared" si="2"/>
        <v>0</v>
      </c>
      <c r="P10" s="75">
        <f t="shared" si="2"/>
        <v>0</v>
      </c>
      <c r="Q10" s="75">
        <f t="shared" si="2"/>
        <v>0</v>
      </c>
      <c r="R10" s="75">
        <f t="shared" si="2"/>
        <v>0</v>
      </c>
      <c r="S10" s="75">
        <f t="shared" si="2"/>
        <v>-815171736</v>
      </c>
      <c r="T10" s="75">
        <f t="shared" si="2"/>
        <v>-58887750</v>
      </c>
      <c r="U10" s="75">
        <f t="shared" si="2"/>
        <v>15059219</v>
      </c>
      <c r="V10" s="75">
        <f t="shared" si="2"/>
        <v>0</v>
      </c>
      <c r="W10" s="75">
        <f t="shared" si="2"/>
        <v>15059219</v>
      </c>
    </row>
    <row r="11" spans="1:23" x14ac:dyDescent="0.25">
      <c r="A11" s="308" t="s">
        <v>331</v>
      </c>
      <c r="B11" s="308"/>
      <c r="C11" s="308"/>
      <c r="D11" s="308"/>
      <c r="E11" s="308"/>
      <c r="F11" s="308"/>
      <c r="G11" s="8">
        <v>5</v>
      </c>
      <c r="H11" s="77">
        <v>0</v>
      </c>
      <c r="I11" s="77">
        <v>0</v>
      </c>
      <c r="J11" s="77">
        <v>0</v>
      </c>
      <c r="K11" s="77">
        <v>0</v>
      </c>
      <c r="L11" s="77">
        <v>0</v>
      </c>
      <c r="M11" s="77">
        <v>0</v>
      </c>
      <c r="N11" s="77">
        <v>0</v>
      </c>
      <c r="O11" s="77">
        <v>0</v>
      </c>
      <c r="P11" s="77">
        <v>0</v>
      </c>
      <c r="Q11" s="77">
        <v>0</v>
      </c>
      <c r="R11" s="77">
        <v>0</v>
      </c>
      <c r="S11" s="77">
        <v>0</v>
      </c>
      <c r="T11" s="125">
        <v>4567161</v>
      </c>
      <c r="U11" s="74">
        <f>H11+I11+J11+K11-L11+M11+N11+O11+P11+Q11+R11+S11+T11</f>
        <v>4567161</v>
      </c>
      <c r="V11" s="73"/>
      <c r="W11" s="74">
        <f t="shared" ref="W11:W28" si="3">U11+V11</f>
        <v>4567161</v>
      </c>
    </row>
    <row r="12" spans="1:23" x14ac:dyDescent="0.25">
      <c r="A12" s="308" t="s">
        <v>332</v>
      </c>
      <c r="B12" s="308"/>
      <c r="C12" s="308"/>
      <c r="D12" s="308"/>
      <c r="E12" s="308"/>
      <c r="F12" s="308"/>
      <c r="G12" s="8">
        <v>6</v>
      </c>
      <c r="H12" s="77">
        <v>0</v>
      </c>
      <c r="I12" s="77">
        <v>0</v>
      </c>
      <c r="J12" s="77">
        <v>0</v>
      </c>
      <c r="K12" s="77">
        <v>0</v>
      </c>
      <c r="L12" s="77">
        <v>0</v>
      </c>
      <c r="M12" s="77">
        <v>0</v>
      </c>
      <c r="N12" s="73"/>
      <c r="O12" s="77">
        <v>0</v>
      </c>
      <c r="P12" s="77">
        <v>0</v>
      </c>
      <c r="Q12" s="77">
        <v>0</v>
      </c>
      <c r="R12" s="77">
        <v>0</v>
      </c>
      <c r="S12" s="77">
        <v>0</v>
      </c>
      <c r="T12" s="77">
        <v>0</v>
      </c>
      <c r="U12" s="74">
        <f t="shared" ref="U12:U28" si="4">H12+I12+J12+K12-L12+M12+N12+O12+P12+Q12+R12+S12+T12</f>
        <v>0</v>
      </c>
      <c r="V12" s="73"/>
      <c r="W12" s="74">
        <f t="shared" si="3"/>
        <v>0</v>
      </c>
    </row>
    <row r="13" spans="1:23" ht="26.25" customHeight="1" x14ac:dyDescent="0.25">
      <c r="A13" s="308" t="s">
        <v>333</v>
      </c>
      <c r="B13" s="308"/>
      <c r="C13" s="308"/>
      <c r="D13" s="308"/>
      <c r="E13" s="308"/>
      <c r="F13" s="308"/>
      <c r="G13" s="8">
        <v>7</v>
      </c>
      <c r="H13" s="77">
        <v>0</v>
      </c>
      <c r="I13" s="77">
        <v>0</v>
      </c>
      <c r="J13" s="77">
        <v>0</v>
      </c>
      <c r="K13" s="77">
        <v>0</v>
      </c>
      <c r="L13" s="77">
        <v>0</v>
      </c>
      <c r="M13" s="77">
        <v>0</v>
      </c>
      <c r="N13" s="77">
        <v>0</v>
      </c>
      <c r="O13" s="73"/>
      <c r="P13" s="77">
        <v>0</v>
      </c>
      <c r="Q13" s="77">
        <v>0</v>
      </c>
      <c r="R13" s="77">
        <v>0</v>
      </c>
      <c r="S13" s="73"/>
      <c r="T13" s="73"/>
      <c r="U13" s="74">
        <f t="shared" si="4"/>
        <v>0</v>
      </c>
      <c r="V13" s="73"/>
      <c r="W13" s="74">
        <f t="shared" si="3"/>
        <v>0</v>
      </c>
    </row>
    <row r="14" spans="1:23" ht="29.25" customHeight="1" x14ac:dyDescent="0.25">
      <c r="A14" s="308" t="s">
        <v>334</v>
      </c>
      <c r="B14" s="308"/>
      <c r="C14" s="308"/>
      <c r="D14" s="308"/>
      <c r="E14" s="308"/>
      <c r="F14" s="308"/>
      <c r="G14" s="8">
        <v>8</v>
      </c>
      <c r="H14" s="77">
        <v>0</v>
      </c>
      <c r="I14" s="77">
        <v>0</v>
      </c>
      <c r="J14" s="77">
        <v>0</v>
      </c>
      <c r="K14" s="77">
        <v>0</v>
      </c>
      <c r="L14" s="77">
        <v>0</v>
      </c>
      <c r="M14" s="77">
        <v>0</v>
      </c>
      <c r="N14" s="77">
        <v>0</v>
      </c>
      <c r="O14" s="77">
        <v>0</v>
      </c>
      <c r="P14" s="73"/>
      <c r="Q14" s="77">
        <v>0</v>
      </c>
      <c r="R14" s="77">
        <v>0</v>
      </c>
      <c r="S14" s="73"/>
      <c r="T14" s="73"/>
      <c r="U14" s="74">
        <f t="shared" si="4"/>
        <v>0</v>
      </c>
      <c r="V14" s="73"/>
      <c r="W14" s="74">
        <f t="shared" si="3"/>
        <v>0</v>
      </c>
    </row>
    <row r="15" spans="1:23" x14ac:dyDescent="0.25">
      <c r="A15" s="308" t="s">
        <v>335</v>
      </c>
      <c r="B15" s="308"/>
      <c r="C15" s="308"/>
      <c r="D15" s="308"/>
      <c r="E15" s="308"/>
      <c r="F15" s="308"/>
      <c r="G15" s="8">
        <v>9</v>
      </c>
      <c r="H15" s="77">
        <v>0</v>
      </c>
      <c r="I15" s="77">
        <v>0</v>
      </c>
      <c r="J15" s="77">
        <v>0</v>
      </c>
      <c r="K15" s="77">
        <v>0</v>
      </c>
      <c r="L15" s="77">
        <v>0</v>
      </c>
      <c r="M15" s="77">
        <v>0</v>
      </c>
      <c r="N15" s="77">
        <v>0</v>
      </c>
      <c r="O15" s="77">
        <v>0</v>
      </c>
      <c r="P15" s="77">
        <v>0</v>
      </c>
      <c r="Q15" s="73"/>
      <c r="R15" s="77">
        <v>0</v>
      </c>
      <c r="S15" s="73"/>
      <c r="T15" s="73"/>
      <c r="U15" s="74">
        <f t="shared" si="4"/>
        <v>0</v>
      </c>
      <c r="V15" s="73"/>
      <c r="W15" s="74">
        <f t="shared" si="3"/>
        <v>0</v>
      </c>
    </row>
    <row r="16" spans="1:23" ht="28.5" customHeight="1" x14ac:dyDescent="0.25">
      <c r="A16" s="308" t="s">
        <v>336</v>
      </c>
      <c r="B16" s="308"/>
      <c r="C16" s="308"/>
      <c r="D16" s="308"/>
      <c r="E16" s="308"/>
      <c r="F16" s="308"/>
      <c r="G16" s="8">
        <v>10</v>
      </c>
      <c r="H16" s="77">
        <v>0</v>
      </c>
      <c r="I16" s="77">
        <v>0</v>
      </c>
      <c r="J16" s="77">
        <v>0</v>
      </c>
      <c r="K16" s="77">
        <v>0</v>
      </c>
      <c r="L16" s="77">
        <v>0</v>
      </c>
      <c r="M16" s="77">
        <v>0</v>
      </c>
      <c r="N16" s="77">
        <v>0</v>
      </c>
      <c r="O16" s="77">
        <v>0</v>
      </c>
      <c r="P16" s="77">
        <v>0</v>
      </c>
      <c r="Q16" s="77">
        <v>0</v>
      </c>
      <c r="R16" s="73"/>
      <c r="S16" s="73"/>
      <c r="T16" s="73"/>
      <c r="U16" s="74">
        <f t="shared" si="4"/>
        <v>0</v>
      </c>
      <c r="V16" s="73"/>
      <c r="W16" s="74">
        <f t="shared" si="3"/>
        <v>0</v>
      </c>
    </row>
    <row r="17" spans="1:23" ht="23.25" customHeight="1" x14ac:dyDescent="0.25">
      <c r="A17" s="308" t="s">
        <v>337</v>
      </c>
      <c r="B17" s="308"/>
      <c r="C17" s="308"/>
      <c r="D17" s="308"/>
      <c r="E17" s="308"/>
      <c r="F17" s="308"/>
      <c r="G17" s="8">
        <v>11</v>
      </c>
      <c r="H17" s="77">
        <v>0</v>
      </c>
      <c r="I17" s="77">
        <v>0</v>
      </c>
      <c r="J17" s="77">
        <v>0</v>
      </c>
      <c r="K17" s="77">
        <v>0</v>
      </c>
      <c r="L17" s="77">
        <v>0</v>
      </c>
      <c r="M17" s="77">
        <v>0</v>
      </c>
      <c r="N17" s="73"/>
      <c r="O17" s="73"/>
      <c r="P17" s="73"/>
      <c r="Q17" s="73"/>
      <c r="R17" s="73"/>
      <c r="S17" s="73"/>
      <c r="T17" s="73"/>
      <c r="U17" s="74">
        <f t="shared" si="4"/>
        <v>0</v>
      </c>
      <c r="V17" s="73"/>
      <c r="W17" s="74">
        <f t="shared" si="3"/>
        <v>0</v>
      </c>
    </row>
    <row r="18" spans="1:23" x14ac:dyDescent="0.25">
      <c r="A18" s="308" t="s">
        <v>338</v>
      </c>
      <c r="B18" s="308"/>
      <c r="C18" s="308"/>
      <c r="D18" s="308"/>
      <c r="E18" s="308"/>
      <c r="F18" s="308"/>
      <c r="G18" s="8">
        <v>12</v>
      </c>
      <c r="H18" s="77">
        <v>0</v>
      </c>
      <c r="I18" s="77">
        <v>0</v>
      </c>
      <c r="J18" s="77">
        <v>0</v>
      </c>
      <c r="K18" s="77">
        <v>0</v>
      </c>
      <c r="L18" s="77">
        <v>0</v>
      </c>
      <c r="M18" s="77">
        <v>0</v>
      </c>
      <c r="N18" s="73"/>
      <c r="O18" s="73"/>
      <c r="P18" s="73"/>
      <c r="Q18" s="73"/>
      <c r="R18" s="73"/>
      <c r="S18" s="73"/>
      <c r="T18" s="73"/>
      <c r="U18" s="74">
        <f t="shared" si="4"/>
        <v>0</v>
      </c>
      <c r="V18" s="73"/>
      <c r="W18" s="74">
        <f t="shared" si="3"/>
        <v>0</v>
      </c>
    </row>
    <row r="19" spans="1:23" x14ac:dyDescent="0.25">
      <c r="A19" s="308" t="s">
        <v>339</v>
      </c>
      <c r="B19" s="308"/>
      <c r="C19" s="308"/>
      <c r="D19" s="308"/>
      <c r="E19" s="308"/>
      <c r="F19" s="308"/>
      <c r="G19" s="8">
        <v>13</v>
      </c>
      <c r="H19" s="73"/>
      <c r="I19" s="73"/>
      <c r="J19" s="73"/>
      <c r="K19" s="73"/>
      <c r="L19" s="73"/>
      <c r="M19" s="73"/>
      <c r="N19" s="73"/>
      <c r="O19" s="73"/>
      <c r="P19" s="73"/>
      <c r="Q19" s="73"/>
      <c r="R19" s="73"/>
      <c r="S19" s="73"/>
      <c r="T19" s="73"/>
      <c r="U19" s="74">
        <f t="shared" si="4"/>
        <v>0</v>
      </c>
      <c r="V19" s="73"/>
      <c r="W19" s="74">
        <f t="shared" si="3"/>
        <v>0</v>
      </c>
    </row>
    <row r="20" spans="1:23" x14ac:dyDescent="0.25">
      <c r="A20" s="308" t="s">
        <v>340</v>
      </c>
      <c r="B20" s="308"/>
      <c r="C20" s="308"/>
      <c r="D20" s="308"/>
      <c r="E20" s="308"/>
      <c r="F20" s="308"/>
      <c r="G20" s="8">
        <v>14</v>
      </c>
      <c r="H20" s="77">
        <v>0</v>
      </c>
      <c r="I20" s="77">
        <v>0</v>
      </c>
      <c r="J20" s="77">
        <v>0</v>
      </c>
      <c r="K20" s="77">
        <v>0</v>
      </c>
      <c r="L20" s="77">
        <v>0</v>
      </c>
      <c r="M20" s="77">
        <v>0</v>
      </c>
      <c r="N20" s="73"/>
      <c r="O20" s="73"/>
      <c r="P20" s="73"/>
      <c r="Q20" s="73"/>
      <c r="R20" s="73"/>
      <c r="S20" s="73"/>
      <c r="T20" s="73"/>
      <c r="U20" s="74">
        <f t="shared" si="4"/>
        <v>0</v>
      </c>
      <c r="V20" s="73"/>
      <c r="W20" s="74">
        <f t="shared" si="3"/>
        <v>0</v>
      </c>
    </row>
    <row r="21" spans="1:23" ht="30.75" customHeight="1" x14ac:dyDescent="0.25">
      <c r="A21" s="308" t="s">
        <v>341</v>
      </c>
      <c r="B21" s="308"/>
      <c r="C21" s="308"/>
      <c r="D21" s="308"/>
      <c r="E21" s="308"/>
      <c r="F21" s="308"/>
      <c r="G21" s="8">
        <v>15</v>
      </c>
      <c r="H21" s="125"/>
      <c r="I21" s="125"/>
      <c r="J21" s="125"/>
      <c r="K21" s="125"/>
      <c r="L21" s="125"/>
      <c r="M21" s="125"/>
      <c r="N21" s="125"/>
      <c r="O21" s="125"/>
      <c r="P21" s="125"/>
      <c r="Q21" s="125"/>
      <c r="R21" s="125"/>
      <c r="S21" s="125"/>
      <c r="T21" s="125"/>
      <c r="U21" s="74">
        <f t="shared" si="4"/>
        <v>0</v>
      </c>
      <c r="V21" s="73"/>
      <c r="W21" s="74">
        <f t="shared" si="3"/>
        <v>0</v>
      </c>
    </row>
    <row r="22" spans="1:23" ht="28.5" customHeight="1" x14ac:dyDescent="0.25">
      <c r="A22" s="308" t="s">
        <v>342</v>
      </c>
      <c r="B22" s="308"/>
      <c r="C22" s="308"/>
      <c r="D22" s="308"/>
      <c r="E22" s="308"/>
      <c r="F22" s="308"/>
      <c r="G22" s="8">
        <v>16</v>
      </c>
      <c r="H22" s="125"/>
      <c r="I22" s="125"/>
      <c r="J22" s="125"/>
      <c r="K22" s="125"/>
      <c r="L22" s="125"/>
      <c r="M22" s="125"/>
      <c r="N22" s="125"/>
      <c r="O22" s="125"/>
      <c r="P22" s="125"/>
      <c r="Q22" s="125"/>
      <c r="R22" s="125"/>
      <c r="S22" s="125"/>
      <c r="T22" s="125"/>
      <c r="U22" s="74">
        <f t="shared" si="4"/>
        <v>0</v>
      </c>
      <c r="V22" s="73"/>
      <c r="W22" s="74">
        <f t="shared" si="3"/>
        <v>0</v>
      </c>
    </row>
    <row r="23" spans="1:23" ht="26.25" customHeight="1" x14ac:dyDescent="0.25">
      <c r="A23" s="308" t="s">
        <v>343</v>
      </c>
      <c r="B23" s="308"/>
      <c r="C23" s="308"/>
      <c r="D23" s="308"/>
      <c r="E23" s="308"/>
      <c r="F23" s="308"/>
      <c r="G23" s="8">
        <v>17</v>
      </c>
      <c r="H23" s="125"/>
      <c r="I23" s="125"/>
      <c r="J23" s="125"/>
      <c r="K23" s="125"/>
      <c r="L23" s="125"/>
      <c r="M23" s="125"/>
      <c r="N23" s="125"/>
      <c r="O23" s="125"/>
      <c r="P23" s="125"/>
      <c r="Q23" s="125"/>
      <c r="R23" s="125"/>
      <c r="S23" s="125"/>
      <c r="T23" s="125"/>
      <c r="U23" s="74">
        <f t="shared" si="4"/>
        <v>0</v>
      </c>
      <c r="V23" s="73"/>
      <c r="W23" s="74">
        <f t="shared" si="3"/>
        <v>0</v>
      </c>
    </row>
    <row r="24" spans="1:23" x14ac:dyDescent="0.25">
      <c r="A24" s="308" t="s">
        <v>344</v>
      </c>
      <c r="B24" s="308"/>
      <c r="C24" s="308"/>
      <c r="D24" s="308"/>
      <c r="E24" s="308"/>
      <c r="F24" s="308"/>
      <c r="G24" s="8">
        <v>18</v>
      </c>
      <c r="H24" s="125"/>
      <c r="I24" s="125"/>
      <c r="J24" s="125"/>
      <c r="K24" s="125"/>
      <c r="L24" s="125"/>
      <c r="M24" s="125"/>
      <c r="N24" s="125"/>
      <c r="O24" s="125"/>
      <c r="P24" s="125"/>
      <c r="Q24" s="125"/>
      <c r="R24" s="125"/>
      <c r="S24" s="125"/>
      <c r="T24" s="125"/>
      <c r="U24" s="74">
        <f t="shared" si="4"/>
        <v>0</v>
      </c>
      <c r="V24" s="73"/>
      <c r="W24" s="74">
        <f t="shared" si="3"/>
        <v>0</v>
      </c>
    </row>
    <row r="25" spans="1:23" x14ac:dyDescent="0.25">
      <c r="A25" s="308" t="s">
        <v>345</v>
      </c>
      <c r="B25" s="308"/>
      <c r="C25" s="308"/>
      <c r="D25" s="308"/>
      <c r="E25" s="308"/>
      <c r="F25" s="308"/>
      <c r="G25" s="8">
        <v>19</v>
      </c>
      <c r="H25" s="125"/>
      <c r="I25" s="125"/>
      <c r="J25" s="125"/>
      <c r="K25" s="125"/>
      <c r="L25" s="125"/>
      <c r="M25" s="125"/>
      <c r="N25" s="125">
        <v>-8225816</v>
      </c>
      <c r="O25" s="125"/>
      <c r="P25" s="125"/>
      <c r="Q25" s="125"/>
      <c r="R25" s="125"/>
      <c r="S25" s="125">
        <v>-1447743</v>
      </c>
      <c r="T25" s="125"/>
      <c r="U25" s="74">
        <f t="shared" si="4"/>
        <v>-9673559</v>
      </c>
      <c r="V25" s="73"/>
      <c r="W25" s="74">
        <f t="shared" si="3"/>
        <v>-9673559</v>
      </c>
    </row>
    <row r="26" spans="1:23" x14ac:dyDescent="0.25">
      <c r="A26" s="308" t="s">
        <v>346</v>
      </c>
      <c r="B26" s="308"/>
      <c r="C26" s="308"/>
      <c r="D26" s="308"/>
      <c r="E26" s="308"/>
      <c r="F26" s="308"/>
      <c r="G26" s="8">
        <v>20</v>
      </c>
      <c r="H26" s="125"/>
      <c r="I26" s="125"/>
      <c r="J26" s="125"/>
      <c r="K26" s="125"/>
      <c r="L26" s="125"/>
      <c r="M26" s="125"/>
      <c r="N26" s="125"/>
      <c r="O26" s="125"/>
      <c r="P26" s="125"/>
      <c r="Q26" s="125"/>
      <c r="R26" s="125"/>
      <c r="S26" s="125"/>
      <c r="T26" s="125"/>
      <c r="U26" s="74">
        <f t="shared" si="4"/>
        <v>0</v>
      </c>
      <c r="V26" s="73"/>
      <c r="W26" s="74">
        <f t="shared" si="3"/>
        <v>0</v>
      </c>
    </row>
    <row r="27" spans="1:23" x14ac:dyDescent="0.25">
      <c r="A27" s="308" t="s">
        <v>347</v>
      </c>
      <c r="B27" s="308"/>
      <c r="C27" s="308"/>
      <c r="D27" s="308"/>
      <c r="E27" s="308"/>
      <c r="F27" s="308"/>
      <c r="G27" s="8">
        <v>21</v>
      </c>
      <c r="H27" s="125"/>
      <c r="I27" s="125"/>
      <c r="J27" s="125"/>
      <c r="K27" s="125"/>
      <c r="L27" s="125"/>
      <c r="M27" s="125"/>
      <c r="N27" s="125"/>
      <c r="O27" s="125"/>
      <c r="P27" s="125"/>
      <c r="Q27" s="125"/>
      <c r="R27" s="125"/>
      <c r="S27" s="125">
        <v>-52854777</v>
      </c>
      <c r="T27" s="125">
        <v>52854777</v>
      </c>
      <c r="U27" s="74">
        <f t="shared" si="4"/>
        <v>0</v>
      </c>
      <c r="V27" s="73"/>
      <c r="W27" s="74">
        <f t="shared" si="3"/>
        <v>0</v>
      </c>
    </row>
    <row r="28" spans="1:23" x14ac:dyDescent="0.25">
      <c r="A28" s="308" t="s">
        <v>348</v>
      </c>
      <c r="B28" s="308"/>
      <c r="C28" s="308"/>
      <c r="D28" s="308"/>
      <c r="E28" s="308"/>
      <c r="F28" s="308"/>
      <c r="G28" s="8">
        <v>22</v>
      </c>
      <c r="H28" s="125"/>
      <c r="I28" s="125"/>
      <c r="J28" s="125"/>
      <c r="K28" s="125"/>
      <c r="L28" s="125"/>
      <c r="M28" s="125"/>
      <c r="N28" s="125"/>
      <c r="O28" s="125"/>
      <c r="P28" s="125"/>
      <c r="Q28" s="125"/>
      <c r="R28" s="125"/>
      <c r="S28" s="125"/>
      <c r="T28" s="125"/>
      <c r="U28" s="74">
        <f t="shared" si="4"/>
        <v>0</v>
      </c>
      <c r="V28" s="73"/>
      <c r="W28" s="74">
        <f t="shared" si="3"/>
        <v>0</v>
      </c>
    </row>
    <row r="29" spans="1:23" ht="27.75" customHeight="1" x14ac:dyDescent="0.25">
      <c r="A29" s="309" t="s">
        <v>380</v>
      </c>
      <c r="B29" s="309"/>
      <c r="C29" s="309"/>
      <c r="D29" s="309"/>
      <c r="E29" s="309"/>
      <c r="F29" s="309"/>
      <c r="G29" s="10">
        <v>23</v>
      </c>
      <c r="H29" s="76">
        <f>SUM(H10:H28)</f>
        <v>694432640</v>
      </c>
      <c r="I29" s="76">
        <f t="shared" ref="I29:W29" si="5">SUM(I10:I28)</f>
        <v>178234433</v>
      </c>
      <c r="J29" s="76">
        <f t="shared" si="5"/>
        <v>0</v>
      </c>
      <c r="K29" s="76">
        <f t="shared" si="5"/>
        <v>0</v>
      </c>
      <c r="L29" s="76">
        <f t="shared" si="5"/>
        <v>0</v>
      </c>
      <c r="M29" s="76">
        <f t="shared" si="5"/>
        <v>0</v>
      </c>
      <c r="N29" s="76">
        <f t="shared" si="5"/>
        <v>8225816</v>
      </c>
      <c r="O29" s="76">
        <f t="shared" si="5"/>
        <v>0</v>
      </c>
      <c r="P29" s="76">
        <f t="shared" si="5"/>
        <v>0</v>
      </c>
      <c r="Q29" s="76">
        <f t="shared" si="5"/>
        <v>0</v>
      </c>
      <c r="R29" s="76">
        <f t="shared" si="5"/>
        <v>0</v>
      </c>
      <c r="S29" s="76">
        <f t="shared" si="5"/>
        <v>-869474256</v>
      </c>
      <c r="T29" s="76">
        <f t="shared" si="5"/>
        <v>-1465812</v>
      </c>
      <c r="U29" s="76">
        <f t="shared" si="5"/>
        <v>9952821</v>
      </c>
      <c r="V29" s="76">
        <f t="shared" si="5"/>
        <v>0</v>
      </c>
      <c r="W29" s="76">
        <f t="shared" si="5"/>
        <v>9952821</v>
      </c>
    </row>
    <row r="30" spans="1:23" x14ac:dyDescent="0.25">
      <c r="A30" s="310" t="s">
        <v>349</v>
      </c>
      <c r="B30" s="311"/>
      <c r="C30" s="311"/>
      <c r="D30" s="311"/>
      <c r="E30" s="311"/>
      <c r="F30" s="311"/>
      <c r="G30" s="311"/>
      <c r="H30" s="311"/>
      <c r="I30" s="311"/>
      <c r="J30" s="311"/>
      <c r="K30" s="311"/>
      <c r="L30" s="311"/>
      <c r="M30" s="311"/>
      <c r="N30" s="311"/>
      <c r="O30" s="311"/>
      <c r="P30" s="311"/>
      <c r="Q30" s="311"/>
      <c r="R30" s="311"/>
      <c r="S30" s="311"/>
      <c r="T30" s="311"/>
      <c r="U30" s="311"/>
      <c r="V30" s="311"/>
      <c r="W30" s="311"/>
    </row>
    <row r="31" spans="1:23" ht="36.75" customHeight="1" x14ac:dyDescent="0.25">
      <c r="A31" s="306" t="s">
        <v>350</v>
      </c>
      <c r="B31" s="306"/>
      <c r="C31" s="306"/>
      <c r="D31" s="306"/>
      <c r="E31" s="306"/>
      <c r="F31" s="306"/>
      <c r="G31" s="9">
        <v>24</v>
      </c>
      <c r="H31" s="75">
        <f>SUM(H12:H20)</f>
        <v>0</v>
      </c>
      <c r="I31" s="75">
        <f t="shared" ref="I31:W31" si="6">SUM(I12:I20)</f>
        <v>0</v>
      </c>
      <c r="J31" s="75">
        <f t="shared" si="6"/>
        <v>0</v>
      </c>
      <c r="K31" s="75">
        <f t="shared" si="6"/>
        <v>0</v>
      </c>
      <c r="L31" s="75">
        <f t="shared" si="6"/>
        <v>0</v>
      </c>
      <c r="M31" s="75">
        <f t="shared" si="6"/>
        <v>0</v>
      </c>
      <c r="N31" s="75">
        <f t="shared" si="6"/>
        <v>0</v>
      </c>
      <c r="O31" s="75">
        <f t="shared" si="6"/>
        <v>0</v>
      </c>
      <c r="P31" s="75">
        <f t="shared" si="6"/>
        <v>0</v>
      </c>
      <c r="Q31" s="75">
        <f t="shared" si="6"/>
        <v>0</v>
      </c>
      <c r="R31" s="75">
        <f t="shared" si="6"/>
        <v>0</v>
      </c>
      <c r="S31" s="75">
        <f t="shared" si="6"/>
        <v>0</v>
      </c>
      <c r="T31" s="75">
        <f t="shared" si="6"/>
        <v>0</v>
      </c>
      <c r="U31" s="75">
        <f t="shared" si="6"/>
        <v>0</v>
      </c>
      <c r="V31" s="75">
        <f t="shared" si="6"/>
        <v>0</v>
      </c>
      <c r="W31" s="75">
        <f t="shared" si="6"/>
        <v>0</v>
      </c>
    </row>
    <row r="32" spans="1:23" ht="31.5" customHeight="1" x14ac:dyDescent="0.25">
      <c r="A32" s="306" t="s">
        <v>351</v>
      </c>
      <c r="B32" s="306"/>
      <c r="C32" s="306"/>
      <c r="D32" s="306"/>
      <c r="E32" s="306"/>
      <c r="F32" s="306"/>
      <c r="G32" s="9">
        <v>25</v>
      </c>
      <c r="H32" s="75">
        <f>H11+H31</f>
        <v>0</v>
      </c>
      <c r="I32" s="75">
        <f t="shared" ref="I32:W32" si="7">I11+I31</f>
        <v>0</v>
      </c>
      <c r="J32" s="75">
        <f t="shared" si="7"/>
        <v>0</v>
      </c>
      <c r="K32" s="75">
        <f t="shared" si="7"/>
        <v>0</v>
      </c>
      <c r="L32" s="75">
        <f t="shared" si="7"/>
        <v>0</v>
      </c>
      <c r="M32" s="75">
        <f t="shared" si="7"/>
        <v>0</v>
      </c>
      <c r="N32" s="75">
        <f t="shared" si="7"/>
        <v>0</v>
      </c>
      <c r="O32" s="75">
        <f t="shared" si="7"/>
        <v>0</v>
      </c>
      <c r="P32" s="75">
        <f t="shared" si="7"/>
        <v>0</v>
      </c>
      <c r="Q32" s="75">
        <f t="shared" si="7"/>
        <v>0</v>
      </c>
      <c r="R32" s="75">
        <f t="shared" si="7"/>
        <v>0</v>
      </c>
      <c r="S32" s="75">
        <f t="shared" si="7"/>
        <v>0</v>
      </c>
      <c r="T32" s="75">
        <f t="shared" si="7"/>
        <v>4567161</v>
      </c>
      <c r="U32" s="75">
        <f t="shared" si="7"/>
        <v>4567161</v>
      </c>
      <c r="V32" s="75">
        <f t="shared" si="7"/>
        <v>0</v>
      </c>
      <c r="W32" s="75">
        <f t="shared" si="7"/>
        <v>4567161</v>
      </c>
    </row>
    <row r="33" spans="1:23" ht="30.75" customHeight="1" x14ac:dyDescent="0.25">
      <c r="A33" s="307" t="s">
        <v>352</v>
      </c>
      <c r="B33" s="307"/>
      <c r="C33" s="307"/>
      <c r="D33" s="307"/>
      <c r="E33" s="307"/>
      <c r="F33" s="307"/>
      <c r="G33" s="10">
        <v>26</v>
      </c>
      <c r="H33" s="76">
        <f>SUM(H21:H28)</f>
        <v>0</v>
      </c>
      <c r="I33" s="76">
        <f t="shared" ref="I33:W33" si="8">SUM(I21:I28)</f>
        <v>0</v>
      </c>
      <c r="J33" s="76">
        <f t="shared" si="8"/>
        <v>0</v>
      </c>
      <c r="K33" s="76">
        <f t="shared" si="8"/>
        <v>0</v>
      </c>
      <c r="L33" s="76">
        <f t="shared" si="8"/>
        <v>0</v>
      </c>
      <c r="M33" s="76">
        <f t="shared" si="8"/>
        <v>0</v>
      </c>
      <c r="N33" s="76">
        <f t="shared" si="8"/>
        <v>-8225816</v>
      </c>
      <c r="O33" s="76">
        <f t="shared" si="8"/>
        <v>0</v>
      </c>
      <c r="P33" s="76">
        <f t="shared" si="8"/>
        <v>0</v>
      </c>
      <c r="Q33" s="76">
        <f t="shared" si="8"/>
        <v>0</v>
      </c>
      <c r="R33" s="76">
        <f t="shared" si="8"/>
        <v>0</v>
      </c>
      <c r="S33" s="76">
        <f t="shared" si="8"/>
        <v>-54302520</v>
      </c>
      <c r="T33" s="76">
        <f t="shared" si="8"/>
        <v>52854777</v>
      </c>
      <c r="U33" s="76">
        <f t="shared" si="8"/>
        <v>-9673559</v>
      </c>
      <c r="V33" s="76">
        <f t="shared" si="8"/>
        <v>0</v>
      </c>
      <c r="W33" s="76">
        <f t="shared" si="8"/>
        <v>-9673559</v>
      </c>
    </row>
    <row r="34" spans="1:23" x14ac:dyDescent="0.25">
      <c r="A34" s="310" t="s">
        <v>353</v>
      </c>
      <c r="B34" s="312"/>
      <c r="C34" s="312"/>
      <c r="D34" s="312"/>
      <c r="E34" s="312"/>
      <c r="F34" s="312"/>
      <c r="G34" s="312"/>
      <c r="H34" s="312"/>
      <c r="I34" s="312"/>
      <c r="J34" s="312"/>
      <c r="K34" s="312"/>
      <c r="L34" s="312"/>
      <c r="M34" s="312"/>
      <c r="N34" s="312"/>
      <c r="O34" s="312"/>
      <c r="P34" s="312"/>
      <c r="Q34" s="312"/>
      <c r="R34" s="312"/>
      <c r="S34" s="312"/>
      <c r="T34" s="312"/>
      <c r="U34" s="312"/>
      <c r="V34" s="312"/>
      <c r="W34" s="312"/>
    </row>
    <row r="35" spans="1:23" x14ac:dyDescent="0.25">
      <c r="A35" s="313" t="s">
        <v>381</v>
      </c>
      <c r="B35" s="313"/>
      <c r="C35" s="313"/>
      <c r="D35" s="313"/>
      <c r="E35" s="313"/>
      <c r="F35" s="313"/>
      <c r="G35" s="8">
        <v>27</v>
      </c>
      <c r="H35" s="125">
        <v>694432640</v>
      </c>
      <c r="I35" s="125">
        <v>178234433</v>
      </c>
      <c r="J35" s="125">
        <v>0</v>
      </c>
      <c r="K35" s="125">
        <v>0</v>
      </c>
      <c r="L35" s="125">
        <v>0</v>
      </c>
      <c r="M35" s="125">
        <v>0</v>
      </c>
      <c r="N35" s="125">
        <v>8225816</v>
      </c>
      <c r="O35" s="125"/>
      <c r="P35" s="125"/>
      <c r="Q35" s="125"/>
      <c r="R35" s="125"/>
      <c r="S35" s="125">
        <v>-869474256</v>
      </c>
      <c r="T35" s="125">
        <v>-1465812</v>
      </c>
      <c r="U35" s="74">
        <f t="shared" ref="U35:U37" si="9">H35+I35+J35+K35-L35+M35+N35+O35+P35+Q35+R35+S35+T35</f>
        <v>9952821</v>
      </c>
      <c r="V35" s="73"/>
      <c r="W35" s="74">
        <f t="shared" ref="W35:W37" si="10">U35+V35</f>
        <v>9952821</v>
      </c>
    </row>
    <row r="36" spans="1:23" x14ac:dyDescent="0.25">
      <c r="A36" s="308" t="s">
        <v>329</v>
      </c>
      <c r="B36" s="308"/>
      <c r="C36" s="308"/>
      <c r="D36" s="308"/>
      <c r="E36" s="308"/>
      <c r="F36" s="308"/>
      <c r="G36" s="8">
        <v>28</v>
      </c>
      <c r="H36" s="125"/>
      <c r="I36" s="125"/>
      <c r="J36" s="125"/>
      <c r="K36" s="125"/>
      <c r="L36" s="125"/>
      <c r="M36" s="125"/>
      <c r="N36" s="125"/>
      <c r="O36" s="125"/>
      <c r="P36" s="125"/>
      <c r="Q36" s="125"/>
      <c r="R36" s="125"/>
      <c r="S36" s="125"/>
      <c r="T36" s="125"/>
      <c r="U36" s="74">
        <f t="shared" si="9"/>
        <v>0</v>
      </c>
      <c r="V36" s="73"/>
      <c r="W36" s="74">
        <f t="shared" si="10"/>
        <v>0</v>
      </c>
    </row>
    <row r="37" spans="1:23" x14ac:dyDescent="0.25">
      <c r="A37" s="308" t="s">
        <v>330</v>
      </c>
      <c r="B37" s="308"/>
      <c r="C37" s="308"/>
      <c r="D37" s="308"/>
      <c r="E37" s="308"/>
      <c r="F37" s="308"/>
      <c r="G37" s="8">
        <v>29</v>
      </c>
      <c r="H37" s="125"/>
      <c r="I37" s="125"/>
      <c r="J37" s="125"/>
      <c r="K37" s="125"/>
      <c r="L37" s="125"/>
      <c r="M37" s="125"/>
      <c r="N37" s="125"/>
      <c r="O37" s="125"/>
      <c r="P37" s="125"/>
      <c r="Q37" s="125"/>
      <c r="R37" s="125"/>
      <c r="S37" s="125"/>
      <c r="T37" s="125"/>
      <c r="U37" s="74">
        <f t="shared" si="9"/>
        <v>0</v>
      </c>
      <c r="V37" s="73"/>
      <c r="W37" s="74">
        <f t="shared" si="10"/>
        <v>0</v>
      </c>
    </row>
    <row r="38" spans="1:23" ht="25.5" customHeight="1" x14ac:dyDescent="0.25">
      <c r="A38" s="314" t="s">
        <v>382</v>
      </c>
      <c r="B38" s="314"/>
      <c r="C38" s="314"/>
      <c r="D38" s="314"/>
      <c r="E38" s="314"/>
      <c r="F38" s="314"/>
      <c r="G38" s="9">
        <v>30</v>
      </c>
      <c r="H38" s="75">
        <f>H35+H36+H37</f>
        <v>694432640</v>
      </c>
      <c r="I38" s="75">
        <f t="shared" ref="I38:W38" si="11">I35+I36+I37</f>
        <v>178234433</v>
      </c>
      <c r="J38" s="75">
        <f t="shared" si="11"/>
        <v>0</v>
      </c>
      <c r="K38" s="75">
        <f t="shared" si="11"/>
        <v>0</v>
      </c>
      <c r="L38" s="75">
        <f t="shared" si="11"/>
        <v>0</v>
      </c>
      <c r="M38" s="75">
        <f t="shared" si="11"/>
        <v>0</v>
      </c>
      <c r="N38" s="75">
        <f t="shared" si="11"/>
        <v>8225816</v>
      </c>
      <c r="O38" s="75">
        <f t="shared" si="11"/>
        <v>0</v>
      </c>
      <c r="P38" s="75">
        <f t="shared" si="11"/>
        <v>0</v>
      </c>
      <c r="Q38" s="75">
        <f t="shared" si="11"/>
        <v>0</v>
      </c>
      <c r="R38" s="75">
        <f t="shared" si="11"/>
        <v>0</v>
      </c>
      <c r="S38" s="75">
        <f t="shared" si="11"/>
        <v>-869474256</v>
      </c>
      <c r="T38" s="75">
        <f t="shared" si="11"/>
        <v>-1465812</v>
      </c>
      <c r="U38" s="75">
        <f t="shared" si="11"/>
        <v>9952821</v>
      </c>
      <c r="V38" s="75">
        <f t="shared" si="11"/>
        <v>0</v>
      </c>
      <c r="W38" s="75">
        <f t="shared" si="11"/>
        <v>9952821</v>
      </c>
    </row>
    <row r="39" spans="1:23" x14ac:dyDescent="0.25">
      <c r="A39" s="308" t="s">
        <v>331</v>
      </c>
      <c r="B39" s="308"/>
      <c r="C39" s="308"/>
      <c r="D39" s="308"/>
      <c r="E39" s="308"/>
      <c r="F39" s="308"/>
      <c r="G39" s="8">
        <v>31</v>
      </c>
      <c r="H39" s="77">
        <v>0</v>
      </c>
      <c r="I39" s="77">
        <v>0</v>
      </c>
      <c r="J39" s="77">
        <v>0</v>
      </c>
      <c r="K39" s="77">
        <v>0</v>
      </c>
      <c r="L39" s="77">
        <v>0</v>
      </c>
      <c r="M39" s="77">
        <v>0</v>
      </c>
      <c r="N39" s="77">
        <v>0</v>
      </c>
      <c r="O39" s="77">
        <v>0</v>
      </c>
      <c r="P39" s="77">
        <v>0</v>
      </c>
      <c r="Q39" s="77">
        <v>0</v>
      </c>
      <c r="R39" s="77">
        <v>0</v>
      </c>
      <c r="S39" s="77">
        <v>0</v>
      </c>
      <c r="T39" s="125">
        <v>12474129</v>
      </c>
      <c r="U39" s="74">
        <f t="shared" ref="U39:U56" si="12">H39+I39+J39+K39-L39+M39+N39+O39+P39+Q39+R39+S39+T39</f>
        <v>12474129</v>
      </c>
      <c r="V39" s="73"/>
      <c r="W39" s="74">
        <f t="shared" ref="W39:W56" si="13">U39+V39</f>
        <v>12474129</v>
      </c>
    </row>
    <row r="40" spans="1:23" x14ac:dyDescent="0.25">
      <c r="A40" s="308" t="s">
        <v>332</v>
      </c>
      <c r="B40" s="308"/>
      <c r="C40" s="308"/>
      <c r="D40" s="308"/>
      <c r="E40" s="308"/>
      <c r="F40" s="308"/>
      <c r="G40" s="8">
        <v>32</v>
      </c>
      <c r="H40" s="77">
        <v>0</v>
      </c>
      <c r="I40" s="77">
        <v>0</v>
      </c>
      <c r="J40" s="77">
        <v>0</v>
      </c>
      <c r="K40" s="77">
        <v>0</v>
      </c>
      <c r="L40" s="77">
        <v>0</v>
      </c>
      <c r="M40" s="77">
        <v>0</v>
      </c>
      <c r="N40" s="125"/>
      <c r="O40" s="77">
        <v>0</v>
      </c>
      <c r="P40" s="77">
        <v>0</v>
      </c>
      <c r="Q40" s="77">
        <v>0</v>
      </c>
      <c r="R40" s="77">
        <v>0</v>
      </c>
      <c r="S40" s="77">
        <v>0</v>
      </c>
      <c r="T40" s="77">
        <v>0</v>
      </c>
      <c r="U40" s="74">
        <f t="shared" si="12"/>
        <v>0</v>
      </c>
      <c r="V40" s="73"/>
      <c r="W40" s="74">
        <f t="shared" si="13"/>
        <v>0</v>
      </c>
    </row>
    <row r="41" spans="1:23" ht="27" customHeight="1" x14ac:dyDescent="0.25">
      <c r="A41" s="308" t="s">
        <v>354</v>
      </c>
      <c r="B41" s="308"/>
      <c r="C41" s="308"/>
      <c r="D41" s="308"/>
      <c r="E41" s="308"/>
      <c r="F41" s="308"/>
      <c r="G41" s="8">
        <v>33</v>
      </c>
      <c r="H41" s="77">
        <v>0</v>
      </c>
      <c r="I41" s="77">
        <v>0</v>
      </c>
      <c r="J41" s="77">
        <v>0</v>
      </c>
      <c r="K41" s="77">
        <v>0</v>
      </c>
      <c r="L41" s="77">
        <v>0</v>
      </c>
      <c r="M41" s="77">
        <v>0</v>
      </c>
      <c r="N41" s="77">
        <v>0</v>
      </c>
      <c r="O41" s="73"/>
      <c r="P41" s="77">
        <v>0</v>
      </c>
      <c r="Q41" s="77">
        <v>0</v>
      </c>
      <c r="R41" s="77">
        <v>0</v>
      </c>
      <c r="S41" s="73"/>
      <c r="T41" s="73"/>
      <c r="U41" s="74">
        <f t="shared" si="12"/>
        <v>0</v>
      </c>
      <c r="V41" s="73"/>
      <c r="W41" s="74">
        <f t="shared" si="13"/>
        <v>0</v>
      </c>
    </row>
    <row r="42" spans="1:23" ht="20.25" customHeight="1" x14ac:dyDescent="0.25">
      <c r="A42" s="308" t="s">
        <v>334</v>
      </c>
      <c r="B42" s="308"/>
      <c r="C42" s="308"/>
      <c r="D42" s="308"/>
      <c r="E42" s="308"/>
      <c r="F42" s="308"/>
      <c r="G42" s="8">
        <v>34</v>
      </c>
      <c r="H42" s="77">
        <v>0</v>
      </c>
      <c r="I42" s="77">
        <v>0</v>
      </c>
      <c r="J42" s="77">
        <v>0</v>
      </c>
      <c r="K42" s="77">
        <v>0</v>
      </c>
      <c r="L42" s="77">
        <v>0</v>
      </c>
      <c r="M42" s="77">
        <v>0</v>
      </c>
      <c r="N42" s="77">
        <v>0</v>
      </c>
      <c r="O42" s="77">
        <v>0</v>
      </c>
      <c r="P42" s="73"/>
      <c r="Q42" s="77">
        <v>0</v>
      </c>
      <c r="R42" s="77">
        <v>0</v>
      </c>
      <c r="S42" s="73"/>
      <c r="T42" s="73"/>
      <c r="U42" s="74">
        <f t="shared" si="12"/>
        <v>0</v>
      </c>
      <c r="V42" s="73"/>
      <c r="W42" s="74">
        <f t="shared" si="13"/>
        <v>0</v>
      </c>
    </row>
    <row r="43" spans="1:23" ht="21" customHeight="1" x14ac:dyDescent="0.25">
      <c r="A43" s="308" t="s">
        <v>335</v>
      </c>
      <c r="B43" s="308"/>
      <c r="C43" s="308"/>
      <c r="D43" s="308"/>
      <c r="E43" s="308"/>
      <c r="F43" s="308"/>
      <c r="G43" s="8">
        <v>35</v>
      </c>
      <c r="H43" s="77">
        <v>0</v>
      </c>
      <c r="I43" s="77">
        <v>0</v>
      </c>
      <c r="J43" s="77">
        <v>0</v>
      </c>
      <c r="K43" s="77">
        <v>0</v>
      </c>
      <c r="L43" s="77">
        <v>0</v>
      </c>
      <c r="M43" s="77">
        <v>0</v>
      </c>
      <c r="N43" s="77">
        <v>0</v>
      </c>
      <c r="O43" s="77">
        <v>0</v>
      </c>
      <c r="P43" s="77">
        <v>0</v>
      </c>
      <c r="Q43" s="73"/>
      <c r="R43" s="77">
        <v>0</v>
      </c>
      <c r="S43" s="73"/>
      <c r="T43" s="73"/>
      <c r="U43" s="74">
        <f t="shared" si="12"/>
        <v>0</v>
      </c>
      <c r="V43" s="73"/>
      <c r="W43" s="74">
        <f t="shared" si="13"/>
        <v>0</v>
      </c>
    </row>
    <row r="44" spans="1:23" ht="29.25" customHeight="1" x14ac:dyDescent="0.25">
      <c r="A44" s="308" t="s">
        <v>336</v>
      </c>
      <c r="B44" s="308"/>
      <c r="C44" s="308"/>
      <c r="D44" s="308"/>
      <c r="E44" s="308"/>
      <c r="F44" s="308"/>
      <c r="G44" s="8">
        <v>36</v>
      </c>
      <c r="H44" s="77">
        <v>0</v>
      </c>
      <c r="I44" s="77">
        <v>0</v>
      </c>
      <c r="J44" s="77">
        <v>0</v>
      </c>
      <c r="K44" s="77">
        <v>0</v>
      </c>
      <c r="L44" s="77">
        <v>0</v>
      </c>
      <c r="M44" s="77">
        <v>0</v>
      </c>
      <c r="N44" s="77">
        <v>0</v>
      </c>
      <c r="O44" s="77">
        <v>0</v>
      </c>
      <c r="P44" s="77">
        <v>0</v>
      </c>
      <c r="Q44" s="77">
        <v>0</v>
      </c>
      <c r="R44" s="73"/>
      <c r="S44" s="73"/>
      <c r="T44" s="73"/>
      <c r="U44" s="74">
        <f t="shared" si="12"/>
        <v>0</v>
      </c>
      <c r="V44" s="73"/>
      <c r="W44" s="74">
        <f t="shared" si="13"/>
        <v>0</v>
      </c>
    </row>
    <row r="45" spans="1:23" ht="21" customHeight="1" x14ac:dyDescent="0.25">
      <c r="A45" s="308" t="s">
        <v>355</v>
      </c>
      <c r="B45" s="308"/>
      <c r="C45" s="308"/>
      <c r="D45" s="308"/>
      <c r="E45" s="308"/>
      <c r="F45" s="308"/>
      <c r="G45" s="8">
        <v>37</v>
      </c>
      <c r="H45" s="77">
        <v>0</v>
      </c>
      <c r="I45" s="77">
        <v>0</v>
      </c>
      <c r="J45" s="77">
        <v>0</v>
      </c>
      <c r="K45" s="77">
        <v>0</v>
      </c>
      <c r="L45" s="77">
        <v>0</v>
      </c>
      <c r="M45" s="77">
        <v>0</v>
      </c>
      <c r="N45" s="73"/>
      <c r="O45" s="73"/>
      <c r="P45" s="73"/>
      <c r="Q45" s="73"/>
      <c r="R45" s="73"/>
      <c r="S45" s="73"/>
      <c r="T45" s="73"/>
      <c r="U45" s="74">
        <f t="shared" si="12"/>
        <v>0</v>
      </c>
      <c r="V45" s="73"/>
      <c r="W45" s="74">
        <f t="shared" si="13"/>
        <v>0</v>
      </c>
    </row>
    <row r="46" spans="1:23" x14ac:dyDescent="0.25">
      <c r="A46" s="308" t="s">
        <v>338</v>
      </c>
      <c r="B46" s="308"/>
      <c r="C46" s="308"/>
      <c r="D46" s="308"/>
      <c r="E46" s="308"/>
      <c r="F46" s="308"/>
      <c r="G46" s="8">
        <v>38</v>
      </c>
      <c r="H46" s="77">
        <v>0</v>
      </c>
      <c r="I46" s="77">
        <v>0</v>
      </c>
      <c r="J46" s="77">
        <v>0</v>
      </c>
      <c r="K46" s="77">
        <v>0</v>
      </c>
      <c r="L46" s="77">
        <v>0</v>
      </c>
      <c r="M46" s="77">
        <v>0</v>
      </c>
      <c r="N46" s="73"/>
      <c r="O46" s="73"/>
      <c r="P46" s="73"/>
      <c r="Q46" s="73"/>
      <c r="R46" s="73"/>
      <c r="S46" s="73"/>
      <c r="T46" s="73"/>
      <c r="U46" s="74">
        <f t="shared" si="12"/>
        <v>0</v>
      </c>
      <c r="V46" s="73"/>
      <c r="W46" s="74">
        <f t="shared" si="13"/>
        <v>0</v>
      </c>
    </row>
    <row r="47" spans="1:23" x14ac:dyDescent="0.25">
      <c r="A47" s="308" t="s">
        <v>339</v>
      </c>
      <c r="B47" s="308"/>
      <c r="C47" s="308"/>
      <c r="D47" s="308"/>
      <c r="E47" s="308"/>
      <c r="F47" s="308"/>
      <c r="G47" s="8">
        <v>39</v>
      </c>
      <c r="H47" s="73"/>
      <c r="I47" s="73"/>
      <c r="J47" s="73"/>
      <c r="K47" s="73"/>
      <c r="L47" s="73"/>
      <c r="M47" s="73"/>
      <c r="N47" s="73"/>
      <c r="O47" s="73"/>
      <c r="P47" s="73"/>
      <c r="Q47" s="73"/>
      <c r="R47" s="73"/>
      <c r="S47" s="73"/>
      <c r="T47" s="73"/>
      <c r="U47" s="74">
        <f t="shared" si="12"/>
        <v>0</v>
      </c>
      <c r="V47" s="73"/>
      <c r="W47" s="74">
        <f t="shared" si="13"/>
        <v>0</v>
      </c>
    </row>
    <row r="48" spans="1:23" x14ac:dyDescent="0.25">
      <c r="A48" s="308" t="s">
        <v>340</v>
      </c>
      <c r="B48" s="308"/>
      <c r="C48" s="308"/>
      <c r="D48" s="308"/>
      <c r="E48" s="308"/>
      <c r="F48" s="308"/>
      <c r="G48" s="8">
        <v>40</v>
      </c>
      <c r="H48" s="77">
        <v>0</v>
      </c>
      <c r="I48" s="77">
        <v>0</v>
      </c>
      <c r="J48" s="77">
        <v>0</v>
      </c>
      <c r="K48" s="77">
        <v>0</v>
      </c>
      <c r="L48" s="77">
        <v>0</v>
      </c>
      <c r="M48" s="77">
        <v>0</v>
      </c>
      <c r="N48" s="73"/>
      <c r="O48" s="73"/>
      <c r="P48" s="73"/>
      <c r="Q48" s="73"/>
      <c r="R48" s="73"/>
      <c r="S48" s="73"/>
      <c r="T48" s="73"/>
      <c r="U48" s="74">
        <f t="shared" si="12"/>
        <v>0</v>
      </c>
      <c r="V48" s="73"/>
      <c r="W48" s="74">
        <f t="shared" si="13"/>
        <v>0</v>
      </c>
    </row>
    <row r="49" spans="1:23" ht="24" customHeight="1" x14ac:dyDescent="0.25">
      <c r="A49" s="308" t="s">
        <v>356</v>
      </c>
      <c r="B49" s="308"/>
      <c r="C49" s="308"/>
      <c r="D49" s="308"/>
      <c r="E49" s="308"/>
      <c r="F49" s="308"/>
      <c r="G49" s="8">
        <v>41</v>
      </c>
      <c r="H49" s="73"/>
      <c r="I49" s="73"/>
      <c r="J49" s="73"/>
      <c r="K49" s="73"/>
      <c r="L49" s="73"/>
      <c r="M49" s="73"/>
      <c r="N49" s="73"/>
      <c r="O49" s="73"/>
      <c r="P49" s="73"/>
      <c r="Q49" s="73"/>
      <c r="R49" s="73"/>
      <c r="S49" s="73"/>
      <c r="T49" s="73"/>
      <c r="U49" s="74">
        <f>H49+I49+J49+K49-L49+M49+N49+O49+P49+Q49+R49+S49+T49</f>
        <v>0</v>
      </c>
      <c r="V49" s="73"/>
      <c r="W49" s="74">
        <f t="shared" si="13"/>
        <v>0</v>
      </c>
    </row>
    <row r="50" spans="1:23" ht="26.25" customHeight="1" x14ac:dyDescent="0.25">
      <c r="A50" s="308" t="s">
        <v>342</v>
      </c>
      <c r="B50" s="308"/>
      <c r="C50" s="308"/>
      <c r="D50" s="308"/>
      <c r="E50" s="308"/>
      <c r="F50" s="308"/>
      <c r="G50" s="8">
        <v>42</v>
      </c>
      <c r="H50" s="73"/>
      <c r="I50" s="73"/>
      <c r="J50" s="73"/>
      <c r="K50" s="73"/>
      <c r="L50" s="73"/>
      <c r="M50" s="73"/>
      <c r="N50" s="73"/>
      <c r="O50" s="73"/>
      <c r="P50" s="73"/>
      <c r="Q50" s="73"/>
      <c r="R50" s="73"/>
      <c r="S50" s="73"/>
      <c r="T50" s="73"/>
      <c r="U50" s="74">
        <f t="shared" si="12"/>
        <v>0</v>
      </c>
      <c r="V50" s="73"/>
      <c r="W50" s="74">
        <f t="shared" si="13"/>
        <v>0</v>
      </c>
    </row>
    <row r="51" spans="1:23" ht="22.5" customHeight="1" x14ac:dyDescent="0.25">
      <c r="A51" s="308" t="s">
        <v>357</v>
      </c>
      <c r="B51" s="308"/>
      <c r="C51" s="308"/>
      <c r="D51" s="308"/>
      <c r="E51" s="308"/>
      <c r="F51" s="308"/>
      <c r="G51" s="8">
        <v>43</v>
      </c>
      <c r="H51" s="73"/>
      <c r="I51" s="73"/>
      <c r="J51" s="73"/>
      <c r="K51" s="73"/>
      <c r="L51" s="73"/>
      <c r="M51" s="73"/>
      <c r="N51" s="73"/>
      <c r="O51" s="73"/>
      <c r="P51" s="73"/>
      <c r="Q51" s="73"/>
      <c r="R51" s="73"/>
      <c r="S51" s="73"/>
      <c r="T51" s="73"/>
      <c r="U51" s="74">
        <f t="shared" si="12"/>
        <v>0</v>
      </c>
      <c r="V51" s="73"/>
      <c r="W51" s="74">
        <f t="shared" si="13"/>
        <v>0</v>
      </c>
    </row>
    <row r="52" spans="1:23" x14ac:dyDescent="0.25">
      <c r="A52" s="308" t="s">
        <v>344</v>
      </c>
      <c r="B52" s="308"/>
      <c r="C52" s="308"/>
      <c r="D52" s="308"/>
      <c r="E52" s="308"/>
      <c r="F52" s="308"/>
      <c r="G52" s="8">
        <v>44</v>
      </c>
      <c r="H52" s="73"/>
      <c r="I52" s="73"/>
      <c r="J52" s="73"/>
      <c r="K52" s="73"/>
      <c r="L52" s="73"/>
      <c r="M52" s="73"/>
      <c r="N52" s="73"/>
      <c r="O52" s="73"/>
      <c r="P52" s="73"/>
      <c r="Q52" s="73"/>
      <c r="R52" s="73"/>
      <c r="S52" s="73"/>
      <c r="T52" s="73"/>
      <c r="U52" s="74">
        <f t="shared" si="12"/>
        <v>0</v>
      </c>
      <c r="V52" s="73"/>
      <c r="W52" s="74">
        <f t="shared" si="13"/>
        <v>0</v>
      </c>
    </row>
    <row r="53" spans="1:23" x14ac:dyDescent="0.25">
      <c r="A53" s="308" t="s">
        <v>345</v>
      </c>
      <c r="B53" s="308"/>
      <c r="C53" s="308"/>
      <c r="D53" s="308"/>
      <c r="E53" s="308"/>
      <c r="F53" s="308"/>
      <c r="G53" s="8">
        <v>45</v>
      </c>
      <c r="H53" s="125"/>
      <c r="I53" s="125"/>
      <c r="J53" s="125"/>
      <c r="K53" s="125"/>
      <c r="L53" s="125"/>
      <c r="M53" s="125"/>
      <c r="N53" s="125">
        <v>-8225817</v>
      </c>
      <c r="O53" s="125"/>
      <c r="P53" s="125"/>
      <c r="Q53" s="125"/>
      <c r="R53" s="125"/>
      <c r="S53" s="125">
        <v>-789678</v>
      </c>
      <c r="T53" s="125"/>
      <c r="U53" s="74">
        <f t="shared" si="12"/>
        <v>-9015495</v>
      </c>
      <c r="V53" s="73"/>
      <c r="W53" s="74">
        <f t="shared" si="13"/>
        <v>-9015495</v>
      </c>
    </row>
    <row r="54" spans="1:23" x14ac:dyDescent="0.25">
      <c r="A54" s="308" t="s">
        <v>346</v>
      </c>
      <c r="B54" s="308"/>
      <c r="C54" s="308"/>
      <c r="D54" s="308"/>
      <c r="E54" s="308"/>
      <c r="F54" s="308"/>
      <c r="G54" s="8">
        <v>46</v>
      </c>
      <c r="H54" s="125"/>
      <c r="I54" s="125"/>
      <c r="J54" s="125"/>
      <c r="K54" s="125"/>
      <c r="L54" s="125"/>
      <c r="M54" s="125"/>
      <c r="N54" s="125"/>
      <c r="O54" s="125"/>
      <c r="P54" s="125"/>
      <c r="Q54" s="125"/>
      <c r="R54" s="125"/>
      <c r="S54" s="125"/>
      <c r="T54" s="125"/>
      <c r="U54" s="74">
        <f t="shared" si="12"/>
        <v>0</v>
      </c>
      <c r="V54" s="73"/>
      <c r="W54" s="74">
        <f t="shared" si="13"/>
        <v>0</v>
      </c>
    </row>
    <row r="55" spans="1:23" x14ac:dyDescent="0.25">
      <c r="A55" s="308" t="s">
        <v>347</v>
      </c>
      <c r="B55" s="308"/>
      <c r="C55" s="308"/>
      <c r="D55" s="308"/>
      <c r="E55" s="308"/>
      <c r="F55" s="308"/>
      <c r="G55" s="8">
        <v>47</v>
      </c>
      <c r="H55" s="125"/>
      <c r="I55" s="125"/>
      <c r="J55" s="125"/>
      <c r="K55" s="125"/>
      <c r="L55" s="125"/>
      <c r="M55" s="125"/>
      <c r="N55" s="125"/>
      <c r="O55" s="125"/>
      <c r="P55" s="125"/>
      <c r="Q55" s="125"/>
      <c r="R55" s="125"/>
      <c r="S55" s="125">
        <v>4567161</v>
      </c>
      <c r="T55" s="125">
        <v>-4567161</v>
      </c>
      <c r="U55" s="74">
        <f t="shared" si="12"/>
        <v>0</v>
      </c>
      <c r="V55" s="73"/>
      <c r="W55" s="74">
        <f t="shared" si="13"/>
        <v>0</v>
      </c>
    </row>
    <row r="56" spans="1:23" x14ac:dyDescent="0.25">
      <c r="A56" s="308" t="s">
        <v>348</v>
      </c>
      <c r="B56" s="308"/>
      <c r="C56" s="308"/>
      <c r="D56" s="308"/>
      <c r="E56" s="308"/>
      <c r="F56" s="308"/>
      <c r="G56" s="8">
        <v>48</v>
      </c>
      <c r="H56" s="125"/>
      <c r="I56" s="125"/>
      <c r="J56" s="125"/>
      <c r="K56" s="125"/>
      <c r="L56" s="125"/>
      <c r="M56" s="125"/>
      <c r="N56" s="125"/>
      <c r="O56" s="125"/>
      <c r="P56" s="125"/>
      <c r="Q56" s="125"/>
      <c r="R56" s="125"/>
      <c r="S56" s="125"/>
      <c r="T56" s="125"/>
      <c r="U56" s="74">
        <f t="shared" si="12"/>
        <v>0</v>
      </c>
      <c r="V56" s="73"/>
      <c r="W56" s="74">
        <f t="shared" si="13"/>
        <v>0</v>
      </c>
    </row>
    <row r="57" spans="1:23" ht="24" customHeight="1" x14ac:dyDescent="0.25">
      <c r="A57" s="309" t="s">
        <v>383</v>
      </c>
      <c r="B57" s="309"/>
      <c r="C57" s="309"/>
      <c r="D57" s="309"/>
      <c r="E57" s="309"/>
      <c r="F57" s="309"/>
      <c r="G57" s="10">
        <v>49</v>
      </c>
      <c r="H57" s="76">
        <f>SUM(H38:H56)</f>
        <v>694432640</v>
      </c>
      <c r="I57" s="76">
        <f t="shared" ref="I57:W57" si="14">SUM(I38:I56)</f>
        <v>178234433</v>
      </c>
      <c r="J57" s="76">
        <f t="shared" si="14"/>
        <v>0</v>
      </c>
      <c r="K57" s="76">
        <f t="shared" si="14"/>
        <v>0</v>
      </c>
      <c r="L57" s="76">
        <f t="shared" si="14"/>
        <v>0</v>
      </c>
      <c r="M57" s="76">
        <f t="shared" si="14"/>
        <v>0</v>
      </c>
      <c r="N57" s="76">
        <f t="shared" si="14"/>
        <v>-1</v>
      </c>
      <c r="O57" s="76">
        <f t="shared" si="14"/>
        <v>0</v>
      </c>
      <c r="P57" s="76">
        <f t="shared" si="14"/>
        <v>0</v>
      </c>
      <c r="Q57" s="76">
        <f t="shared" si="14"/>
        <v>0</v>
      </c>
      <c r="R57" s="76">
        <f t="shared" si="14"/>
        <v>0</v>
      </c>
      <c r="S57" s="76">
        <f t="shared" si="14"/>
        <v>-865696773</v>
      </c>
      <c r="T57" s="76">
        <f t="shared" si="14"/>
        <v>6441156</v>
      </c>
      <c r="U57" s="76">
        <f t="shared" si="14"/>
        <v>13411455</v>
      </c>
      <c r="V57" s="76">
        <f t="shared" si="14"/>
        <v>0</v>
      </c>
      <c r="W57" s="76">
        <f t="shared" si="14"/>
        <v>13411455</v>
      </c>
    </row>
    <row r="58" spans="1:23" x14ac:dyDescent="0.25">
      <c r="A58" s="310" t="s">
        <v>349</v>
      </c>
      <c r="B58" s="311"/>
      <c r="C58" s="311"/>
      <c r="D58" s="311"/>
      <c r="E58" s="311"/>
      <c r="F58" s="311"/>
      <c r="G58" s="311"/>
      <c r="H58" s="311"/>
      <c r="I58" s="311"/>
      <c r="J58" s="311"/>
      <c r="K58" s="311"/>
      <c r="L58" s="311"/>
      <c r="M58" s="311"/>
      <c r="N58" s="311"/>
      <c r="O58" s="311"/>
      <c r="P58" s="311"/>
      <c r="Q58" s="311"/>
      <c r="R58" s="311"/>
      <c r="S58" s="311"/>
      <c r="T58" s="311"/>
      <c r="U58" s="311"/>
      <c r="V58" s="311"/>
      <c r="W58" s="311"/>
    </row>
    <row r="59" spans="1:23" ht="31.5" customHeight="1" x14ac:dyDescent="0.25">
      <c r="A59" s="306" t="s">
        <v>358</v>
      </c>
      <c r="B59" s="306"/>
      <c r="C59" s="306"/>
      <c r="D59" s="306"/>
      <c r="E59" s="306"/>
      <c r="F59" s="306"/>
      <c r="G59" s="9">
        <v>50</v>
      </c>
      <c r="H59" s="75">
        <f>SUM(H40:H48)</f>
        <v>0</v>
      </c>
      <c r="I59" s="75">
        <f t="shared" ref="I59:W59" si="15">SUM(I40:I48)</f>
        <v>0</v>
      </c>
      <c r="J59" s="75">
        <f t="shared" si="15"/>
        <v>0</v>
      </c>
      <c r="K59" s="75">
        <f t="shared" si="15"/>
        <v>0</v>
      </c>
      <c r="L59" s="75">
        <f t="shared" si="15"/>
        <v>0</v>
      </c>
      <c r="M59" s="75">
        <f t="shared" si="15"/>
        <v>0</v>
      </c>
      <c r="N59" s="75">
        <f t="shared" si="15"/>
        <v>0</v>
      </c>
      <c r="O59" s="75">
        <f t="shared" si="15"/>
        <v>0</v>
      </c>
      <c r="P59" s="75">
        <f t="shared" si="15"/>
        <v>0</v>
      </c>
      <c r="Q59" s="75">
        <f t="shared" si="15"/>
        <v>0</v>
      </c>
      <c r="R59" s="75">
        <f t="shared" si="15"/>
        <v>0</v>
      </c>
      <c r="S59" s="75">
        <f t="shared" si="15"/>
        <v>0</v>
      </c>
      <c r="T59" s="75">
        <f t="shared" si="15"/>
        <v>0</v>
      </c>
      <c r="U59" s="75">
        <f t="shared" si="15"/>
        <v>0</v>
      </c>
      <c r="V59" s="75">
        <f t="shared" si="15"/>
        <v>0</v>
      </c>
      <c r="W59" s="75">
        <f t="shared" si="15"/>
        <v>0</v>
      </c>
    </row>
    <row r="60" spans="1:23" ht="27.75" customHeight="1" x14ac:dyDescent="0.25">
      <c r="A60" s="306" t="s">
        <v>359</v>
      </c>
      <c r="B60" s="306"/>
      <c r="C60" s="306"/>
      <c r="D60" s="306"/>
      <c r="E60" s="306"/>
      <c r="F60" s="306"/>
      <c r="G60" s="9">
        <v>51</v>
      </c>
      <c r="H60" s="75">
        <f>H39+H59</f>
        <v>0</v>
      </c>
      <c r="I60" s="75">
        <f t="shared" ref="I60:W60" si="16">I39+I59</f>
        <v>0</v>
      </c>
      <c r="J60" s="75">
        <f t="shared" si="16"/>
        <v>0</v>
      </c>
      <c r="K60" s="75">
        <f t="shared" si="16"/>
        <v>0</v>
      </c>
      <c r="L60" s="75">
        <f t="shared" si="16"/>
        <v>0</v>
      </c>
      <c r="M60" s="75">
        <f t="shared" si="16"/>
        <v>0</v>
      </c>
      <c r="N60" s="75">
        <f t="shared" si="16"/>
        <v>0</v>
      </c>
      <c r="O60" s="75">
        <f t="shared" si="16"/>
        <v>0</v>
      </c>
      <c r="P60" s="75">
        <f t="shared" si="16"/>
        <v>0</v>
      </c>
      <c r="Q60" s="75">
        <f t="shared" si="16"/>
        <v>0</v>
      </c>
      <c r="R60" s="75">
        <f t="shared" si="16"/>
        <v>0</v>
      </c>
      <c r="S60" s="75">
        <f t="shared" si="16"/>
        <v>0</v>
      </c>
      <c r="T60" s="75">
        <f t="shared" si="16"/>
        <v>12474129</v>
      </c>
      <c r="U60" s="75">
        <f t="shared" si="16"/>
        <v>12474129</v>
      </c>
      <c r="V60" s="75">
        <f t="shared" si="16"/>
        <v>0</v>
      </c>
      <c r="W60" s="75">
        <f t="shared" si="16"/>
        <v>12474129</v>
      </c>
    </row>
    <row r="61" spans="1:23" ht="29.25" customHeight="1" x14ac:dyDescent="0.25">
      <c r="A61" s="307" t="s">
        <v>360</v>
      </c>
      <c r="B61" s="307"/>
      <c r="C61" s="307"/>
      <c r="D61" s="307"/>
      <c r="E61" s="307"/>
      <c r="F61" s="307"/>
      <c r="G61" s="10">
        <v>52</v>
      </c>
      <c r="H61" s="76">
        <f>SUM(H49:H56)</f>
        <v>0</v>
      </c>
      <c r="I61" s="76">
        <f t="shared" ref="I61:W61" si="17">SUM(I49:I56)</f>
        <v>0</v>
      </c>
      <c r="J61" s="76">
        <f t="shared" si="17"/>
        <v>0</v>
      </c>
      <c r="K61" s="76">
        <f t="shared" si="17"/>
        <v>0</v>
      </c>
      <c r="L61" s="76">
        <f t="shared" si="17"/>
        <v>0</v>
      </c>
      <c r="M61" s="76">
        <f t="shared" si="17"/>
        <v>0</v>
      </c>
      <c r="N61" s="76">
        <f t="shared" si="17"/>
        <v>-8225817</v>
      </c>
      <c r="O61" s="76">
        <f t="shared" si="17"/>
        <v>0</v>
      </c>
      <c r="P61" s="76">
        <f t="shared" si="17"/>
        <v>0</v>
      </c>
      <c r="Q61" s="76">
        <f t="shared" si="17"/>
        <v>0</v>
      </c>
      <c r="R61" s="76">
        <f t="shared" si="17"/>
        <v>0</v>
      </c>
      <c r="S61" s="76">
        <f t="shared" si="17"/>
        <v>3777483</v>
      </c>
      <c r="T61" s="76">
        <f t="shared" si="17"/>
        <v>-4567161</v>
      </c>
      <c r="U61" s="76">
        <f t="shared" si="17"/>
        <v>-9015495</v>
      </c>
      <c r="V61" s="76">
        <f t="shared" si="17"/>
        <v>0</v>
      </c>
      <c r="W61" s="76">
        <f t="shared" si="17"/>
        <v>-9015495</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B36" sqref="B36"/>
    </sheetView>
  </sheetViews>
  <sheetFormatPr defaultRowHeight="13.2" x14ac:dyDescent="0.25"/>
  <sheetData>
    <row r="1" spans="1:10" x14ac:dyDescent="0.25">
      <c r="A1" s="333" t="s">
        <v>411</v>
      </c>
      <c r="B1" s="334"/>
      <c r="C1" s="334"/>
      <c r="D1" s="334"/>
      <c r="E1" s="334"/>
      <c r="F1" s="334"/>
      <c r="G1" s="334"/>
      <c r="H1" s="334"/>
      <c r="I1" s="334"/>
      <c r="J1" s="334"/>
    </row>
    <row r="2" spans="1:10" x14ac:dyDescent="0.25">
      <c r="A2" s="334"/>
      <c r="B2" s="334"/>
      <c r="C2" s="334"/>
      <c r="D2" s="334"/>
      <c r="E2" s="334"/>
      <c r="F2" s="334"/>
      <c r="G2" s="334"/>
      <c r="H2" s="334"/>
      <c r="I2" s="334"/>
      <c r="J2" s="334"/>
    </row>
    <row r="3" spans="1:10" x14ac:dyDescent="0.25">
      <c r="A3" s="334"/>
      <c r="B3" s="334"/>
      <c r="C3" s="334"/>
      <c r="D3" s="334"/>
      <c r="E3" s="334"/>
      <c r="F3" s="334"/>
      <c r="G3" s="334"/>
      <c r="H3" s="334"/>
      <c r="I3" s="334"/>
      <c r="J3" s="334"/>
    </row>
    <row r="4" spans="1:10" x14ac:dyDescent="0.25">
      <c r="A4" s="334"/>
      <c r="B4" s="334"/>
      <c r="C4" s="334"/>
      <c r="D4" s="334"/>
      <c r="E4" s="334"/>
      <c r="F4" s="334"/>
      <c r="G4" s="334"/>
      <c r="H4" s="334"/>
      <c r="I4" s="334"/>
      <c r="J4" s="334"/>
    </row>
    <row r="5" spans="1:10" x14ac:dyDescent="0.25">
      <c r="A5" s="334"/>
      <c r="B5" s="334"/>
      <c r="C5" s="334"/>
      <c r="D5" s="334"/>
      <c r="E5" s="334"/>
      <c r="F5" s="334"/>
      <c r="G5" s="334"/>
      <c r="H5" s="334"/>
      <c r="I5" s="334"/>
      <c r="J5" s="334"/>
    </row>
    <row r="6" spans="1:10" x14ac:dyDescent="0.25">
      <c r="A6" s="334"/>
      <c r="B6" s="334"/>
      <c r="C6" s="334"/>
      <c r="D6" s="334"/>
      <c r="E6" s="334"/>
      <c r="F6" s="334"/>
      <c r="G6" s="334"/>
      <c r="H6" s="334"/>
      <c r="I6" s="334"/>
      <c r="J6" s="334"/>
    </row>
    <row r="7" spans="1:10" x14ac:dyDescent="0.25">
      <c r="A7" s="334"/>
      <c r="B7" s="334"/>
      <c r="C7" s="334"/>
      <c r="D7" s="334"/>
      <c r="E7" s="334"/>
      <c r="F7" s="334"/>
      <c r="G7" s="334"/>
      <c r="H7" s="334"/>
      <c r="I7" s="334"/>
      <c r="J7" s="334"/>
    </row>
    <row r="8" spans="1:10" x14ac:dyDescent="0.25">
      <c r="A8" s="334"/>
      <c r="B8" s="334"/>
      <c r="C8" s="334"/>
      <c r="D8" s="334"/>
      <c r="E8" s="334"/>
      <c r="F8" s="334"/>
      <c r="G8" s="334"/>
      <c r="H8" s="334"/>
      <c r="I8" s="334"/>
      <c r="J8" s="334"/>
    </row>
    <row r="9" spans="1:10" x14ac:dyDescent="0.25">
      <c r="A9" s="334"/>
      <c r="B9" s="334"/>
      <c r="C9" s="334"/>
      <c r="D9" s="334"/>
      <c r="E9" s="334"/>
      <c r="F9" s="334"/>
      <c r="G9" s="334"/>
      <c r="H9" s="334"/>
      <c r="I9" s="334"/>
      <c r="J9" s="334"/>
    </row>
    <row r="10" spans="1:10" x14ac:dyDescent="0.25">
      <c r="A10" s="334"/>
      <c r="B10" s="334"/>
      <c r="C10" s="334"/>
      <c r="D10" s="334"/>
      <c r="E10" s="334"/>
      <c r="F10" s="334"/>
      <c r="G10" s="334"/>
      <c r="H10" s="334"/>
      <c r="I10" s="334"/>
      <c r="J10" s="334"/>
    </row>
    <row r="11" spans="1:10" x14ac:dyDescent="0.25">
      <c r="A11" s="334"/>
      <c r="B11" s="334"/>
      <c r="C11" s="334"/>
      <c r="D11" s="334"/>
      <c r="E11" s="334"/>
      <c r="F11" s="334"/>
      <c r="G11" s="334"/>
      <c r="H11" s="334"/>
      <c r="I11" s="334"/>
      <c r="J11" s="334"/>
    </row>
    <row r="12" spans="1:10" x14ac:dyDescent="0.25">
      <c r="A12" s="334"/>
      <c r="B12" s="334"/>
      <c r="C12" s="334"/>
      <c r="D12" s="334"/>
      <c r="E12" s="334"/>
      <c r="F12" s="334"/>
      <c r="G12" s="334"/>
      <c r="H12" s="334"/>
      <c r="I12" s="334"/>
      <c r="J12" s="334"/>
    </row>
    <row r="13" spans="1:10" x14ac:dyDescent="0.25">
      <c r="A13" s="334"/>
      <c r="B13" s="334"/>
      <c r="C13" s="334"/>
      <c r="D13" s="334"/>
      <c r="E13" s="334"/>
      <c r="F13" s="334"/>
      <c r="G13" s="334"/>
      <c r="H13" s="334"/>
      <c r="I13" s="334"/>
      <c r="J13" s="334"/>
    </row>
    <row r="14" spans="1:10" x14ac:dyDescent="0.25">
      <c r="A14" s="334"/>
      <c r="B14" s="334"/>
      <c r="C14" s="334"/>
      <c r="D14" s="334"/>
      <c r="E14" s="334"/>
      <c r="F14" s="334"/>
      <c r="G14" s="334"/>
      <c r="H14" s="334"/>
      <c r="I14" s="334"/>
      <c r="J14" s="334"/>
    </row>
    <row r="15" spans="1:10" x14ac:dyDescent="0.25">
      <c r="A15" s="334"/>
      <c r="B15" s="334"/>
      <c r="C15" s="334"/>
      <c r="D15" s="334"/>
      <c r="E15" s="334"/>
      <c r="F15" s="334"/>
      <c r="G15" s="334"/>
      <c r="H15" s="334"/>
      <c r="I15" s="334"/>
      <c r="J15" s="334"/>
    </row>
    <row r="16" spans="1:10" x14ac:dyDescent="0.25">
      <c r="A16" s="334"/>
      <c r="B16" s="334"/>
      <c r="C16" s="334"/>
      <c r="D16" s="334"/>
      <c r="E16" s="334"/>
      <c r="F16" s="334"/>
      <c r="G16" s="334"/>
      <c r="H16" s="334"/>
      <c r="I16" s="334"/>
      <c r="J16" s="334"/>
    </row>
    <row r="17" spans="1:10" x14ac:dyDescent="0.25">
      <c r="A17" s="334"/>
      <c r="B17" s="334"/>
      <c r="C17" s="334"/>
      <c r="D17" s="334"/>
      <c r="E17" s="334"/>
      <c r="F17" s="334"/>
      <c r="G17" s="334"/>
      <c r="H17" s="334"/>
      <c r="I17" s="334"/>
      <c r="J17" s="334"/>
    </row>
    <row r="18" spans="1:10" x14ac:dyDescent="0.25">
      <c r="A18" s="334"/>
      <c r="B18" s="334"/>
      <c r="C18" s="334"/>
      <c r="D18" s="334"/>
      <c r="E18" s="334"/>
      <c r="F18" s="334"/>
      <c r="G18" s="334"/>
      <c r="H18" s="334"/>
      <c r="I18" s="334"/>
      <c r="J18" s="334"/>
    </row>
    <row r="19" spans="1:10" x14ac:dyDescent="0.25">
      <c r="A19" s="334"/>
      <c r="B19" s="334"/>
      <c r="C19" s="334"/>
      <c r="D19" s="334"/>
      <c r="E19" s="334"/>
      <c r="F19" s="334"/>
      <c r="G19" s="334"/>
      <c r="H19" s="334"/>
      <c r="I19" s="334"/>
      <c r="J19" s="334"/>
    </row>
    <row r="20" spans="1:10" x14ac:dyDescent="0.25">
      <c r="A20" s="334"/>
      <c r="B20" s="334"/>
      <c r="C20" s="334"/>
      <c r="D20" s="334"/>
      <c r="E20" s="334"/>
      <c r="F20" s="334"/>
      <c r="G20" s="334"/>
      <c r="H20" s="334"/>
      <c r="I20" s="334"/>
      <c r="J20" s="334"/>
    </row>
    <row r="21" spans="1:10" x14ac:dyDescent="0.25">
      <c r="A21" s="334"/>
      <c r="B21" s="334"/>
      <c r="C21" s="334"/>
      <c r="D21" s="334"/>
      <c r="E21" s="334"/>
      <c r="F21" s="334"/>
      <c r="G21" s="334"/>
      <c r="H21" s="334"/>
      <c r="I21" s="334"/>
      <c r="J21" s="334"/>
    </row>
    <row r="22" spans="1:10" x14ac:dyDescent="0.25">
      <c r="A22" s="334"/>
      <c r="B22" s="334"/>
      <c r="C22" s="334"/>
      <c r="D22" s="334"/>
      <c r="E22" s="334"/>
      <c r="F22" s="334"/>
      <c r="G22" s="334"/>
      <c r="H22" s="334"/>
      <c r="I22" s="334"/>
      <c r="J22" s="334"/>
    </row>
    <row r="23" spans="1:10" x14ac:dyDescent="0.25">
      <c r="A23" s="334"/>
      <c r="B23" s="334"/>
      <c r="C23" s="334"/>
      <c r="D23" s="334"/>
      <c r="E23" s="334"/>
      <c r="F23" s="334"/>
      <c r="G23" s="334"/>
      <c r="H23" s="334"/>
      <c r="I23" s="334"/>
      <c r="J23" s="334"/>
    </row>
    <row r="24" spans="1:10" x14ac:dyDescent="0.25">
      <c r="A24" s="334"/>
      <c r="B24" s="334"/>
      <c r="C24" s="334"/>
      <c r="D24" s="334"/>
      <c r="E24" s="334"/>
      <c r="F24" s="334"/>
      <c r="G24" s="334"/>
      <c r="H24" s="334"/>
      <c r="I24" s="334"/>
      <c r="J24" s="334"/>
    </row>
    <row r="25" spans="1:10" x14ac:dyDescent="0.25">
      <c r="A25" s="334"/>
      <c r="B25" s="334"/>
      <c r="C25" s="334"/>
      <c r="D25" s="334"/>
      <c r="E25" s="334"/>
      <c r="F25" s="334"/>
      <c r="G25" s="334"/>
      <c r="H25" s="334"/>
      <c r="I25" s="334"/>
      <c r="J25" s="334"/>
    </row>
    <row r="26" spans="1:10" x14ac:dyDescent="0.25">
      <c r="A26" s="334"/>
      <c r="B26" s="334"/>
      <c r="C26" s="334"/>
      <c r="D26" s="334"/>
      <c r="E26" s="334"/>
      <c r="F26" s="334"/>
      <c r="G26" s="334"/>
      <c r="H26" s="334"/>
      <c r="I26" s="334"/>
      <c r="J26" s="334"/>
    </row>
    <row r="27" spans="1:10" x14ac:dyDescent="0.25">
      <c r="A27" s="334"/>
      <c r="B27" s="334"/>
      <c r="C27" s="334"/>
      <c r="D27" s="334"/>
      <c r="E27" s="334"/>
      <c r="F27" s="334"/>
      <c r="G27" s="334"/>
      <c r="H27" s="334"/>
      <c r="I27" s="334"/>
      <c r="J27" s="334"/>
    </row>
    <row r="28" spans="1:10" x14ac:dyDescent="0.25">
      <c r="A28" s="334"/>
      <c r="B28" s="334"/>
      <c r="C28" s="334"/>
      <c r="D28" s="334"/>
      <c r="E28" s="334"/>
      <c r="F28" s="334"/>
      <c r="G28" s="334"/>
      <c r="H28" s="334"/>
      <c r="I28" s="334"/>
      <c r="J28" s="334"/>
    </row>
    <row r="29" spans="1:10" x14ac:dyDescent="0.25">
      <c r="A29" s="334"/>
      <c r="B29" s="334"/>
      <c r="C29" s="334"/>
      <c r="D29" s="334"/>
      <c r="E29" s="334"/>
      <c r="F29" s="334"/>
      <c r="G29" s="334"/>
      <c r="H29" s="334"/>
      <c r="I29" s="334"/>
      <c r="J29" s="334"/>
    </row>
    <row r="30" spans="1:10" x14ac:dyDescent="0.25">
      <c r="A30" s="334"/>
      <c r="B30" s="334"/>
      <c r="C30" s="334"/>
      <c r="D30" s="334"/>
      <c r="E30" s="334"/>
      <c r="F30" s="334"/>
      <c r="G30" s="334"/>
      <c r="H30" s="334"/>
      <c r="I30" s="334"/>
      <c r="J30" s="334"/>
    </row>
  </sheetData>
  <mergeCells count="1">
    <mergeCell ref="A1:J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81DF4A76-605D-40F1-9D34-630BCD81426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2baa3bd-a2fa-4ea9-9ebb-3a9c6a55952b"/>
    <ds:schemaRef ds:uri="d8745bc5-821e-4205-946a-621c2da728c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Anita Mlinarić</cp:lastModifiedBy>
  <cp:lastPrinted>2018-04-25T06:49:36Z</cp:lastPrinted>
  <dcterms:created xsi:type="dcterms:W3CDTF">2008-10-17T11:51:54Z</dcterms:created>
  <dcterms:modified xsi:type="dcterms:W3CDTF">2020-03-19T08:14:38Z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