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683fe40fc88545/DU/Waves and Optics/Practical/"/>
    </mc:Choice>
  </mc:AlternateContent>
  <xr:revisionPtr revIDLastSave="14" documentId="8_{D9EEE822-DC09-4CB1-B322-93EED0038FD3}" xr6:coauthVersionLast="46" xr6:coauthVersionMax="46" xr10:uidLastSave="{374000E3-67FC-4062-8A3A-BFE18D26197C}"/>
  <bookViews>
    <workbookView xWindow="-120" yWindow="-120" windowWidth="20730" windowHeight="11160" xr2:uid="{2A39C132-4F46-4794-B1F1-42AE8526F0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2" i="1"/>
  <c r="L2" i="1" l="1"/>
  <c r="E11" i="1"/>
  <c r="H11" i="1" s="1"/>
  <c r="I11" i="1" s="1"/>
  <c r="G12" i="1"/>
  <c r="G13" i="1"/>
  <c r="G14" i="1"/>
  <c r="G15" i="1"/>
  <c r="G16" i="1"/>
  <c r="G17" i="1"/>
  <c r="G11" i="1"/>
  <c r="G3" i="1"/>
  <c r="G4" i="1"/>
  <c r="G5" i="1"/>
  <c r="G6" i="1"/>
  <c r="G7" i="1"/>
  <c r="G8" i="1"/>
  <c r="G2" i="1"/>
  <c r="E3" i="1"/>
  <c r="H3" i="1" s="1"/>
  <c r="I3" i="1" s="1"/>
  <c r="E4" i="1"/>
  <c r="H4" i="1" s="1"/>
  <c r="I4" i="1" s="1"/>
  <c r="E5" i="1"/>
  <c r="H5" i="1" s="1"/>
  <c r="I5" i="1" s="1"/>
  <c r="E6" i="1"/>
  <c r="H6" i="1" s="1"/>
  <c r="I6" i="1" s="1"/>
  <c r="E7" i="1"/>
  <c r="H7" i="1" s="1"/>
  <c r="I7" i="1" s="1"/>
  <c r="E8" i="1"/>
  <c r="H8" i="1" s="1"/>
  <c r="I8" i="1" s="1"/>
  <c r="E12" i="1"/>
  <c r="E13" i="1"/>
  <c r="H13" i="1" s="1"/>
  <c r="I13" i="1" s="1"/>
  <c r="E14" i="1"/>
  <c r="H14" i="1" s="1"/>
  <c r="I14" i="1" s="1"/>
  <c r="E15" i="1"/>
  <c r="H15" i="1" s="1"/>
  <c r="I15" i="1" s="1"/>
  <c r="E16" i="1"/>
  <c r="E17" i="1"/>
  <c r="H17" i="1" s="1"/>
  <c r="I17" i="1" s="1"/>
  <c r="E2" i="1"/>
  <c r="H2" i="1" s="1"/>
  <c r="I2" i="1" s="1"/>
  <c r="J2" i="1" l="1"/>
  <c r="K2" i="1"/>
  <c r="H16" i="1"/>
  <c r="I16" i="1" s="1"/>
  <c r="H12" i="1"/>
  <c r="I12" i="1" s="1"/>
  <c r="K11" i="1" s="1"/>
  <c r="J11" i="1" l="1"/>
</calcChain>
</file>

<file path=xl/sharedStrings.xml><?xml version="1.0" encoding="utf-8"?>
<sst xmlns="http://schemas.openxmlformats.org/spreadsheetml/2006/main" count="15" uniqueCount="15">
  <si>
    <t>Mode of Vibration</t>
  </si>
  <si>
    <t>Longitudinal</t>
  </si>
  <si>
    <t>Sr No</t>
  </si>
  <si>
    <t>No. of Loops(P)</t>
  </si>
  <si>
    <t>Length of Thread between 'P' Loops ( cm)</t>
  </si>
  <si>
    <t>Length of one loop I = l/P(CM)</t>
  </si>
  <si>
    <t>Load M(g)</t>
  </si>
  <si>
    <t>Tension T = (M+Mp)g(dynes)</t>
  </si>
  <si>
    <t>Transverse</t>
  </si>
  <si>
    <t>Frequency</t>
  </si>
  <si>
    <t>mass per unit length</t>
  </si>
  <si>
    <t>lamda</t>
  </si>
  <si>
    <t>lamda_sq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</si>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</sst>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justify" vertical="top"/>
    </xf>
    <xf numFmtId="0" fontId="1" fillId="0" borderId="0">
      <alignment vertical="top" shrinkToFit="1"/>
    </xf>
    <xf numFmtId="0" fontId="1" fillId="0" borderId="0">
      <alignment horizontal="justify" vertical="top"/>
    </xf>
    <xf numFmtId="0" fontId="1" fillId="0" borderId="0">
      <alignment vertical="top" wrapText="1"/>
    </xf>
  </cellStyleXfs>
  <cellXfs count="2">
    <xf numFmtId="0" fontId="0" fillId="0" borderId="0" xfId="0"/>
    <xf numFmtId="0" fontId="0" fillId="0" borderId="0" xfId="0" applyAlignment="1">
      <alignment vertical="top"/>
    </xf>
  </cellXfs>
  <cellStyles count="5">
    <cellStyle name="Normal" xfId="0" builtinId="0"/>
    <cellStyle name="Style 1" xfId="1" xr:uid="{B9298CC0-E86E-4A2F-AC9B-A6788DA56A4B}"/>
    <cellStyle name="Style 2" xfId="2" xr:uid="{9F6F3C5B-B345-4F61-9FA9-D9331624740B}"/>
    <cellStyle name="Style 3" xfId="3" xr:uid="{065C302F-CFE6-4C37-B3CD-5485FF48B4DB}"/>
    <cellStyle name="Style 4" xfId="4" xr:uid="{DC741DFB-D4E5-4702-ABA6-A3E795886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5279-4507-4114-BAA2-8A206F25134D}">
  <dimension ref="A1:M17"/>
  <sheetViews>
    <sheetView tabSelected="1" workbookViewId="0">
      <selection activeCell="A9" sqref="A9"/>
    </sheetView>
  </sheetViews>
  <sheetFormatPr defaultRowHeight="15" x14ac:dyDescent="0.25"/>
  <cols>
    <col min="1" max="1" width="19" style="1" customWidth="1"/>
    <col min="2" max="2" width="9.140625" style="1"/>
    <col min="3" max="3" width="15.5703125" style="1" customWidth="1"/>
    <col min="4" max="4" width="41.140625" style="1" customWidth="1"/>
    <col min="5" max="5" width="22.140625" style="1" customWidth="1"/>
    <col min="6" max="6" width="9.140625" style="1" customWidth="1"/>
    <col min="7" max="7" width="25.28515625" style="1" customWidth="1"/>
    <col min="8" max="11" width="9.140625" style="1"/>
    <col min="12" max="12" width="22.42578125" style="1" customWidth="1"/>
    <col min="13" max="16384" width="9.140625" style="1"/>
  </cols>
  <sheetData>
    <row r="1" spans="1:13" ht="44.2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10</v>
      </c>
      <c r="M1" s="1" t="s">
        <v>9</v>
      </c>
    </row>
    <row r="2" spans="1:13" x14ac:dyDescent="0.25">
      <c r="A2" s="1" t="s">
        <v>8</v>
      </c>
      <c r="B2" s="1">
        <v>1</v>
      </c>
      <c r="C2" s="1">
        <v>2</v>
      </c>
      <c r="D2" s="1">
        <v>7.3</v>
      </c>
      <c r="E2" s="1">
        <f>D2/C2</f>
        <v>3.65</v>
      </c>
      <c r="F2" s="1">
        <v>100</v>
      </c>
      <c r="G2" s="1">
        <f>(F2+100.02)*980</f>
        <v>196019.59999999998</v>
      </c>
      <c r="H2" s="1">
        <f>2*E2</f>
        <v>7.3</v>
      </c>
      <c r="I2" s="1">
        <f>H2*H2</f>
        <v>53.29</v>
      </c>
      <c r="J2" s="1">
        <f>SLOPE(I2:I8,G2:G8)</f>
        <v>8.0114975603336582E-4</v>
      </c>
      <c r="K2" s="1">
        <f>INTERCEPT(I2:I8,G2:G8)</f>
        <v>-94.7137095788691</v>
      </c>
      <c r="L2" s="1">
        <f>50.04/100.5</f>
        <v>0.49791044776119403</v>
      </c>
      <c r="M2" s="1">
        <f>SQRT(1/(J2*L2))</f>
        <v>50.068839797602983</v>
      </c>
    </row>
    <row r="3" spans="1:13" x14ac:dyDescent="0.25">
      <c r="B3" s="1">
        <v>2</v>
      </c>
      <c r="C3" s="1">
        <v>3</v>
      </c>
      <c r="D3" s="1">
        <v>19.100000000000001</v>
      </c>
      <c r="E3" s="1">
        <f t="shared" ref="E3:E17" si="0">D3/C3</f>
        <v>6.3666666666666671</v>
      </c>
      <c r="F3" s="1">
        <v>200</v>
      </c>
      <c r="G3" s="1">
        <f t="shared" ref="G3:G8" si="1">(F3+100.02)*980</f>
        <v>294019.59999999998</v>
      </c>
      <c r="H3" s="1">
        <f>2*E3</f>
        <v>12.733333333333334</v>
      </c>
      <c r="I3" s="1">
        <f t="shared" ref="I3:I8" si="2">H3*H3</f>
        <v>162.13777777777781</v>
      </c>
    </row>
    <row r="4" spans="1:13" x14ac:dyDescent="0.25">
      <c r="B4" s="1">
        <v>3</v>
      </c>
      <c r="C4" s="1">
        <v>4</v>
      </c>
      <c r="D4" s="1">
        <v>29.9</v>
      </c>
      <c r="E4" s="1">
        <f t="shared" si="0"/>
        <v>7.4749999999999996</v>
      </c>
      <c r="F4" s="1">
        <v>300</v>
      </c>
      <c r="G4" s="1">
        <f t="shared" si="1"/>
        <v>392019.6</v>
      </c>
      <c r="H4" s="1">
        <f>2*E4</f>
        <v>14.95</v>
      </c>
      <c r="I4" s="1">
        <f t="shared" si="2"/>
        <v>223.50249999999997</v>
      </c>
    </row>
    <row r="5" spans="1:13" x14ac:dyDescent="0.25">
      <c r="B5" s="1">
        <v>4</v>
      </c>
      <c r="C5" s="1">
        <v>5</v>
      </c>
      <c r="D5" s="1">
        <v>42.9</v>
      </c>
      <c r="E5" s="1">
        <f t="shared" si="0"/>
        <v>8.58</v>
      </c>
      <c r="F5" s="1">
        <v>400</v>
      </c>
      <c r="G5" s="1">
        <f t="shared" si="1"/>
        <v>490019.6</v>
      </c>
      <c r="H5" s="1">
        <f>2*E5</f>
        <v>17.16</v>
      </c>
      <c r="I5" s="1">
        <f t="shared" si="2"/>
        <v>294.46559999999999</v>
      </c>
    </row>
    <row r="6" spans="1:13" x14ac:dyDescent="0.25">
      <c r="B6" s="1">
        <v>5</v>
      </c>
      <c r="C6" s="1">
        <v>6</v>
      </c>
      <c r="D6" s="1">
        <v>51.2</v>
      </c>
      <c r="E6" s="1">
        <f t="shared" si="0"/>
        <v>8.5333333333333332</v>
      </c>
      <c r="F6" s="1">
        <v>500</v>
      </c>
      <c r="G6" s="1">
        <f t="shared" si="1"/>
        <v>588019.6</v>
      </c>
      <c r="H6" s="1">
        <f>2*E6</f>
        <v>17.066666666666666</v>
      </c>
      <c r="I6" s="1">
        <f t="shared" si="2"/>
        <v>291.27111111111111</v>
      </c>
    </row>
    <row r="7" spans="1:13" x14ac:dyDescent="0.25">
      <c r="B7" s="1">
        <v>6</v>
      </c>
      <c r="C7" s="1">
        <v>7</v>
      </c>
      <c r="D7" s="1">
        <v>83.3</v>
      </c>
      <c r="E7" s="1">
        <f t="shared" si="0"/>
        <v>11.9</v>
      </c>
      <c r="F7" s="1">
        <v>600</v>
      </c>
      <c r="G7" s="1">
        <f t="shared" si="1"/>
        <v>686019.6</v>
      </c>
      <c r="H7" s="1">
        <f>2*E7</f>
        <v>23.8</v>
      </c>
      <c r="I7" s="1">
        <f t="shared" si="2"/>
        <v>566.44000000000005</v>
      </c>
    </row>
    <row r="8" spans="1:13" x14ac:dyDescent="0.25">
      <c r="B8" s="1">
        <v>7</v>
      </c>
      <c r="C8" s="1">
        <v>8</v>
      </c>
      <c r="D8" s="1">
        <v>88.9</v>
      </c>
      <c r="E8" s="1">
        <f t="shared" si="0"/>
        <v>11.112500000000001</v>
      </c>
      <c r="F8" s="1">
        <v>700</v>
      </c>
      <c r="G8" s="1">
        <f t="shared" si="1"/>
        <v>784019.6</v>
      </c>
      <c r="H8" s="1">
        <f>2*E8</f>
        <v>22.225000000000001</v>
      </c>
      <c r="I8" s="1">
        <f t="shared" si="2"/>
        <v>493.95062500000006</v>
      </c>
    </row>
    <row r="11" spans="1:13" x14ac:dyDescent="0.25">
      <c r="A11" s="1" t="s">
        <v>1</v>
      </c>
      <c r="B11" s="1">
        <v>1</v>
      </c>
      <c r="C11" s="1">
        <v>2</v>
      </c>
      <c r="D11" s="1">
        <v>21.3</v>
      </c>
      <c r="E11" s="1">
        <f>D11/C11</f>
        <v>10.65</v>
      </c>
      <c r="F11" s="1">
        <v>100</v>
      </c>
      <c r="G11" s="1">
        <f>(F11+100.02)*980</f>
        <v>196019.59999999998</v>
      </c>
      <c r="H11" s="1">
        <f>E11*2</f>
        <v>21.3</v>
      </c>
      <c r="I11" s="1">
        <f>H11*H11</f>
        <v>453.69000000000005</v>
      </c>
      <c r="J11" s="1">
        <f>SLOPE(I11:I17,G11:G17)</f>
        <v>2.4515509384937162E-3</v>
      </c>
      <c r="K11" s="1">
        <f>INTERCEPT(I11:I17,G11:G17)</f>
        <v>-134.68517254570588</v>
      </c>
      <c r="M11" s="1">
        <f>SQRT(4/(J11*L2))</f>
        <v>57.244519626511362</v>
      </c>
    </row>
    <row r="12" spans="1:13" x14ac:dyDescent="0.25">
      <c r="B12" s="1">
        <v>2</v>
      </c>
      <c r="C12" s="1">
        <v>3</v>
      </c>
      <c r="D12" s="1">
        <v>32.700000000000003</v>
      </c>
      <c r="E12" s="1">
        <f t="shared" si="0"/>
        <v>10.9</v>
      </c>
      <c r="F12" s="1">
        <v>200</v>
      </c>
      <c r="G12" s="1">
        <f t="shared" ref="G12:G17" si="3">(F12+100.02)*980</f>
        <v>294019.59999999998</v>
      </c>
      <c r="H12" s="1">
        <f>E12*2</f>
        <v>21.8</v>
      </c>
      <c r="I12" s="1">
        <f t="shared" ref="I12:I17" si="4">H12*H12</f>
        <v>475.24</v>
      </c>
    </row>
    <row r="13" spans="1:13" x14ac:dyDescent="0.25">
      <c r="B13" s="1">
        <v>3</v>
      </c>
      <c r="C13" s="1">
        <v>4</v>
      </c>
      <c r="D13" s="1">
        <v>60.4</v>
      </c>
      <c r="E13" s="1">
        <f t="shared" si="0"/>
        <v>15.1</v>
      </c>
      <c r="F13" s="1">
        <v>300</v>
      </c>
      <c r="G13" s="1">
        <f t="shared" si="3"/>
        <v>392019.6</v>
      </c>
      <c r="H13" s="1">
        <f>E13*2</f>
        <v>30.2</v>
      </c>
      <c r="I13" s="1">
        <f t="shared" si="4"/>
        <v>912.04</v>
      </c>
    </row>
    <row r="14" spans="1:13" x14ac:dyDescent="0.25">
      <c r="B14" s="1">
        <v>4</v>
      </c>
      <c r="C14" s="1">
        <v>5</v>
      </c>
      <c r="D14" s="1">
        <v>80.7</v>
      </c>
      <c r="E14" s="1">
        <f t="shared" si="0"/>
        <v>16.14</v>
      </c>
      <c r="F14" s="1">
        <v>400</v>
      </c>
      <c r="G14" s="1">
        <f t="shared" si="3"/>
        <v>490019.6</v>
      </c>
      <c r="H14" s="1">
        <f>E14*2</f>
        <v>32.28</v>
      </c>
      <c r="I14" s="1">
        <f t="shared" si="4"/>
        <v>1041.9984000000002</v>
      </c>
    </row>
    <row r="15" spans="1:13" x14ac:dyDescent="0.25">
      <c r="B15" s="1">
        <v>5</v>
      </c>
      <c r="C15" s="1">
        <v>6</v>
      </c>
      <c r="D15" s="1">
        <v>98.6</v>
      </c>
      <c r="E15" s="1">
        <f t="shared" si="0"/>
        <v>16.433333333333334</v>
      </c>
      <c r="F15" s="1">
        <v>500</v>
      </c>
      <c r="G15" s="1">
        <f t="shared" si="3"/>
        <v>588019.6</v>
      </c>
      <c r="H15" s="1">
        <f>E15*2</f>
        <v>32.866666666666667</v>
      </c>
      <c r="I15" s="1">
        <f t="shared" si="4"/>
        <v>1080.2177777777779</v>
      </c>
    </row>
    <row r="16" spans="1:13" x14ac:dyDescent="0.25">
      <c r="B16" s="1">
        <v>6</v>
      </c>
      <c r="C16" s="1">
        <v>7</v>
      </c>
      <c r="D16" s="1">
        <v>141.69999999999999</v>
      </c>
      <c r="E16" s="1">
        <f t="shared" si="0"/>
        <v>20.24285714285714</v>
      </c>
      <c r="F16" s="1">
        <v>600</v>
      </c>
      <c r="G16" s="1">
        <f t="shared" si="3"/>
        <v>686019.6</v>
      </c>
      <c r="H16" s="1">
        <f>E16*2</f>
        <v>40.48571428571428</v>
      </c>
      <c r="I16" s="1">
        <f t="shared" si="4"/>
        <v>1639.0930612244895</v>
      </c>
    </row>
    <row r="17" spans="2:9" x14ac:dyDescent="0.25">
      <c r="B17" s="1">
        <v>7</v>
      </c>
      <c r="C17" s="1">
        <v>8</v>
      </c>
      <c r="D17" s="1">
        <v>172.7</v>
      </c>
      <c r="E17" s="1">
        <f t="shared" si="0"/>
        <v>21.587499999999999</v>
      </c>
      <c r="F17" s="1">
        <v>700</v>
      </c>
      <c r="G17" s="1">
        <f t="shared" si="3"/>
        <v>784019.6</v>
      </c>
      <c r="H17" s="1">
        <f>E17*2</f>
        <v>43.174999999999997</v>
      </c>
      <c r="I17" s="1">
        <f t="shared" si="4"/>
        <v>1864.0806249999998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preetpal singh</dc:creator>
  <cp:lastModifiedBy>preetpal singh</cp:lastModifiedBy>
  <dcterms:created xsi:type="dcterms:W3CDTF">2021-04-24T01:38:24Z</dcterms:created>
  <dcterms:modified xsi:type="dcterms:W3CDTF">2021-04-25T10:29:00Z</dcterms:modified>
</cp:coreProperties>
</file>