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C:\Users\uo294067\Desktop\"/>
    </mc:Choice>
  </mc:AlternateContent>
  <xr:revisionPtr revIDLastSave="0" documentId="11_43F988C5D185BA5B2E47F07CB903BD5C8729E7B8" xr6:coauthVersionLast="47" xr6:coauthVersionMax="47" xr10:uidLastSave="{00000000-0000-0000-0000-000000000000}"/>
  <bookViews>
    <workbookView xWindow="0" yWindow="0" windowWidth="21600" windowHeight="9600" xr2:uid="{00000000-000D-0000-FFFF-FFFF00000000}"/>
  </bookViews>
  <sheets>
    <sheet name="Values of Lorentz Force" sheetId="1" r:id="rId1"/>
    <sheet name="Force versus Length of Wire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D3" i="2"/>
  <c r="D4" i="2"/>
  <c r="D5" i="2"/>
  <c r="D6" i="2"/>
  <c r="D7" i="2"/>
  <c r="D2" i="2"/>
  <c r="A9" i="2" s="1" a="1"/>
  <c r="A9" i="2" s="1"/>
  <c r="B22" i="1"/>
  <c r="B23" i="1"/>
  <c r="D3" i="1"/>
  <c r="D4" i="1"/>
  <c r="D5" i="1"/>
  <c r="D6" i="1"/>
  <c r="D7" i="1"/>
  <c r="D8" i="1"/>
  <c r="D9" i="1"/>
  <c r="D10" i="1"/>
  <c r="D11" i="1"/>
  <c r="D2" i="1"/>
  <c r="A13" i="1" s="1" a="1"/>
  <c r="A13" i="1" s="1"/>
  <c r="B20" i="1" l="1"/>
  <c r="E18" i="1"/>
  <c r="B15" i="2"/>
  <c r="E15" i="2"/>
  <c r="B10" i="2"/>
  <c r="A10" i="2"/>
  <c r="B16" i="2" s="1"/>
  <c r="B11" i="2"/>
  <c r="B9" i="2"/>
  <c r="A11" i="2"/>
  <c r="A14" i="1"/>
  <c r="B21" i="1" s="1"/>
  <c r="B15" i="1"/>
  <c r="B13" i="1"/>
  <c r="B14" i="1"/>
  <c r="A15" i="1"/>
  <c r="E17" i="2" l="1"/>
  <c r="E21" i="1"/>
  <c r="G18" i="1"/>
</calcChain>
</file>

<file path=xl/sharedStrings.xml><?xml version="1.0" encoding="utf-8"?>
<sst xmlns="http://schemas.openxmlformats.org/spreadsheetml/2006/main" count="30" uniqueCount="26">
  <si>
    <t>Current I(A)</t>
  </si>
  <si>
    <t>delta m (g)</t>
  </si>
  <si>
    <t>Force F(mN)</t>
  </si>
  <si>
    <t>gravity</t>
  </si>
  <si>
    <t>length(mm)</t>
  </si>
  <si>
    <t>B(T)</t>
  </si>
  <si>
    <t>B(mT)</t>
  </si>
  <si>
    <t>a</t>
  </si>
  <si>
    <t>delta a</t>
  </si>
  <si>
    <t>delta B</t>
  </si>
  <si>
    <t>delta l (mm)</t>
  </si>
  <si>
    <t>l</t>
  </si>
  <si>
    <t>Conductor</t>
  </si>
  <si>
    <t>Length(mm)</t>
  </si>
  <si>
    <t>Mass(g)</t>
  </si>
  <si>
    <t>Force(mN)</t>
  </si>
  <si>
    <t>SF 40</t>
  </si>
  <si>
    <t>I(A)</t>
  </si>
  <si>
    <t>SF 37</t>
  </si>
  <si>
    <t>g</t>
  </si>
  <si>
    <t>SF 39</t>
  </si>
  <si>
    <t>SF 38</t>
  </si>
  <si>
    <t>SF 41</t>
  </si>
  <si>
    <t>SF 42</t>
  </si>
  <si>
    <t>delta I (A)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</si>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</sst>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Título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317410323709535"/>
                  <c:y val="0.18939814814814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'Values of Lorentz Force'!$A$2:$A$11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xVal>
          <c:yVal>
            <c:numRef>
              <c:f>'Values of Lorentz Force'!$D$2:$D$11</c:f>
              <c:numCache>
                <c:formatCode>General</c:formatCode>
                <c:ptCount val="10"/>
                <c:pt idx="0">
                  <c:v>4.2140000000000004</c:v>
                </c:pt>
                <c:pt idx="1">
                  <c:v>8.4280000000000008</c:v>
                </c:pt>
                <c:pt idx="2">
                  <c:v>12.544</c:v>
                </c:pt>
                <c:pt idx="3">
                  <c:v>16.66</c:v>
                </c:pt>
                <c:pt idx="4">
                  <c:v>20.776000000000003</c:v>
                </c:pt>
                <c:pt idx="5">
                  <c:v>24.892000000000003</c:v>
                </c:pt>
                <c:pt idx="6">
                  <c:v>28.910000000000004</c:v>
                </c:pt>
                <c:pt idx="7">
                  <c:v>33.124000000000002</c:v>
                </c:pt>
                <c:pt idx="8">
                  <c:v>37.24</c:v>
                </c:pt>
                <c:pt idx="9">
                  <c:v>41.160000000000004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95-4B1D-9C78-721C3C1CF29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68399616"/>
        <c:axId val="1168395040"/>
      </c:scatterChart>
      <c:valAx>
        <c:axId val="116839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Current</a:t>
                </a:r>
                <a:r>
                  <a:rPr lang="es-ES" baseline="0"/>
                  <a:t> (A)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395040"/>
        <c:crosses val="autoZero"/>
        <c:crossBetween val="midCat"/>
      </c:valAx>
      <c:valAx>
        <c:axId val="11683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Force (mN)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39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23748906386701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Force vs Length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766841644794403E-2"/>
                  <c:y val="0.258842592592592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'Force versus Length of Wire '!$B$2:$B$7</c:f>
              <c:numCache>
                <c:formatCode>General</c:formatCode>
                <c:ptCount val="6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  <c:pt idx="4">
                  <c:v>64</c:v>
                </c:pt>
                <c:pt idx="5">
                  <c:v>84</c:v>
                </c:pt>
              </c:numCache>
            </c:numRef>
          </c:xVal>
          <c:yVal>
            <c:numRef>
              <c:f>'Force versus Length of Wire '!$D$2:$D$7</c:f>
              <c:numCache>
                <c:formatCode>General</c:formatCode>
                <c:ptCount val="6"/>
                <c:pt idx="0">
                  <c:v>2.4500000000000002</c:v>
                </c:pt>
                <c:pt idx="1">
                  <c:v>4.2140000000000004</c:v>
                </c:pt>
                <c:pt idx="2">
                  <c:v>6.370000000000001</c:v>
                </c:pt>
                <c:pt idx="3">
                  <c:v>8.2320000000000011</c:v>
                </c:pt>
                <c:pt idx="4">
                  <c:v>12.152000000000001</c:v>
                </c:pt>
                <c:pt idx="5">
                  <c:v>16.464000000000002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3A-4983-A1C1-0DBD06DFDF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61066096"/>
        <c:axId val="1261066512"/>
      </c:scatterChart>
      <c:valAx>
        <c:axId val="126106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Length(mm)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066512"/>
        <c:crosses val="autoZero"/>
        <c:crossBetween val="midCat"/>
      </c:valAx>
      <c:valAx>
        <c:axId val="126106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Force(mN)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06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19050</xdr:rowOff>
    </xdr:from>
    <xdr:to>
      <xdr:col>12</xdr:col>
      <xdr:colOff>381000</xdr:colOff>
      <xdr:row>15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</xdr:row>
      <xdr:rowOff>161925</xdr:rowOff>
    </xdr:from>
    <xdr:to>
      <xdr:col>11</xdr:col>
      <xdr:colOff>542925</xdr:colOff>
      <xdr:row>16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N14" sqref="N14"/>
    </sheetView>
  </sheetViews>
  <sheetFormatPr defaultColWidth="11.42578125" defaultRowHeight="15"/>
  <cols>
    <col min="2" max="2" width="13.5703125" bestFit="1" customWidth="1"/>
    <col min="6" max="6" width="11.85546875" bestFit="1" customWidth="1"/>
  </cols>
  <sheetData>
    <row r="1" spans="1:14">
      <c r="A1" s="1" t="s">
        <v>0</v>
      </c>
      <c r="B1" s="2"/>
      <c r="C1" s="2" t="s">
        <v>1</v>
      </c>
      <c r="D1" s="3" t="s">
        <v>2</v>
      </c>
    </row>
    <row r="2" spans="1:14">
      <c r="A2" s="4">
        <v>0.5</v>
      </c>
      <c r="C2">
        <v>0.43</v>
      </c>
      <c r="D2" s="5">
        <f>$E$2*C2</f>
        <v>4.2140000000000004</v>
      </c>
      <c r="E2">
        <v>9.8000000000000007</v>
      </c>
      <c r="F2" t="s">
        <v>3</v>
      </c>
    </row>
    <row r="3" spans="1:14">
      <c r="A3" s="4">
        <v>1</v>
      </c>
      <c r="C3">
        <v>0.86</v>
      </c>
      <c r="D3" s="5">
        <f t="shared" ref="D3:D11" si="0">$E$2*C3</f>
        <v>8.4280000000000008</v>
      </c>
      <c r="E3">
        <v>84</v>
      </c>
      <c r="F3" t="s">
        <v>4</v>
      </c>
    </row>
    <row r="4" spans="1:14">
      <c r="A4" s="4">
        <v>1.5</v>
      </c>
      <c r="C4">
        <v>1.28</v>
      </c>
      <c r="D4" s="5">
        <f t="shared" si="0"/>
        <v>12.544</v>
      </c>
      <c r="N4" s="9"/>
    </row>
    <row r="5" spans="1:14">
      <c r="A5" s="4">
        <v>2</v>
      </c>
      <c r="C5">
        <v>1.7</v>
      </c>
      <c r="D5" s="5">
        <f t="shared" si="0"/>
        <v>16.66</v>
      </c>
      <c r="E5" s="9"/>
    </row>
    <row r="6" spans="1:14">
      <c r="A6" s="4">
        <v>2.5</v>
      </c>
      <c r="C6">
        <v>2.12</v>
      </c>
      <c r="D6" s="5">
        <f t="shared" si="0"/>
        <v>20.776000000000003</v>
      </c>
    </row>
    <row r="7" spans="1:14">
      <c r="A7" s="4">
        <v>3</v>
      </c>
      <c r="C7">
        <v>2.54</v>
      </c>
      <c r="D7" s="5">
        <f t="shared" si="0"/>
        <v>24.892000000000003</v>
      </c>
    </row>
    <row r="8" spans="1:14">
      <c r="A8" s="4">
        <v>3.5</v>
      </c>
      <c r="C8">
        <v>2.95</v>
      </c>
      <c r="D8" s="5">
        <f t="shared" si="0"/>
        <v>28.910000000000004</v>
      </c>
    </row>
    <row r="9" spans="1:14">
      <c r="A9" s="4">
        <v>4</v>
      </c>
      <c r="C9">
        <v>3.38</v>
      </c>
      <c r="D9" s="5">
        <f t="shared" si="0"/>
        <v>33.124000000000002</v>
      </c>
    </row>
    <row r="10" spans="1:14">
      <c r="A10" s="4">
        <v>4.5</v>
      </c>
      <c r="C10">
        <v>3.8</v>
      </c>
      <c r="D10" s="5">
        <f t="shared" si="0"/>
        <v>37.24</v>
      </c>
    </row>
    <row r="11" spans="1:14">
      <c r="A11" s="6">
        <v>5</v>
      </c>
      <c r="B11" s="7"/>
      <c r="C11" s="7">
        <v>4.2</v>
      </c>
      <c r="D11" s="8">
        <f t="shared" si="0"/>
        <v>41.160000000000004</v>
      </c>
    </row>
    <row r="13" spans="1:14">
      <c r="A13" s="9">
        <f t="array" ref="A13:B15">LINEST(D2:D11,A2:A11,1,1)</f>
        <v>8.2177454545454562</v>
      </c>
      <c r="B13">
        <v>0.19599999999999795</v>
      </c>
    </row>
    <row r="14" spans="1:14">
      <c r="A14">
        <v>1.5189063776355699E-2</v>
      </c>
      <c r="B14">
        <v>4.7122831113178915E-2</v>
      </c>
    </row>
    <row r="15" spans="1:14">
      <c r="A15">
        <v>0.99997267030661408</v>
      </c>
      <c r="B15">
        <v>6.8980761481339067E-2</v>
      </c>
      <c r="D15" s="9"/>
    </row>
    <row r="17" spans="1:7">
      <c r="E17" s="9"/>
    </row>
    <row r="18" spans="1:7">
      <c r="D18" t="s">
        <v>5</v>
      </c>
      <c r="E18">
        <f>A13/E3</f>
        <v>9.7830303030303045E-2</v>
      </c>
      <c r="F18" t="s">
        <v>6</v>
      </c>
      <c r="G18">
        <f>1000*E18</f>
        <v>97.830303030303043</v>
      </c>
    </row>
    <row r="20" spans="1:7">
      <c r="A20" t="s">
        <v>7</v>
      </c>
      <c r="B20">
        <f>A13</f>
        <v>8.2177454545454562</v>
      </c>
    </row>
    <row r="21" spans="1:7">
      <c r="A21" t="s">
        <v>8</v>
      </c>
      <c r="B21">
        <f>A14</f>
        <v>1.5189063776355699E-2</v>
      </c>
      <c r="D21" t="s">
        <v>9</v>
      </c>
      <c r="E21">
        <f>'Values of Lorentz Force'!E18*('Values of Lorentz Force'!B21/'Values of Lorentz Force'!B20 + 'Values of Lorentz Force'!B22/'Values of Lorentz Force'!B23)</f>
        <v>2.9728683427840478E-4</v>
      </c>
    </row>
    <row r="22" spans="1:7">
      <c r="A22" t="s">
        <v>10</v>
      </c>
      <c r="B22">
        <f>0.1</f>
        <v>0.1</v>
      </c>
    </row>
    <row r="23" spans="1:7">
      <c r="A23" t="s">
        <v>11</v>
      </c>
      <c r="B23">
        <f>E3</f>
        <v>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E15" sqref="E15"/>
    </sheetView>
  </sheetViews>
  <sheetFormatPr defaultColWidth="11.42578125" defaultRowHeight="15"/>
  <sheetData>
    <row r="1" spans="1:6">
      <c r="A1" s="1" t="s">
        <v>12</v>
      </c>
      <c r="B1" s="2" t="s">
        <v>13</v>
      </c>
      <c r="C1" s="2" t="s">
        <v>14</v>
      </c>
      <c r="D1" s="3" t="s">
        <v>15</v>
      </c>
    </row>
    <row r="2" spans="1:6">
      <c r="A2" s="4" t="s">
        <v>16</v>
      </c>
      <c r="B2">
        <v>12</v>
      </c>
      <c r="C2">
        <v>0.25</v>
      </c>
      <c r="D2" s="5">
        <f>$E$3*C2</f>
        <v>2.4500000000000002</v>
      </c>
      <c r="E2">
        <v>2</v>
      </c>
      <c r="F2" t="s">
        <v>17</v>
      </c>
    </row>
    <row r="3" spans="1:6">
      <c r="A3" s="4" t="s">
        <v>18</v>
      </c>
      <c r="B3">
        <v>22</v>
      </c>
      <c r="C3">
        <v>0.43</v>
      </c>
      <c r="D3" s="5">
        <f t="shared" ref="D3:D7" si="0">$E$3*C3</f>
        <v>4.2140000000000004</v>
      </c>
      <c r="E3">
        <v>9.8000000000000007</v>
      </c>
      <c r="F3" t="s">
        <v>19</v>
      </c>
    </row>
    <row r="4" spans="1:6">
      <c r="A4" s="4" t="s">
        <v>20</v>
      </c>
      <c r="B4">
        <v>32</v>
      </c>
      <c r="C4">
        <v>0.65</v>
      </c>
      <c r="D4" s="5">
        <f t="shared" si="0"/>
        <v>6.370000000000001</v>
      </c>
    </row>
    <row r="5" spans="1:6">
      <c r="A5" s="4" t="s">
        <v>21</v>
      </c>
      <c r="B5">
        <v>42</v>
      </c>
      <c r="C5">
        <v>0.84</v>
      </c>
      <c r="D5" s="5">
        <f t="shared" si="0"/>
        <v>8.2320000000000011</v>
      </c>
    </row>
    <row r="6" spans="1:6">
      <c r="A6" s="4" t="s">
        <v>22</v>
      </c>
      <c r="B6">
        <v>64</v>
      </c>
      <c r="C6">
        <v>1.24</v>
      </c>
      <c r="D6" s="5">
        <f t="shared" si="0"/>
        <v>12.152000000000001</v>
      </c>
    </row>
    <row r="7" spans="1:6">
      <c r="A7" s="6" t="s">
        <v>23</v>
      </c>
      <c r="B7" s="7">
        <v>84</v>
      </c>
      <c r="C7" s="7">
        <v>1.68</v>
      </c>
      <c r="D7" s="8">
        <f t="shared" si="0"/>
        <v>16.464000000000002</v>
      </c>
    </row>
    <row r="9" spans="1:6">
      <c r="A9">
        <f t="array" ref="A9:B11">LINEST(D2:D7,B2:B7,1,1)</f>
        <v>0.19315032918800293</v>
      </c>
      <c r="B9">
        <v>7.2585954645211004E-2</v>
      </c>
    </row>
    <row r="10" spans="1:6">
      <c r="A10">
        <v>3.0815945266376358E-3</v>
      </c>
      <c r="B10">
        <v>0.15184476902083976</v>
      </c>
    </row>
    <row r="11" spans="1:6">
      <c r="A11">
        <v>0.99898286613604381</v>
      </c>
      <c r="B11">
        <v>0.186056187484436</v>
      </c>
    </row>
    <row r="15" spans="1:6">
      <c r="A15" t="s">
        <v>7</v>
      </c>
      <c r="B15">
        <f>A9</f>
        <v>0.19315032918800293</v>
      </c>
      <c r="D15" t="s">
        <v>5</v>
      </c>
      <c r="E15">
        <f>A9/E2</f>
        <v>9.6575164594001464E-2</v>
      </c>
    </row>
    <row r="16" spans="1:6">
      <c r="A16" t="s">
        <v>8</v>
      </c>
      <c r="B16">
        <f>A10</f>
        <v>3.0815945266376358E-3</v>
      </c>
    </row>
    <row r="17" spans="1:5">
      <c r="A17" t="s">
        <v>24</v>
      </c>
      <c r="B17">
        <v>0.01</v>
      </c>
      <c r="D17" t="s">
        <v>9</v>
      </c>
      <c r="E17">
        <f>E15*(B16/B15+B17/B18)</f>
        <v>2.0236730862888256E-3</v>
      </c>
    </row>
    <row r="18" spans="1:5">
      <c r="A18" t="s">
        <v>25</v>
      </c>
      <c r="B18">
        <f>E2</f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Díaz Álvarez</dc:creator>
  <cp:keywords/>
  <dc:description/>
  <cp:lastModifiedBy>Paula Díaz Álvarez</cp:lastModifiedBy>
  <cp:revision/>
  <dcterms:created xsi:type="dcterms:W3CDTF">2023-03-09T11:15:04Z</dcterms:created>
  <dcterms:modified xsi:type="dcterms:W3CDTF">2023-03-23T12:07:52Z</dcterms:modified>
  <cp:category/>
  <cp:contentStatus/>
</cp:coreProperties>
</file>