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 Overview" sheetId="1" r:id="rId4"/>
    <sheet state="visible" name="Chamblee" sheetId="2" r:id="rId5"/>
    <sheet state="visible" name="Downtown" sheetId="3" r:id="rId6"/>
    <sheet state="visible" name="Decatur" sheetId="4" r:id="rId7"/>
    <sheet state="visible" name="Data All Locations" sheetId="5" r:id="rId8"/>
    <sheet state="visible" name="Sheet5" sheetId="6" r:id="rId9"/>
  </sheets>
  <definedNames>
    <definedName hidden="1" localSheetId="1" name="_xlnm._FilterDatabase">Chamblee!$A$1:$O$15</definedName>
    <definedName hidden="1" localSheetId="2" name="_xlnm._FilterDatabase">Downtown!$A$1:$O$14</definedName>
    <definedName hidden="1" localSheetId="3" name="_xlnm._FilterDatabase">Decatur!$A$1:$O$14</definedName>
    <definedName hidden="1" localSheetId="4" name="_xlnm._FilterDatabase">'Data All Locations'!$A$1:$O$40</definedName>
  </definedNames>
  <calcPr/>
</workbook>
</file>

<file path=xl/sharedStrings.xml><?xml version="1.0" encoding="utf-8"?>
<sst xmlns="http://schemas.openxmlformats.org/spreadsheetml/2006/main" count="385" uniqueCount="61">
  <si>
    <t>Honest Greens - Business Review Dashboard</t>
  </si>
  <si>
    <t>Monthly Sales By Location</t>
  </si>
  <si>
    <t>Completed Orders By Location</t>
  </si>
  <si>
    <t>New Customers By Location</t>
  </si>
  <si>
    <t>Basket Size By Location</t>
  </si>
  <si>
    <t>Defect % By Location</t>
  </si>
  <si>
    <t>Overview of Key Metrics (Last Year)</t>
  </si>
  <si>
    <t>Total Annual Sales</t>
  </si>
  <si>
    <t>Metric</t>
  </si>
  <si>
    <t>Chamblee</t>
  </si>
  <si>
    <t>Downtown</t>
  </si>
  <si>
    <t>Decatur</t>
  </si>
  <si>
    <t>Total Sales</t>
  </si>
  <si>
    <t>Completed Orders</t>
  </si>
  <si>
    <t>New Customers</t>
  </si>
  <si>
    <t>Average Basket Size</t>
  </si>
  <si>
    <t>Average Online Time (%)</t>
  </si>
  <si>
    <t>Defect Rate (%)</t>
  </si>
  <si>
    <t>Merchant Cancellations</t>
  </si>
  <si>
    <t>Restaurant Promotion Spend</t>
  </si>
  <si>
    <t>Sales from Promotions</t>
  </si>
  <si>
    <t>Average Position on Feed (1-50)</t>
  </si>
  <si>
    <t>Month</t>
  </si>
  <si>
    <t>Monthly Completed Orders</t>
  </si>
  <si>
    <t>Monthly Basket Size</t>
  </si>
  <si>
    <t>Month Defect Rate</t>
  </si>
  <si>
    <t>Chamblee (%)</t>
  </si>
  <si>
    <t>Location</t>
  </si>
  <si>
    <t>New customers</t>
  </si>
  <si>
    <t>Average online time (%)</t>
  </si>
  <si>
    <t>Promo Type</t>
  </si>
  <si>
    <t>Restaurant Ads Spend</t>
  </si>
  <si>
    <t>Sales from Ads</t>
  </si>
  <si>
    <t>Position merchant shows up on feed (1-50)</t>
  </si>
  <si>
    <t>N/A</t>
  </si>
  <si>
    <t>BOGO</t>
  </si>
  <si>
    <t>Bogo Promotion Analysis</t>
  </si>
  <si>
    <t>Promotional Spend</t>
  </si>
  <si>
    <t>Ad Spend</t>
  </si>
  <si>
    <t>ROI %</t>
  </si>
  <si>
    <t>Profit</t>
  </si>
  <si>
    <t>Return on Promo</t>
  </si>
  <si>
    <t>August</t>
  </si>
  <si>
    <t>4.1x of inital investment</t>
  </si>
  <si>
    <t>4.6x of inital investment</t>
  </si>
  <si>
    <t>September</t>
  </si>
  <si>
    <t>4.3x of inital investment</t>
  </si>
  <si>
    <t>October</t>
  </si>
  <si>
    <t>4.2x of inital investment</t>
  </si>
  <si>
    <t>November</t>
  </si>
  <si>
    <t>Customer Acquisition</t>
  </si>
  <si>
    <t>1955.5% increase</t>
  </si>
  <si>
    <t xml:space="preserve">Return On Investment </t>
  </si>
  <si>
    <t>7.3x</t>
  </si>
  <si>
    <t>1983.33% increase</t>
  </si>
  <si>
    <t>Return on Ad spend</t>
  </si>
  <si>
    <t>5.4x of inital investment</t>
  </si>
  <si>
    <t>2059.55% increase</t>
  </si>
  <si>
    <t>Notes</t>
  </si>
  <si>
    <t>Month Sales by Location</t>
  </si>
  <si>
    <t>Month Customers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</si>
</sst>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&quot;$&quot;#,##0.00"/>
    <numFmt numFmtId="166" formatCode="mmmm yyyy"/>
  </numFmts>
  <fonts count="23">
    <font>
      <sz val="10.0"/>
      <color rgb="FF000000"/>
      <name val="Arial"/>
      <scheme val="minor"/>
    </font>
    <font>
      <color rgb="FF073763"/>
      <name val="Arial"/>
      <scheme val="minor"/>
    </font>
    <font>
      <color theme="1"/>
      <name val="Arial"/>
      <scheme val="minor"/>
    </font>
    <font>
      <sz val="19.0"/>
      <color rgb="FFFFFFFF"/>
      <name val="Arial"/>
      <scheme val="minor"/>
    </font>
    <font>
      <color rgb="FFEFEFEF"/>
      <name val="Arial"/>
      <scheme val="minor"/>
    </font>
    <font>
      <sz val="17.0"/>
      <color rgb="FFFFFFFF"/>
      <name val="Arial"/>
      <scheme val="minor"/>
    </font>
    <font>
      <sz val="17.0"/>
      <color rgb="FFFFFFFF"/>
      <name val="Arial"/>
    </font>
    <font>
      <b/>
      <sz val="18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  <font>
      <sz val="16.0"/>
      <color rgb="FFFFFFFF"/>
      <name val="Arial"/>
      <scheme val="minor"/>
    </font>
    <font>
      <b/>
      <sz val="14.0"/>
      <color rgb="FFFFFFFF"/>
      <name val="Arial"/>
      <scheme val="minor"/>
    </font>
    <font/>
    <font>
      <b/>
      <sz val="13.0"/>
      <color rgb="FFFFFFFF"/>
      <name val="Arial"/>
      <scheme val="minor"/>
    </font>
    <font>
      <b/>
      <sz val="12.0"/>
      <color rgb="FF274E13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  <font>
      <sz val="13.0"/>
      <color theme="1"/>
      <name val="Arial"/>
      <scheme val="minor"/>
    </font>
    <font>
      <b/>
      <sz val="14.0"/>
      <color rgb="FF1F1F1F"/>
      <name val="&quot;Google Sans&quot;"/>
    </font>
    <font>
      <b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11">
    <border/>
    <border>
      <left style="thin">
        <color rgb="FF9A9A9A"/>
      </left>
      <top style="thin">
        <color rgb="FF9A9A9A"/>
      </top>
      <bottom style="thin">
        <color rgb="FF000000"/>
      </bottom>
    </border>
    <border>
      <right style="thin">
        <color rgb="FF9A9A9A"/>
      </right>
      <top style="thin">
        <color rgb="FF9A9A9A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</border>
    <border>
      <left style="thin">
        <color rgb="FF9A9A9A"/>
      </left>
      <top style="thin">
        <color rgb="FF000000"/>
      </top>
      <bottom style="thin">
        <color rgb="FF000000"/>
      </bottom>
    </border>
    <border>
      <right style="thin">
        <color rgb="FF9A9A9A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000000"/>
      </bottom>
    </border>
    <border>
      <left style="thin">
        <color rgb="FF9A9A9A"/>
      </left>
      <top style="thin">
        <color rgb="FF000000"/>
      </top>
      <bottom style="thin">
        <color rgb="FF9A9A9A"/>
      </bottom>
    </border>
    <border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Fill="1" applyFont="1"/>
    <xf borderId="0" fillId="2" fontId="3" numFmtId="0" xfId="0" applyAlignment="1" applyFont="1">
      <alignment readingOrder="0"/>
    </xf>
    <xf borderId="0" fillId="3" fontId="1" numFmtId="0" xfId="0" applyFont="1"/>
    <xf borderId="0" fillId="2" fontId="2" numFmtId="0" xfId="0" applyFont="1"/>
    <xf borderId="0" fillId="3" fontId="4" numFmtId="0" xfId="0" applyFont="1"/>
    <xf borderId="0" fillId="2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readingOrder="0" vertical="top"/>
    </xf>
    <xf borderId="0" fillId="0" fontId="9" numFmtId="0" xfId="0" applyAlignment="1" applyFont="1">
      <alignment horizontal="center" readingOrder="0" vertical="top"/>
    </xf>
    <xf borderId="0" fillId="2" fontId="10" numFmtId="0" xfId="0" applyAlignment="1" applyFont="1">
      <alignment horizontal="left" readingOrder="0"/>
    </xf>
    <xf borderId="1" fillId="2" fontId="11" numFmtId="0" xfId="0" applyAlignment="1" applyBorder="1" applyFont="1">
      <alignment horizontal="center" readingOrder="0" vertical="top"/>
    </xf>
    <xf borderId="2" fillId="0" fontId="12" numFmtId="0" xfId="0" applyBorder="1" applyFont="1"/>
    <xf borderId="3" fillId="2" fontId="13" numFmtId="0" xfId="0" applyAlignment="1" applyBorder="1" applyFont="1">
      <alignment horizontal="center" readingOrder="0" vertical="top"/>
    </xf>
    <xf borderId="3" fillId="2" fontId="11" numFmtId="0" xfId="0" applyAlignment="1" applyBorder="1" applyFont="1">
      <alignment horizontal="center" readingOrder="0" vertical="top"/>
    </xf>
    <xf borderId="4" fillId="0" fontId="2" numFmtId="0" xfId="0" applyAlignment="1" applyBorder="1" applyFont="1">
      <alignment readingOrder="0" vertical="top"/>
    </xf>
    <xf borderId="5" fillId="0" fontId="12" numFmtId="0" xfId="0" applyBorder="1" applyFont="1"/>
    <xf borderId="6" fillId="0" fontId="14" numFmtId="164" xfId="0" applyAlignment="1" applyBorder="1" applyFont="1" applyNumberFormat="1">
      <alignment readingOrder="0" vertical="top"/>
    </xf>
    <xf borderId="6" fillId="0" fontId="2" numFmtId="0" xfId="0" applyAlignment="1" applyBorder="1" applyFont="1">
      <alignment readingOrder="0" vertical="top"/>
    </xf>
    <xf borderId="6" fillId="0" fontId="2" numFmtId="165" xfId="0" applyAlignment="1" applyBorder="1" applyFont="1" applyNumberFormat="1">
      <alignment readingOrder="0" vertical="top"/>
    </xf>
    <xf borderId="6" fillId="0" fontId="2" numFmtId="10" xfId="0" applyAlignment="1" applyBorder="1" applyFont="1" applyNumberFormat="1">
      <alignment readingOrder="0" vertical="top"/>
    </xf>
    <xf borderId="6" fillId="0" fontId="2" numFmtId="9" xfId="0" applyAlignment="1" applyBorder="1" applyFont="1" applyNumberFormat="1">
      <alignment readingOrder="0" vertical="top"/>
    </xf>
    <xf borderId="6" fillId="0" fontId="2" numFmtId="164" xfId="0" applyAlignment="1" applyBorder="1" applyFont="1" applyNumberFormat="1">
      <alignment readingOrder="0" vertical="top"/>
    </xf>
    <xf borderId="7" fillId="0" fontId="2" numFmtId="0" xfId="0" applyAlignment="1" applyBorder="1" applyFont="1">
      <alignment readingOrder="0" vertical="top"/>
    </xf>
    <xf borderId="8" fillId="0" fontId="12" numFmtId="0" xfId="0" applyBorder="1" applyFont="1"/>
    <xf borderId="9" fillId="0" fontId="2" numFmtId="0" xfId="0" applyAlignment="1" applyBorder="1" applyFont="1">
      <alignment readingOrder="0" vertical="top"/>
    </xf>
    <xf borderId="0" fillId="3" fontId="9" numFmtId="0" xfId="0" applyAlignment="1" applyFont="1">
      <alignment readingOrder="0" shrinkToFit="0" wrapText="1"/>
    </xf>
    <xf borderId="0" fillId="3" fontId="2" numFmtId="0" xfId="0" applyAlignment="1" applyFont="1">
      <alignment readingOrder="0"/>
    </xf>
    <xf borderId="0" fillId="3" fontId="9" numFmtId="1" xfId="0" applyAlignment="1" applyFont="1" applyNumberFormat="1">
      <alignment horizontal="right" readingOrder="0" shrinkToFit="0" wrapText="1"/>
    </xf>
    <xf borderId="0" fillId="4" fontId="9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3" fontId="2" numFmtId="166" xfId="0" applyAlignment="1" applyFont="1" applyNumberFormat="1">
      <alignment readingOrder="0"/>
    </xf>
    <xf borderId="0" fillId="3" fontId="2" numFmtId="164" xfId="0" applyAlignment="1" applyFont="1" applyNumberFormat="1">
      <alignment horizontal="right" readingOrder="0"/>
    </xf>
    <xf borderId="0" fillId="3" fontId="15" numFmtId="164" xfId="0" applyAlignment="1" applyFont="1" applyNumberFormat="1">
      <alignment horizontal="right" vertical="bottom"/>
    </xf>
    <xf borderId="0" fillId="3" fontId="2" numFmtId="1" xfId="0" applyAlignment="1" applyFont="1" applyNumberFormat="1">
      <alignment horizontal="right"/>
    </xf>
    <xf borderId="0" fillId="3" fontId="2" numFmtId="1" xfId="0" applyAlignment="1" applyFont="1" applyNumberFormat="1">
      <alignment readingOrder="0"/>
    </xf>
    <xf borderId="0" fillId="3" fontId="2" numFmtId="1" xfId="0" applyAlignment="1" applyFont="1" applyNumberFormat="1">
      <alignment horizontal="right" readingOrder="0"/>
    </xf>
    <xf borderId="0" fillId="0" fontId="2" numFmtId="166" xfId="0" applyAlignment="1" applyFont="1" applyNumberFormat="1">
      <alignment readingOrder="0"/>
    </xf>
    <xf borderId="0" fillId="0" fontId="2" numFmtId="165" xfId="0" applyAlignment="1" applyFont="1" applyNumberFormat="1">
      <alignment horizontal="right" readingOrder="0"/>
    </xf>
    <xf borderId="0" fillId="0" fontId="2" numFmtId="165" xfId="0" applyAlignment="1" applyFont="1" applyNumberFormat="1">
      <alignment horizontal="right"/>
    </xf>
    <xf borderId="0" fillId="3" fontId="2" numFmtId="9" xfId="0" applyAlignment="1" applyFont="1" applyNumberFormat="1">
      <alignment horizontal="right" readingOrder="0"/>
    </xf>
    <xf borderId="0" fillId="3" fontId="2" numFmtId="9" xfId="0" applyAlignment="1" applyFont="1" applyNumberFormat="1">
      <alignment horizontal="right"/>
    </xf>
    <xf borderId="0" fillId="3" fontId="2" numFmtId="164" xfId="0" applyAlignment="1" applyFont="1" applyNumberFormat="1">
      <alignment horizontal="right"/>
    </xf>
    <xf borderId="0" fillId="5" fontId="2" numFmtId="166" xfId="0" applyAlignment="1" applyFill="1" applyFont="1" applyNumberFormat="1">
      <alignment readingOrder="0"/>
    </xf>
    <xf borderId="0" fillId="5" fontId="2" numFmtId="165" xfId="0" applyAlignment="1" applyFont="1" applyNumberFormat="1">
      <alignment horizontal="right" readingOrder="0"/>
    </xf>
    <xf borderId="0" fillId="6" fontId="2" numFmtId="165" xfId="0" applyAlignment="1" applyFill="1" applyFont="1" applyNumberFormat="1">
      <alignment horizontal="right" readingOrder="0"/>
    </xf>
    <xf borderId="0" fillId="6" fontId="2" numFmtId="165" xfId="0" applyAlignment="1" applyFont="1" applyNumberFormat="1">
      <alignment horizontal="right"/>
    </xf>
    <xf borderId="0" fillId="3" fontId="2" numFmtId="1" xfId="0" applyFont="1" applyNumberFormat="1"/>
    <xf borderId="0" fillId="0" fontId="16" numFmtId="0" xfId="0" applyAlignment="1" applyFont="1">
      <alignment readingOrder="0"/>
    </xf>
    <xf borderId="0" fillId="0" fontId="2" numFmtId="164" xfId="0" applyAlignment="1" applyFont="1" applyNumberFormat="1">
      <alignment horizontal="right" readingOrder="0"/>
    </xf>
    <xf borderId="0" fillId="5" fontId="17" numFmtId="0" xfId="0" applyAlignment="1" applyFont="1">
      <alignment readingOrder="0"/>
    </xf>
    <xf borderId="0" fillId="0" fontId="2" numFmtId="164" xfId="0" applyAlignment="1" applyFont="1" applyNumberFormat="1">
      <alignment horizontal="right"/>
    </xf>
    <xf borderId="0" fillId="5" fontId="2" numFmtId="164" xfId="0" applyAlignment="1" applyFont="1" applyNumberFormat="1">
      <alignment horizontal="right"/>
    </xf>
    <xf borderId="0" fillId="0" fontId="2" numFmtId="166" xfId="0" applyFont="1" applyNumberFormat="1"/>
    <xf borderId="0" fillId="5" fontId="2" numFmtId="166" xfId="0" applyFont="1" applyNumberFormat="1"/>
    <xf borderId="0" fillId="7" fontId="2" numFmtId="164" xfId="0" applyAlignment="1" applyFill="1" applyFont="1" applyNumberFormat="1">
      <alignment horizontal="right" readingOrder="0"/>
    </xf>
    <xf borderId="0" fillId="8" fontId="2" numFmtId="1" xfId="0" applyAlignment="1" applyFill="1" applyFont="1" applyNumberFormat="1">
      <alignment horizontal="right"/>
    </xf>
    <xf borderId="0" fillId="0" fontId="2" numFmtId="1" xfId="0" applyAlignment="1" applyFont="1" applyNumberFormat="1">
      <alignment horizontal="right" readingOrder="0"/>
    </xf>
    <xf borderId="0" fillId="0" fontId="2" numFmtId="10" xfId="0" applyAlignment="1" applyFont="1" applyNumberFormat="1">
      <alignment horizontal="right" readingOrder="0"/>
    </xf>
    <xf borderId="0" fillId="0" fontId="2" numFmtId="9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7" fontId="2" numFmtId="164" xfId="0" applyAlignment="1" applyFont="1" applyNumberFormat="1">
      <alignment horizontal="right"/>
    </xf>
    <xf borderId="0" fillId="5" fontId="2" numFmtId="1" xfId="0" applyAlignment="1" applyFont="1" applyNumberFormat="1">
      <alignment horizontal="right" readingOrder="0"/>
    </xf>
    <xf borderId="0" fillId="5" fontId="2" numFmtId="10" xfId="0" applyAlignment="1" applyFont="1" applyNumberFormat="1">
      <alignment horizontal="right" readingOrder="0"/>
    </xf>
    <xf borderId="0" fillId="5" fontId="2" numFmtId="9" xfId="0" applyAlignment="1" applyFont="1" applyNumberFormat="1">
      <alignment horizontal="right" readingOrder="0"/>
    </xf>
    <xf borderId="0" fillId="5" fontId="2" numFmtId="0" xfId="0" applyAlignment="1" applyFont="1">
      <alignment horizontal="right" readingOrder="0"/>
    </xf>
    <xf borderId="0" fillId="5" fontId="2" numFmtId="164" xfId="0" applyAlignment="1" applyFont="1" applyNumberFormat="1">
      <alignment horizontal="right" readingOrder="0"/>
    </xf>
    <xf borderId="0" fillId="5" fontId="2" numFmtId="0" xfId="0" applyAlignment="1" applyFont="1">
      <alignment readingOrder="0"/>
    </xf>
    <xf borderId="0" fillId="0" fontId="2" numFmtId="1" xfId="0" applyAlignment="1" applyFont="1" applyNumberFormat="1">
      <alignment horizontal="right"/>
    </xf>
    <xf borderId="10" fillId="0" fontId="2" numFmtId="0" xfId="0" applyBorder="1" applyFont="1"/>
    <xf borderId="10" fillId="0" fontId="18" numFmtId="164" xfId="0" applyBorder="1" applyFont="1" applyNumberFormat="1"/>
    <xf borderId="10" fillId="0" fontId="2" numFmtId="1" xfId="0" applyAlignment="1" applyBorder="1" applyFont="1" applyNumberFormat="1">
      <alignment readingOrder="0"/>
    </xf>
    <xf borderId="0" fillId="0" fontId="19" numFmtId="0" xfId="0" applyAlignment="1" applyFont="1">
      <alignment readingOrder="0"/>
    </xf>
    <xf borderId="0" fillId="0" fontId="9" numFmtId="0" xfId="0" applyFont="1"/>
    <xf borderId="10" fillId="0" fontId="2" numFmtId="0" xfId="0" applyAlignment="1" applyBorder="1" applyFont="1">
      <alignment readingOrder="0"/>
    </xf>
    <xf borderId="10" fillId="0" fontId="2" numFmtId="0" xfId="0" applyAlignment="1" applyBorder="1" applyFont="1">
      <alignment horizontal="right" readingOrder="0"/>
    </xf>
    <xf borderId="10" fillId="0" fontId="2" numFmtId="9" xfId="0" applyBorder="1" applyFont="1" applyNumberFormat="1"/>
    <xf borderId="10" fillId="4" fontId="2" numFmtId="164" xfId="0" applyBorder="1" applyFont="1" applyNumberFormat="1"/>
    <xf borderId="10" fillId="0" fontId="2" numFmtId="165" xfId="0" applyAlignment="1" applyBorder="1" applyFont="1" applyNumberFormat="1">
      <alignment readingOrder="0"/>
    </xf>
    <xf borderId="10" fillId="0" fontId="20" numFmtId="0" xfId="0" applyAlignment="1" applyBorder="1" applyFont="1">
      <alignment readingOrder="0"/>
    </xf>
    <xf borderId="0" fillId="5" fontId="21" numFmtId="0" xfId="0" applyAlignment="1" applyFont="1">
      <alignment readingOrder="0"/>
    </xf>
    <xf borderId="10" fillId="0" fontId="9" numFmtId="0" xfId="0" applyAlignment="1" applyBorder="1" applyFont="1">
      <alignment readingOrder="0"/>
    </xf>
    <xf borderId="10" fillId="0" fontId="9" numFmtId="0" xfId="0" applyAlignment="1" applyBorder="1" applyFont="1">
      <alignment horizontal="right" readingOrder="0"/>
    </xf>
    <xf borderId="10" fillId="4" fontId="2" numFmtId="165" xfId="0" applyAlignment="1" applyBorder="1" applyFont="1" applyNumberFormat="1">
      <alignment readingOrder="0"/>
    </xf>
    <xf borderId="0" fillId="4" fontId="2" numFmtId="164" xfId="0" applyAlignment="1" applyFont="1" applyNumberFormat="1">
      <alignment horizontal="right"/>
    </xf>
    <xf borderId="0" fillId="0" fontId="2" numFmtId="10" xfId="0" applyAlignment="1" applyFont="1" applyNumberFormat="1">
      <alignment horizontal="right"/>
    </xf>
    <xf borderId="0" fillId="0" fontId="2" numFmtId="9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5" fontId="2" numFmtId="165" xfId="0" applyAlignment="1" applyFont="1" applyNumberFormat="1">
      <alignment horizontal="right"/>
    </xf>
    <xf borderId="0" fillId="5" fontId="2" numFmtId="10" xfId="0" applyAlignment="1" applyFont="1" applyNumberFormat="1">
      <alignment horizontal="right"/>
    </xf>
    <xf borderId="0" fillId="5" fontId="2" numFmtId="0" xfId="0" applyAlignment="1" applyFont="1">
      <alignment horizontal="right"/>
    </xf>
    <xf borderId="0" fillId="5" fontId="2" numFmtId="1" xfId="0" applyAlignment="1" applyFont="1" applyNumberFormat="1">
      <alignment horizontal="right"/>
    </xf>
    <xf borderId="0" fillId="0" fontId="9" numFmtId="0" xfId="0" applyAlignment="1" applyFont="1">
      <alignment readingOrder="0" shrinkToFit="0" wrapText="1"/>
    </xf>
    <xf borderId="0" fillId="0" fontId="9" numFmtId="1" xfId="0" applyAlignment="1" applyFont="1" applyNumberFormat="1">
      <alignment horizontal="right" readingOrder="0" shrinkToFit="0" wrapText="1"/>
    </xf>
    <xf borderId="0" fillId="0" fontId="15" numFmtId="164" xfId="0" applyAlignment="1" applyFont="1" applyNumberFormat="1">
      <alignment horizontal="right" vertical="bottom"/>
    </xf>
    <xf borderId="0" fillId="0" fontId="2" numFmtId="1" xfId="0" applyAlignment="1" applyFont="1" applyNumberFormat="1">
      <alignment readingOrder="0"/>
    </xf>
    <xf borderId="0" fillId="6" fontId="2" numFmtId="166" xfId="0" applyAlignment="1" applyFont="1" applyNumberFormat="1">
      <alignment readingOrder="0"/>
    </xf>
    <xf borderId="0" fillId="6" fontId="2" numFmtId="164" xfId="0" applyAlignment="1" applyFont="1" applyNumberFormat="1">
      <alignment horizontal="right"/>
    </xf>
    <xf borderId="0" fillId="6" fontId="15" numFmtId="164" xfId="0" applyAlignment="1" applyFont="1" applyNumberFormat="1">
      <alignment horizontal="right" vertical="bottom"/>
    </xf>
    <xf borderId="0" fillId="6" fontId="2" numFmtId="1" xfId="0" applyAlignment="1" applyFont="1" applyNumberFormat="1">
      <alignment horizontal="right"/>
    </xf>
    <xf borderId="0" fillId="6" fontId="2" numFmtId="1" xfId="0" applyAlignment="1" applyFont="1" applyNumberFormat="1">
      <alignment horizontal="right" readingOrder="0"/>
    </xf>
    <xf borderId="0" fillId="6" fontId="2" numFmtId="9" xfId="0" applyAlignment="1" applyFont="1" applyNumberFormat="1">
      <alignment horizontal="right" readingOrder="0"/>
    </xf>
    <xf borderId="0" fillId="0" fontId="2" numFmtId="1" xfId="0" applyFont="1" applyNumberFormat="1"/>
    <xf borderId="0" fillId="0" fontId="15" numFmtId="0" xfId="0" applyAlignment="1" applyFont="1">
      <alignment vertical="bottom"/>
    </xf>
    <xf borderId="0" fillId="0" fontId="22" numFmtId="0" xfId="0" applyAlignment="1" applyFont="1">
      <alignment shrinkToFit="0" vertical="bottom" wrapText="1"/>
    </xf>
    <xf borderId="0" fillId="0" fontId="15" numFmtId="166" xfId="0" applyAlignment="1" applyFont="1" applyNumberFormat="1">
      <alignment horizontal="right" vertical="bottom"/>
    </xf>
    <xf borderId="0" fillId="6" fontId="15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Chamblee, Downtown and Decatur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'Dashboard Overview'!$B$785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'Dashboard Overview'!$A$786:$A$798</c:f>
            </c:strRef>
          </c:cat>
          <c:val>
            <c:numRef>
              <c:f>'Dashboard Overview'!$B$786:$B$798</c:f>
              <c:numCache/>
            </c:numRef>
          </c:val>
        </c:ser>
        <c:ser>
          <c:idx val="1"/>
          <c:order val="1"/>
          <c:tx>
            <c:strRef>
              <c:f>'Dashboard Overview'!$C$785</c:f>
            </c:strRef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cat>
            <c:strRef>
              <c:f>'Dashboard Overview'!$A$786:$A$798</c:f>
            </c:strRef>
          </c:cat>
          <c:val>
            <c:numRef>
              <c:f>'Dashboard Overview'!$C$786:$C$798</c:f>
              <c:numCache/>
            </c:numRef>
          </c:val>
        </c:ser>
        <c:ser>
          <c:idx val="2"/>
          <c:order val="2"/>
          <c:tx>
            <c:strRef>
              <c:f>'Dashboard Overview'!$D$785</c:f>
            </c:strRef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cat>
            <c:strRef>
              <c:f>'Dashboard Overview'!$A$786:$A$798</c:f>
            </c:strRef>
          </c:cat>
          <c:val>
            <c:numRef>
              <c:f>'Dashboard Overview'!$D$786:$D$798</c:f>
              <c:numCache/>
            </c:numRef>
          </c:val>
        </c:ser>
        <c:axId val="866223589"/>
        <c:axId val="1508974376"/>
      </c:areaChart>
      <c:catAx>
        <c:axId val="866223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974376"/>
      </c:catAx>
      <c:valAx>
        <c:axId val="1508974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223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Promotion Spend vs Sales from Promotions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Promotion Spend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Chamblee!$A$7:$A$10</c:f>
            </c:strRef>
          </c:cat>
          <c:val>
            <c:numRef>
              <c:f>Chamblee!$J$7:$J$10</c:f>
              <c:numCache/>
            </c:numRef>
          </c:val>
        </c:ser>
        <c:ser>
          <c:idx val="1"/>
          <c:order val="1"/>
          <c:tx>
            <c:v>Sales from Promotions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Chamblee!$A$7:$A$10</c:f>
            </c:strRef>
          </c:cat>
          <c:val>
            <c:numRef>
              <c:f>Chamblee!$K$7:$K$10</c:f>
              <c:numCache/>
            </c:numRef>
          </c:val>
        </c:ser>
        <c:axId val="1467910955"/>
        <c:axId val="1045090436"/>
      </c:barChart>
      <c:catAx>
        <c:axId val="14679109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090436"/>
      </c:catAx>
      <c:valAx>
        <c:axId val="10450904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91095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Promotion Spend vs Sales from Promotions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Promotion Spend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Downtown!$A$7:$A$10</c:f>
            </c:strRef>
          </c:cat>
          <c:val>
            <c:numRef>
              <c:f>Downtown!$J$7:$J$10</c:f>
              <c:numCache/>
            </c:numRef>
          </c:val>
        </c:ser>
        <c:ser>
          <c:idx val="1"/>
          <c:order val="1"/>
          <c:tx>
            <c:v>Sales from Promoions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Downtown!$A$7:$A$10</c:f>
            </c:strRef>
          </c:cat>
          <c:val>
            <c:numRef>
              <c:f>Downtown!$K$7:$K$10</c:f>
              <c:numCache/>
            </c:numRef>
          </c:val>
        </c:ser>
        <c:ser>
          <c:idx val="2"/>
          <c:order val="2"/>
          <c:cat>
            <c:strRef>
              <c:f>Downtown!$A$7:$A$10</c:f>
            </c:strRef>
          </c:cat>
          <c:val>
            <c:numRef>
              <c:f>Downtown!$J$1</c:f>
              <c:numCache/>
            </c:numRef>
          </c:val>
        </c:ser>
        <c:ser>
          <c:idx val="3"/>
          <c:order val="3"/>
          <c:cat>
            <c:strRef>
              <c:f>Downtown!$A$7:$A$10</c:f>
            </c:strRef>
          </c:cat>
          <c:val>
            <c:numRef>
              <c:f>Downtown!$K$1</c:f>
              <c:numCache/>
            </c:numRef>
          </c:val>
        </c:ser>
        <c:axId val="1079433434"/>
        <c:axId val="1078645880"/>
      </c:barChart>
      <c:catAx>
        <c:axId val="10794334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8645880"/>
      </c:catAx>
      <c:valAx>
        <c:axId val="10786458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43343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Promotion Spend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Decatur!$A$7:$A$10</c:f>
            </c:strRef>
          </c:cat>
          <c:val>
            <c:numRef>
              <c:f>Decatur!$J$7:$J$10</c:f>
              <c:numCache/>
            </c:numRef>
          </c:val>
        </c:ser>
        <c:ser>
          <c:idx val="1"/>
          <c:order val="1"/>
          <c:tx>
            <c:v>Promotion Sales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Decatur!$A$7:$A$10</c:f>
            </c:strRef>
          </c:cat>
          <c:val>
            <c:numRef>
              <c:f>Decatur!$K$7:$K$10</c:f>
              <c:numCache/>
            </c:numRef>
          </c:val>
        </c:ser>
        <c:axId val="358843923"/>
        <c:axId val="1703327926"/>
      </c:barChart>
      <c:catAx>
        <c:axId val="3588439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327926"/>
      </c:catAx>
      <c:valAx>
        <c:axId val="17033279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8439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612</xdr:row>
      <xdr:rowOff>200025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18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200025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17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7" max="7" width="3.88"/>
    <col customWidth="1" min="9" max="9" width="11.0"/>
    <col customWidth="1" min="10" max="10" width="10.0"/>
    <col customWidth="1" min="11" max="11" width="3.0"/>
    <col customWidth="1" min="13" max="13" width="14.38"/>
    <col customWidth="1" min="14" max="14" width="11.5"/>
    <col customWidth="1" min="15" max="15" width="4.13"/>
    <col customWidth="1" min="17" max="17" width="10.75"/>
    <col customWidth="1" min="18" max="18" width="9.13"/>
    <col customWidth="1" min="21" max="21" width="17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0</v>
      </c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/>
      <c r="B4" s="4"/>
      <c r="C4" s="4"/>
      <c r="D4" s="4"/>
      <c r="E4" s="4"/>
      <c r="F4" s="4"/>
      <c r="G4" s="4"/>
      <c r="H4" s="4"/>
      <c r="I4" s="4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5"/>
      <c r="B6" s="5"/>
      <c r="C6" s="5"/>
      <c r="D6" s="5"/>
      <c r="E6" s="5"/>
      <c r="F6" s="5"/>
      <c r="G6" s="2"/>
      <c r="H6" s="5"/>
      <c r="I6" s="5"/>
      <c r="J6" s="5"/>
      <c r="K6" s="5"/>
      <c r="L6" s="5"/>
      <c r="M6" s="5"/>
      <c r="N6" s="5"/>
      <c r="O6" s="6"/>
      <c r="P6" s="5"/>
      <c r="Q6" s="5"/>
      <c r="R6" s="5"/>
      <c r="S6" s="5"/>
      <c r="T6" s="5"/>
      <c r="U6" s="5"/>
      <c r="V6" s="2"/>
      <c r="W6" s="2"/>
      <c r="X6" s="2"/>
      <c r="Y6" s="2"/>
      <c r="Z6" s="2"/>
      <c r="AA6" s="2"/>
    </row>
    <row r="7">
      <c r="A7" s="5"/>
      <c r="B7" s="7" t="s">
        <v>1</v>
      </c>
      <c r="C7" s="5"/>
      <c r="D7" s="5"/>
      <c r="E7" s="5"/>
      <c r="F7" s="5"/>
      <c r="G7" s="2"/>
      <c r="H7" s="5"/>
      <c r="I7" s="8" t="s">
        <v>2</v>
      </c>
      <c r="J7" s="5"/>
      <c r="K7" s="5"/>
      <c r="L7" s="5"/>
      <c r="M7" s="5"/>
      <c r="N7" s="5"/>
      <c r="O7" s="6"/>
      <c r="P7" s="5"/>
      <c r="Q7" s="7" t="s">
        <v>3</v>
      </c>
      <c r="R7" s="5"/>
      <c r="S7" s="5"/>
      <c r="T7" s="5"/>
      <c r="U7" s="5"/>
      <c r="V7" s="2"/>
      <c r="W7" s="2"/>
      <c r="X7" s="2"/>
      <c r="Y7" s="2"/>
      <c r="Z7" s="2"/>
      <c r="AA7" s="2"/>
    </row>
    <row r="8">
      <c r="A8" s="5"/>
      <c r="B8" s="5"/>
      <c r="C8" s="5"/>
      <c r="D8" s="5"/>
      <c r="E8" s="5"/>
      <c r="F8" s="5"/>
      <c r="G8" s="2"/>
      <c r="H8" s="5"/>
      <c r="I8" s="5"/>
      <c r="J8" s="5"/>
      <c r="K8" s="5"/>
      <c r="L8" s="5"/>
      <c r="M8" s="5"/>
      <c r="N8" s="5"/>
      <c r="O8" s="6"/>
      <c r="P8" s="5"/>
      <c r="Q8" s="5"/>
      <c r="R8" s="5"/>
      <c r="S8" s="5"/>
      <c r="T8" s="5"/>
      <c r="U8" s="5"/>
      <c r="V8" s="2"/>
      <c r="W8" s="2"/>
      <c r="X8" s="2"/>
      <c r="Y8" s="2"/>
      <c r="Z8" s="2"/>
      <c r="AA8" s="2"/>
    </row>
    <row r="9">
      <c r="A9" s="5"/>
      <c r="B9" s="5"/>
      <c r="C9" s="5"/>
      <c r="D9" s="5"/>
      <c r="E9" s="5"/>
      <c r="F9" s="5"/>
      <c r="G9" s="2"/>
      <c r="H9" s="5"/>
      <c r="I9" s="5"/>
      <c r="J9" s="5"/>
      <c r="K9" s="5"/>
      <c r="L9" s="5"/>
      <c r="M9" s="5"/>
      <c r="N9" s="5"/>
      <c r="O9" s="6"/>
      <c r="P9" s="5"/>
      <c r="Q9" s="5"/>
      <c r="R9" s="5"/>
      <c r="S9" s="5"/>
      <c r="T9" s="5"/>
      <c r="U9" s="5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5"/>
      <c r="E32" s="5"/>
      <c r="F32" s="5"/>
      <c r="G32" s="5"/>
      <c r="H32" s="5"/>
      <c r="I32" s="5"/>
      <c r="J32" s="5"/>
      <c r="K32" s="2"/>
      <c r="L32" s="5"/>
      <c r="M32" s="5"/>
      <c r="N32" s="5"/>
      <c r="O32" s="5"/>
      <c r="P32" s="5"/>
      <c r="Q32" s="5"/>
      <c r="R32" s="5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5"/>
      <c r="E33" s="7" t="s">
        <v>4</v>
      </c>
      <c r="F33" s="5"/>
      <c r="G33" s="5"/>
      <c r="H33" s="5"/>
      <c r="I33" s="5"/>
      <c r="J33" s="5"/>
      <c r="K33" s="2"/>
      <c r="L33" s="5"/>
      <c r="M33" s="7" t="s">
        <v>5</v>
      </c>
      <c r="N33" s="5"/>
      <c r="O33" s="5"/>
      <c r="P33" s="5"/>
      <c r="Q33" s="5"/>
      <c r="R33" s="5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5"/>
      <c r="E34" s="5"/>
      <c r="F34" s="5"/>
      <c r="G34" s="5"/>
      <c r="H34" s="5"/>
      <c r="I34" s="5"/>
      <c r="J34" s="5"/>
      <c r="K34" s="2"/>
      <c r="L34" s="5"/>
      <c r="M34" s="5"/>
      <c r="N34" s="5"/>
      <c r="O34" s="5"/>
      <c r="P34" s="5"/>
      <c r="Q34" s="5"/>
      <c r="R34" s="5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5"/>
      <c r="E35" s="5"/>
      <c r="F35" s="5"/>
      <c r="G35" s="5"/>
      <c r="H35" s="5"/>
      <c r="I35" s="5"/>
      <c r="J35" s="5"/>
      <c r="K35" s="2"/>
      <c r="L35" s="5"/>
      <c r="M35" s="5"/>
      <c r="N35" s="5"/>
      <c r="O35" s="5"/>
      <c r="P35" s="5"/>
      <c r="Q35" s="5"/>
      <c r="R35" s="5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25.5" customHeight="1">
      <c r="A56" s="9" t="s">
        <v>6</v>
      </c>
      <c r="B56" s="10"/>
      <c r="C56" s="11"/>
      <c r="D56" s="11"/>
      <c r="E56" s="2"/>
      <c r="F56" s="2"/>
      <c r="G56" s="1"/>
      <c r="H56" s="12" t="s">
        <v>7</v>
      </c>
      <c r="I56" s="1"/>
      <c r="J56" s="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25.5" customHeight="1">
      <c r="A57" s="13" t="s">
        <v>8</v>
      </c>
      <c r="B57" s="14"/>
      <c r="C57" s="15" t="s">
        <v>9</v>
      </c>
      <c r="D57" s="15" t="s">
        <v>10</v>
      </c>
      <c r="E57" s="16" t="s">
        <v>11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24.75" customHeight="1">
      <c r="A58" s="17" t="s">
        <v>12</v>
      </c>
      <c r="B58" s="18"/>
      <c r="C58" s="19">
        <v>155941.0</v>
      </c>
      <c r="D58" s="19">
        <v>125153.0</v>
      </c>
      <c r="E58" s="19">
        <v>84006.0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24.0" customHeight="1">
      <c r="A59" s="17" t="s">
        <v>13</v>
      </c>
      <c r="B59" s="18"/>
      <c r="C59" s="20">
        <v>7631.0</v>
      </c>
      <c r="D59" s="20">
        <v>5513.0</v>
      </c>
      <c r="E59" s="20">
        <v>3417.0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23.25" customHeight="1">
      <c r="A60" s="17" t="s">
        <v>14</v>
      </c>
      <c r="B60" s="18"/>
      <c r="C60" s="20">
        <v>4296.0</v>
      </c>
      <c r="D60" s="20">
        <v>3125.0</v>
      </c>
      <c r="E60" s="20">
        <v>1922.0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24.0" customHeight="1">
      <c r="A61" s="17" t="s">
        <v>15</v>
      </c>
      <c r="B61" s="18"/>
      <c r="C61" s="21">
        <v>20.25</v>
      </c>
      <c r="D61" s="21">
        <v>22.55</v>
      </c>
      <c r="E61" s="21">
        <v>24.48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22.5" customHeight="1">
      <c r="A62" s="17" t="s">
        <v>16</v>
      </c>
      <c r="B62" s="18"/>
      <c r="C62" s="22">
        <v>0.9808</v>
      </c>
      <c r="D62" s="22">
        <v>0.9915</v>
      </c>
      <c r="E62" s="22">
        <v>0.8669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24.75" customHeight="1">
      <c r="A63" s="17" t="s">
        <v>17</v>
      </c>
      <c r="B63" s="18"/>
      <c r="C63" s="23">
        <v>0.08</v>
      </c>
      <c r="D63" s="23">
        <v>0.1</v>
      </c>
      <c r="E63" s="23">
        <v>0.2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24.0" customHeight="1">
      <c r="A64" s="17" t="s">
        <v>18</v>
      </c>
      <c r="B64" s="18"/>
      <c r="C64" s="20">
        <v>3.0</v>
      </c>
      <c r="D64" s="20">
        <v>3.0</v>
      </c>
      <c r="E64" s="20">
        <v>27.0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24.0" customHeight="1">
      <c r="A65" s="17" t="s">
        <v>19</v>
      </c>
      <c r="B65" s="18"/>
      <c r="C65" s="24">
        <v>4036.0</v>
      </c>
      <c r="D65" s="24">
        <v>3239.0</v>
      </c>
      <c r="E65" s="24">
        <v>2174.0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22.5" customHeight="1">
      <c r="A66" s="17" t="s">
        <v>20</v>
      </c>
      <c r="B66" s="18"/>
      <c r="C66" s="24">
        <v>17110.0</v>
      </c>
      <c r="D66" s="24">
        <v>13732.0</v>
      </c>
      <c r="E66" s="24">
        <v>9217.0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24.75" customHeight="1">
      <c r="A67" s="25" t="s">
        <v>21</v>
      </c>
      <c r="B67" s="26"/>
      <c r="C67" s="27">
        <v>12.46</v>
      </c>
      <c r="D67" s="27">
        <v>16.0</v>
      </c>
      <c r="E67" s="27">
        <v>18.23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3"/>
      <c r="K71" s="1"/>
      <c r="L71" s="1"/>
      <c r="M71" s="1"/>
      <c r="N71" s="1"/>
      <c r="O71" s="1"/>
      <c r="P71" s="1"/>
      <c r="Q71" s="1"/>
      <c r="R71" s="1"/>
      <c r="S71" s="3"/>
      <c r="T71" s="1"/>
      <c r="U71" s="1"/>
      <c r="V71" s="1"/>
      <c r="W71" s="1"/>
      <c r="X71" s="1"/>
      <c r="Y71" s="1"/>
      <c r="Z71" s="1"/>
      <c r="AA71" s="1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8" t="s">
        <v>22</v>
      </c>
      <c r="B137" s="28" t="s">
        <v>9</v>
      </c>
      <c r="C137" s="29" t="s">
        <v>10</v>
      </c>
      <c r="D137" s="28" t="s">
        <v>11</v>
      </c>
      <c r="E137" s="2"/>
      <c r="F137" s="2"/>
      <c r="G137" s="28" t="s">
        <v>23</v>
      </c>
      <c r="H137" s="28" t="s">
        <v>9</v>
      </c>
      <c r="I137" s="28" t="s">
        <v>10</v>
      </c>
      <c r="J137" s="28" t="s">
        <v>11</v>
      </c>
      <c r="K137" s="2"/>
      <c r="L137" s="28" t="s">
        <v>22</v>
      </c>
      <c r="M137" s="29" t="s">
        <v>9</v>
      </c>
      <c r="N137" s="30" t="s">
        <v>10</v>
      </c>
      <c r="O137" s="30" t="s">
        <v>11</v>
      </c>
      <c r="P137" s="2"/>
      <c r="Q137" s="31" t="s">
        <v>24</v>
      </c>
      <c r="R137" s="31" t="s">
        <v>9</v>
      </c>
      <c r="S137" s="32" t="s">
        <v>10</v>
      </c>
      <c r="T137" s="32" t="s">
        <v>11</v>
      </c>
      <c r="U137" s="2"/>
      <c r="V137" s="28" t="s">
        <v>25</v>
      </c>
      <c r="W137" s="28" t="s">
        <v>26</v>
      </c>
      <c r="X137" s="29" t="s">
        <v>10</v>
      </c>
      <c r="Y137" s="29" t="s">
        <v>11</v>
      </c>
      <c r="Z137" s="2"/>
      <c r="AA137" s="2"/>
    </row>
    <row r="138">
      <c r="A138" s="33">
        <v>44986.0</v>
      </c>
      <c r="B138" s="34">
        <v>8023.0</v>
      </c>
      <c r="C138" s="34">
        <v>6439.0</v>
      </c>
      <c r="D138" s="35">
        <v>4322.0</v>
      </c>
      <c r="E138" s="2"/>
      <c r="F138" s="2"/>
      <c r="G138" s="33">
        <v>44986.0</v>
      </c>
      <c r="H138" s="36">
        <v>417.2126885075403</v>
      </c>
      <c r="I138" s="36">
        <v>300.4666355576295</v>
      </c>
      <c r="J138" s="36">
        <v>178.9648033126294</v>
      </c>
      <c r="K138" s="2"/>
      <c r="L138" s="33">
        <v>44986.0</v>
      </c>
      <c r="M138" s="37">
        <v>208.60634425377015</v>
      </c>
      <c r="N138" s="38">
        <v>150.23331777881475</v>
      </c>
      <c r="O138" s="38">
        <v>89.4824016563147</v>
      </c>
      <c r="P138" s="2"/>
      <c r="Q138" s="39">
        <v>44986.0</v>
      </c>
      <c r="R138" s="40">
        <v>19.23</v>
      </c>
      <c r="S138" s="40">
        <v>21.43</v>
      </c>
      <c r="T138" s="41">
        <v>24.15</v>
      </c>
      <c r="U138" s="2"/>
      <c r="V138" s="33">
        <v>44986.0</v>
      </c>
      <c r="W138" s="42">
        <v>0.02</v>
      </c>
      <c r="X138" s="42">
        <v>0.03</v>
      </c>
      <c r="Y138" s="43">
        <v>0.01</v>
      </c>
      <c r="Z138" s="2"/>
      <c r="AA138" s="2"/>
    </row>
    <row r="139">
      <c r="A139" s="33">
        <v>45017.0</v>
      </c>
      <c r="B139" s="44">
        <v>8825.300000000001</v>
      </c>
      <c r="C139" s="44">
        <v>7082.900000000001</v>
      </c>
      <c r="D139" s="35">
        <v>4754.200000000001</v>
      </c>
      <c r="E139" s="2"/>
      <c r="F139" s="2"/>
      <c r="G139" s="33">
        <v>45017.0</v>
      </c>
      <c r="H139" s="36">
        <v>464.97892518440466</v>
      </c>
      <c r="I139" s="36">
        <v>322.2429481346679</v>
      </c>
      <c r="J139" s="36">
        <v>195.48519736842107</v>
      </c>
      <c r="K139" s="2"/>
      <c r="L139" s="33">
        <v>45017.0</v>
      </c>
      <c r="M139" s="37">
        <v>232.48946259220233</v>
      </c>
      <c r="N139" s="38">
        <v>161.12147406733396</v>
      </c>
      <c r="O139" s="38">
        <v>97.74259868421053</v>
      </c>
      <c r="P139" s="2"/>
      <c r="Q139" s="39">
        <v>45017.0</v>
      </c>
      <c r="R139" s="40">
        <v>18.98</v>
      </c>
      <c r="S139" s="40">
        <v>21.98</v>
      </c>
      <c r="T139" s="41">
        <v>24.32</v>
      </c>
      <c r="U139" s="2"/>
      <c r="V139" s="33">
        <v>45017.0</v>
      </c>
      <c r="W139" s="42">
        <v>0.01</v>
      </c>
      <c r="X139" s="42">
        <v>0.01</v>
      </c>
      <c r="Y139" s="43">
        <v>0.0</v>
      </c>
      <c r="Z139" s="2"/>
      <c r="AA139" s="2"/>
    </row>
    <row r="140">
      <c r="A140" s="33">
        <v>45047.0</v>
      </c>
      <c r="B140" s="44">
        <v>9531.324000000002</v>
      </c>
      <c r="C140" s="44">
        <v>7649.532000000001</v>
      </c>
      <c r="D140" s="35">
        <v>5134.536000000001</v>
      </c>
      <c r="E140" s="2"/>
      <c r="F140" s="2"/>
      <c r="G140" s="33">
        <v>45047.0</v>
      </c>
      <c r="H140" s="36">
        <v>500.8578034682082</v>
      </c>
      <c r="I140" s="36">
        <v>354.8020408163266</v>
      </c>
      <c r="J140" s="36">
        <v>214.11743119266058</v>
      </c>
      <c r="K140" s="2"/>
      <c r="L140" s="33">
        <v>45047.0</v>
      </c>
      <c r="M140" s="37">
        <v>250.4289017341041</v>
      </c>
      <c r="N140" s="38">
        <v>177.4010204081633</v>
      </c>
      <c r="O140" s="38">
        <v>107.05871559633029</v>
      </c>
      <c r="P140" s="2"/>
      <c r="Q140" s="39">
        <v>45047.0</v>
      </c>
      <c r="R140" s="40">
        <v>19.03</v>
      </c>
      <c r="S140" s="40">
        <v>21.56</v>
      </c>
      <c r="T140" s="41">
        <v>23.98</v>
      </c>
      <c r="U140" s="2"/>
      <c r="V140" s="33">
        <v>45047.0</v>
      </c>
      <c r="W140" s="42">
        <v>0.0</v>
      </c>
      <c r="X140" s="42">
        <v>0.01</v>
      </c>
      <c r="Y140" s="43">
        <v>0.0</v>
      </c>
      <c r="Z140" s="2"/>
      <c r="AA140" s="2"/>
    </row>
    <row r="141">
      <c r="A141" s="33">
        <v>45078.0</v>
      </c>
      <c r="B141" s="44">
        <v>9721.950480000003</v>
      </c>
      <c r="C141" s="44">
        <v>7802.522640000001</v>
      </c>
      <c r="D141" s="35">
        <v>5237.2267200000015</v>
      </c>
      <c r="E141" s="2"/>
      <c r="F141" s="2"/>
      <c r="G141" s="33">
        <v>45078.0</v>
      </c>
      <c r="H141" s="36">
        <v>499.0734332648872</v>
      </c>
      <c r="I141" s="36">
        <v>371.0186704707561</v>
      </c>
      <c r="J141" s="36">
        <v>227.31018750000007</v>
      </c>
      <c r="K141" s="2"/>
      <c r="L141" s="33">
        <v>45078.0</v>
      </c>
      <c r="M141" s="37">
        <v>249.5367166324436</v>
      </c>
      <c r="N141" s="38">
        <v>185.50933523537805</v>
      </c>
      <c r="O141" s="38">
        <v>113.65509375000003</v>
      </c>
      <c r="P141" s="2"/>
      <c r="Q141" s="39">
        <v>45078.0</v>
      </c>
      <c r="R141" s="40">
        <v>19.48</v>
      </c>
      <c r="S141" s="40">
        <v>21.03</v>
      </c>
      <c r="T141" s="41">
        <v>23.04</v>
      </c>
      <c r="U141" s="2"/>
      <c r="V141" s="33">
        <v>45078.0</v>
      </c>
      <c r="W141" s="42">
        <v>0.0</v>
      </c>
      <c r="X141" s="42">
        <v>0.0</v>
      </c>
      <c r="Y141" s="43">
        <v>0.0</v>
      </c>
      <c r="Z141" s="2"/>
      <c r="AA141" s="2"/>
    </row>
    <row r="142">
      <c r="A142" s="33">
        <v>45108.0</v>
      </c>
      <c r="B142" s="44">
        <v>10110.828499200004</v>
      </c>
      <c r="C142" s="44">
        <v>8114.623545600001</v>
      </c>
      <c r="D142" s="35">
        <v>5446.715788800002</v>
      </c>
      <c r="E142" s="2"/>
      <c r="F142" s="2"/>
      <c r="G142" s="33">
        <v>45108.0</v>
      </c>
      <c r="H142" s="36">
        <v>519.0363705954827</v>
      </c>
      <c r="I142" s="36">
        <v>372.57224727272734</v>
      </c>
      <c r="J142" s="36">
        <v>231.57805224489806</v>
      </c>
      <c r="K142" s="2"/>
      <c r="L142" s="33">
        <v>45108.0</v>
      </c>
      <c r="M142" s="37">
        <v>259.51818529774135</v>
      </c>
      <c r="N142" s="38">
        <v>242.1719607272728</v>
      </c>
      <c r="O142" s="38">
        <v>150.52573395918375</v>
      </c>
      <c r="P142" s="2"/>
      <c r="Q142" s="39">
        <v>45108.0</v>
      </c>
      <c r="R142" s="40">
        <v>19.48</v>
      </c>
      <c r="S142" s="40">
        <v>21.78</v>
      </c>
      <c r="T142" s="41">
        <v>23.52</v>
      </c>
      <c r="U142" s="2"/>
      <c r="V142" s="33">
        <v>45108.0</v>
      </c>
      <c r="W142" s="42">
        <v>0.0</v>
      </c>
      <c r="X142" s="42">
        <v>0.0</v>
      </c>
      <c r="Y142" s="43">
        <v>0.0</v>
      </c>
      <c r="Z142" s="2"/>
      <c r="AA142" s="2"/>
    </row>
    <row r="143">
      <c r="A143" s="33">
        <v>45139.0</v>
      </c>
      <c r="B143" s="44">
        <v>14458.484753856006</v>
      </c>
      <c r="C143" s="44">
        <v>11603.911670208001</v>
      </c>
      <c r="D143" s="35">
        <v>7788.803577984003</v>
      </c>
      <c r="E143" s="2"/>
      <c r="F143" s="2"/>
      <c r="G143" s="33">
        <v>45139.0</v>
      </c>
      <c r="H143" s="36">
        <v>657.2038524480002</v>
      </c>
      <c r="I143" s="36">
        <v>483.89956923302753</v>
      </c>
      <c r="J143" s="36">
        <v>301.07474209447247</v>
      </c>
      <c r="K143" s="2"/>
      <c r="L143" s="33">
        <v>45139.0</v>
      </c>
      <c r="M143" s="37">
        <v>427.1825040912002</v>
      </c>
      <c r="N143" s="38">
        <v>300.01773292447706</v>
      </c>
      <c r="O143" s="38">
        <v>186.66634009857293</v>
      </c>
      <c r="P143" s="2"/>
      <c r="Q143" s="45">
        <v>45139.0</v>
      </c>
      <c r="R143" s="46">
        <v>22.0</v>
      </c>
      <c r="S143" s="47">
        <v>23.98</v>
      </c>
      <c r="T143" s="48">
        <v>25.87</v>
      </c>
      <c r="U143" s="2"/>
      <c r="V143" s="33">
        <v>45139.0</v>
      </c>
      <c r="W143" s="42">
        <v>0.01</v>
      </c>
      <c r="X143" s="42">
        <v>0.01</v>
      </c>
      <c r="Y143" s="42">
        <v>0.04</v>
      </c>
      <c r="Z143" s="2"/>
      <c r="AA143" s="2"/>
    </row>
    <row r="144">
      <c r="A144" s="33">
        <v>45170.0</v>
      </c>
      <c r="B144" s="44">
        <v>15181.408991548808</v>
      </c>
      <c r="C144" s="44">
        <v>12184.1072537184</v>
      </c>
      <c r="D144" s="35">
        <v>8178.243756883204</v>
      </c>
      <c r="E144" s="2"/>
      <c r="F144" s="2"/>
      <c r="G144" s="33">
        <v>45170.0</v>
      </c>
      <c r="H144" s="36">
        <v>670.2608826290865</v>
      </c>
      <c r="I144" s="36">
        <v>510.4359972232258</v>
      </c>
      <c r="J144" s="36">
        <v>318.591498125563</v>
      </c>
      <c r="K144" s="2"/>
      <c r="L144" s="33">
        <v>45170.0</v>
      </c>
      <c r="M144" s="37">
        <v>415.56174723003363</v>
      </c>
      <c r="N144" s="38">
        <v>326.6790382228645</v>
      </c>
      <c r="O144" s="38">
        <v>203.89855880036035</v>
      </c>
      <c r="P144" s="2"/>
      <c r="Q144" s="45">
        <v>45170.0</v>
      </c>
      <c r="R144" s="46">
        <v>22.65</v>
      </c>
      <c r="S144" s="47">
        <v>23.87</v>
      </c>
      <c r="T144" s="48">
        <v>25.67</v>
      </c>
      <c r="U144" s="2"/>
      <c r="V144" s="33">
        <v>45170.0</v>
      </c>
      <c r="W144" s="42">
        <v>0.01</v>
      </c>
      <c r="X144" s="42">
        <v>0.01</v>
      </c>
      <c r="Y144" s="42">
        <v>0.04</v>
      </c>
      <c r="Z144" s="2"/>
      <c r="AA144" s="2"/>
    </row>
    <row r="145">
      <c r="A145" s="33">
        <v>45200.0</v>
      </c>
      <c r="B145" s="44">
        <v>15485.037171379783</v>
      </c>
      <c r="C145" s="44">
        <v>12427.78939879277</v>
      </c>
      <c r="D145" s="35">
        <v>8341.808632020868</v>
      </c>
      <c r="E145" s="2"/>
      <c r="F145" s="2"/>
      <c r="G145" s="33">
        <v>45200.0</v>
      </c>
      <c r="H145" s="36">
        <v>700.6804149945602</v>
      </c>
      <c r="I145" s="36">
        <v>525.4879238390178</v>
      </c>
      <c r="J145" s="36">
        <v>331.02415206432016</v>
      </c>
      <c r="K145" s="2"/>
      <c r="L145" s="33">
        <v>45200.0</v>
      </c>
      <c r="M145" s="37">
        <v>448.43546559651855</v>
      </c>
      <c r="N145" s="38">
        <v>367.8415466873124</v>
      </c>
      <c r="O145" s="38">
        <v>231.7169064450241</v>
      </c>
      <c r="P145" s="2"/>
      <c r="Q145" s="45">
        <v>45200.0</v>
      </c>
      <c r="R145" s="46">
        <v>22.1</v>
      </c>
      <c r="S145" s="47">
        <v>23.65</v>
      </c>
      <c r="T145" s="48">
        <v>25.2</v>
      </c>
      <c r="U145" s="2"/>
      <c r="V145" s="33">
        <v>45200.0</v>
      </c>
      <c r="W145" s="42">
        <v>0.01</v>
      </c>
      <c r="X145" s="42">
        <v>0.01</v>
      </c>
      <c r="Y145" s="42">
        <v>0.03</v>
      </c>
      <c r="Z145" s="2"/>
      <c r="AA145" s="2"/>
    </row>
    <row r="146">
      <c r="A146" s="33">
        <v>45231.0</v>
      </c>
      <c r="B146" s="44">
        <v>17033.540888517764</v>
      </c>
      <c r="C146" s="44">
        <v>13670.568338672047</v>
      </c>
      <c r="D146" s="35">
        <v>9175.989495222955</v>
      </c>
      <c r="E146" s="2"/>
      <c r="F146" s="2"/>
      <c r="G146" s="33">
        <v>45231.0</v>
      </c>
      <c r="H146" s="36">
        <v>738.3416076513985</v>
      </c>
      <c r="I146" s="36">
        <v>582.9666668943304</v>
      </c>
      <c r="J146" s="36">
        <v>366.5996602166582</v>
      </c>
      <c r="K146" s="2"/>
      <c r="L146" s="33">
        <v>45231.0</v>
      </c>
      <c r="M146" s="37">
        <v>516.8391253559789</v>
      </c>
      <c r="N146" s="38">
        <v>303.1426667850518</v>
      </c>
      <c r="O146" s="38">
        <v>190.63182331266228</v>
      </c>
      <c r="P146" s="2"/>
      <c r="Q146" s="45">
        <v>45231.0</v>
      </c>
      <c r="R146" s="46">
        <v>23.07</v>
      </c>
      <c r="S146" s="47">
        <v>23.45</v>
      </c>
      <c r="T146" s="48">
        <v>25.03</v>
      </c>
      <c r="U146" s="2"/>
      <c r="V146" s="33">
        <v>45231.0</v>
      </c>
      <c r="W146" s="42">
        <v>0.0</v>
      </c>
      <c r="X146" s="42">
        <v>0.0</v>
      </c>
      <c r="Y146" s="42">
        <v>0.05</v>
      </c>
      <c r="Z146" s="2"/>
      <c r="AA146" s="2"/>
    </row>
    <row r="147">
      <c r="A147" s="33">
        <v>45261.0</v>
      </c>
      <c r="B147" s="44">
        <v>13626.832710814211</v>
      </c>
      <c r="C147" s="44">
        <v>10936.454670937637</v>
      </c>
      <c r="D147" s="35">
        <v>7340.791596178365</v>
      </c>
      <c r="E147" s="2"/>
      <c r="F147" s="2"/>
      <c r="G147" s="33">
        <v>45261.0</v>
      </c>
      <c r="H147" s="36">
        <v>709.3614112865284</v>
      </c>
      <c r="I147" s="36">
        <v>475.91186557605033</v>
      </c>
      <c r="J147" s="36">
        <v>304.0924439179107</v>
      </c>
      <c r="K147" s="2"/>
      <c r="L147" s="33">
        <v>45261.0</v>
      </c>
      <c r="M147" s="37">
        <v>368.8679338689948</v>
      </c>
      <c r="N147" s="36">
        <v>237.95593278802517</v>
      </c>
      <c r="O147" s="36">
        <v>152.04622195895536</v>
      </c>
      <c r="P147" s="2"/>
      <c r="Q147" s="39">
        <v>45261.0</v>
      </c>
      <c r="R147" s="40">
        <v>19.21</v>
      </c>
      <c r="S147" s="40">
        <v>22.98</v>
      </c>
      <c r="T147" s="41">
        <v>24.14</v>
      </c>
      <c r="U147" s="2"/>
      <c r="V147" s="33">
        <v>45261.0</v>
      </c>
      <c r="W147" s="42">
        <v>0.01</v>
      </c>
      <c r="X147" s="42">
        <v>0.01</v>
      </c>
      <c r="Y147" s="43">
        <v>0.01</v>
      </c>
      <c r="Z147" s="2"/>
      <c r="AA147" s="2"/>
    </row>
    <row r="148">
      <c r="A148" s="33">
        <v>45292.0</v>
      </c>
      <c r="B148" s="44">
        <v>11582.80780419208</v>
      </c>
      <c r="C148" s="44">
        <v>9295.986470296992</v>
      </c>
      <c r="D148" s="35">
        <v>6239.67285675161</v>
      </c>
      <c r="E148" s="2"/>
      <c r="F148" s="2"/>
      <c r="G148" s="33">
        <v>45292.0</v>
      </c>
      <c r="H148" s="36">
        <v>608.9804313455352</v>
      </c>
      <c r="I148" s="36">
        <v>424.6681804612605</v>
      </c>
      <c r="J148" s="36">
        <v>252.0061735360101</v>
      </c>
      <c r="K148" s="2"/>
      <c r="L148" s="33">
        <v>45292.0</v>
      </c>
      <c r="M148" s="49">
        <v>304.4902156727676</v>
      </c>
      <c r="N148" s="36">
        <v>242.06086286291844</v>
      </c>
      <c r="O148" s="36">
        <v>143.64351891552573</v>
      </c>
      <c r="P148" s="2"/>
      <c r="Q148" s="39">
        <v>45292.0</v>
      </c>
      <c r="R148" s="40">
        <v>19.02</v>
      </c>
      <c r="S148" s="40">
        <v>21.89</v>
      </c>
      <c r="T148" s="41">
        <v>24.76</v>
      </c>
      <c r="U148" s="2"/>
      <c r="V148" s="33">
        <v>45292.0</v>
      </c>
      <c r="W148" s="42">
        <v>0.0</v>
      </c>
      <c r="X148" s="42">
        <v>0.0</v>
      </c>
      <c r="Y148" s="43">
        <v>0.0</v>
      </c>
      <c r="Z148" s="2"/>
      <c r="AA148" s="2"/>
    </row>
    <row r="149">
      <c r="A149" s="33">
        <v>45323.0</v>
      </c>
      <c r="B149" s="44">
        <v>11466.979726150159</v>
      </c>
      <c r="C149" s="44">
        <v>9203.026605594021</v>
      </c>
      <c r="D149" s="35">
        <v>6177.276128184094</v>
      </c>
      <c r="E149" s="2"/>
      <c r="F149" s="2"/>
      <c r="G149" s="33">
        <v>45323.0</v>
      </c>
      <c r="H149" s="36">
        <v>590.1687970226536</v>
      </c>
      <c r="I149" s="36">
        <v>399.4369186455738</v>
      </c>
      <c r="J149" s="36">
        <v>248.28280257974654</v>
      </c>
      <c r="K149" s="2"/>
      <c r="L149" s="33">
        <v>45323.0</v>
      </c>
      <c r="M149" s="49">
        <v>336.39621430291254</v>
      </c>
      <c r="N149" s="38">
        <v>199.7184593227869</v>
      </c>
      <c r="O149" s="38">
        <v>124.14140128987327</v>
      </c>
      <c r="P149" s="2"/>
      <c r="Q149" s="39">
        <v>45323.0</v>
      </c>
      <c r="R149" s="40">
        <v>19.43</v>
      </c>
      <c r="S149" s="40">
        <v>23.04</v>
      </c>
      <c r="T149" s="41">
        <v>24.88</v>
      </c>
      <c r="U149" s="2"/>
      <c r="V149" s="33">
        <v>45323.0</v>
      </c>
      <c r="W149" s="42">
        <v>0.01</v>
      </c>
      <c r="X149" s="42">
        <v>0.01</v>
      </c>
      <c r="Y149" s="43">
        <v>0.01</v>
      </c>
      <c r="Z149" s="2"/>
      <c r="AA149" s="2"/>
    </row>
    <row r="150">
      <c r="A150" s="33">
        <v>45352.0</v>
      </c>
      <c r="B150" s="44">
        <v>10893.63073984265</v>
      </c>
      <c r="C150" s="44">
        <v>8742.87527531432</v>
      </c>
      <c r="D150" s="35">
        <v>5868.412321774889</v>
      </c>
      <c r="E150" s="2"/>
      <c r="F150" s="2"/>
      <c r="G150" s="33">
        <v>45352.0</v>
      </c>
      <c r="H150" s="36">
        <v>555.2309245587487</v>
      </c>
      <c r="I150" s="36">
        <v>389.0910224883988</v>
      </c>
      <c r="J150" s="36">
        <v>247.92616484051072</v>
      </c>
      <c r="K150" s="2"/>
      <c r="L150" s="33">
        <v>45352.0</v>
      </c>
      <c r="M150" s="37">
        <v>277.61546227937436</v>
      </c>
      <c r="N150" s="38">
        <v>231.0</v>
      </c>
      <c r="O150" s="38">
        <v>131.0</v>
      </c>
      <c r="P150" s="2"/>
      <c r="Q150" s="39">
        <v>45352.0</v>
      </c>
      <c r="R150" s="40">
        <v>19.62</v>
      </c>
      <c r="S150" s="40">
        <v>22.47</v>
      </c>
      <c r="T150" s="41">
        <v>23.67</v>
      </c>
      <c r="U150" s="2"/>
      <c r="V150" s="33">
        <v>45352.0</v>
      </c>
      <c r="W150" s="42">
        <v>0.0</v>
      </c>
      <c r="X150" s="42">
        <v>0.0</v>
      </c>
      <c r="Y150" s="43">
        <v>0.01</v>
      </c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31" t="s">
        <v>22</v>
      </c>
      <c r="B152" s="31" t="s">
        <v>27</v>
      </c>
      <c r="C152" s="31" t="s">
        <v>12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39">
        <v>44986.0</v>
      </c>
      <c r="B153" s="50" t="s">
        <v>9</v>
      </c>
      <c r="C153" s="51">
        <v>8023.0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39">
        <v>45017.0</v>
      </c>
      <c r="B154" s="52" t="s">
        <v>9</v>
      </c>
      <c r="C154" s="53">
        <v>8825.300000000001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39">
        <v>45047.0</v>
      </c>
      <c r="B155" s="52" t="s">
        <v>9</v>
      </c>
      <c r="C155" s="53">
        <v>9531.324000000002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39">
        <v>45078.0</v>
      </c>
      <c r="B156" s="52" t="s">
        <v>9</v>
      </c>
      <c r="C156" s="53">
        <v>9721.950480000003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39">
        <v>45108.0</v>
      </c>
      <c r="B157" s="52" t="s">
        <v>9</v>
      </c>
      <c r="C157" s="53">
        <v>10110.828499200004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5">
        <v>45139.0</v>
      </c>
      <c r="B158" s="52" t="s">
        <v>9</v>
      </c>
      <c r="C158" s="54">
        <v>14458.484753856006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5">
        <v>45170.0</v>
      </c>
      <c r="B159" s="52" t="s">
        <v>9</v>
      </c>
      <c r="C159" s="54">
        <v>15181.408991548808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45">
        <v>45200.0</v>
      </c>
      <c r="B160" s="52" t="s">
        <v>9</v>
      </c>
      <c r="C160" s="54">
        <v>15485.037171379783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45">
        <v>45231.0</v>
      </c>
      <c r="B161" s="52" t="s">
        <v>9</v>
      </c>
      <c r="C161" s="54">
        <v>17033.540888517764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39">
        <v>45261.0</v>
      </c>
      <c r="B162" s="52" t="s">
        <v>9</v>
      </c>
      <c r="C162" s="53">
        <v>13626.832710814211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39">
        <v>45292.0</v>
      </c>
      <c r="B163" s="52" t="s">
        <v>9</v>
      </c>
      <c r="C163" s="53">
        <v>11582.80780419208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39">
        <v>45323.0</v>
      </c>
      <c r="B164" s="52" t="s">
        <v>9</v>
      </c>
      <c r="C164" s="53">
        <v>11466.979726150159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39">
        <v>45352.0</v>
      </c>
      <c r="B165" s="52" t="s">
        <v>9</v>
      </c>
      <c r="C165" s="53">
        <v>10893.63073984265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55">
        <v>44986.0</v>
      </c>
      <c r="B166" s="50" t="s">
        <v>11</v>
      </c>
      <c r="C166" s="53">
        <v>4322.0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55">
        <v>45017.0</v>
      </c>
      <c r="B167" s="52" t="s">
        <v>11</v>
      </c>
      <c r="C167" s="53">
        <v>4754.200000000001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55">
        <v>45047.0</v>
      </c>
      <c r="B168" s="52" t="s">
        <v>11</v>
      </c>
      <c r="C168" s="53">
        <v>5134.536000000001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55">
        <v>45078.0</v>
      </c>
      <c r="B169" s="52" t="s">
        <v>11</v>
      </c>
      <c r="C169" s="53">
        <v>5237.2267200000015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55">
        <v>45108.0</v>
      </c>
      <c r="B170" s="52" t="s">
        <v>11</v>
      </c>
      <c r="C170" s="53">
        <v>5446.715788800002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56">
        <v>45139.0</v>
      </c>
      <c r="B171" s="52" t="s">
        <v>11</v>
      </c>
      <c r="C171" s="54">
        <v>7788.803577984003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56">
        <v>45170.0</v>
      </c>
      <c r="B172" s="52" t="s">
        <v>11</v>
      </c>
      <c r="C172" s="54">
        <v>8178.243756883204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56">
        <v>45200.0</v>
      </c>
      <c r="B173" s="52" t="s">
        <v>11</v>
      </c>
      <c r="C173" s="54">
        <v>8341.808632020868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56">
        <v>45231.0</v>
      </c>
      <c r="B174" s="52" t="s">
        <v>11</v>
      </c>
      <c r="C174" s="54">
        <v>9175.989495222955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55">
        <v>45261.0</v>
      </c>
      <c r="B175" s="52" t="s">
        <v>11</v>
      </c>
      <c r="C175" s="53">
        <v>7340.791596178365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55">
        <v>45292.0</v>
      </c>
      <c r="B176" s="52" t="s">
        <v>11</v>
      </c>
      <c r="C176" s="53">
        <v>6239.67285675161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55">
        <v>45323.0</v>
      </c>
      <c r="B177" s="52" t="s">
        <v>11</v>
      </c>
      <c r="C177" s="53">
        <v>6177.276128184094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55">
        <v>45352.0</v>
      </c>
      <c r="B178" s="52" t="s">
        <v>11</v>
      </c>
      <c r="C178" s="53">
        <v>5868.412321774889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39">
        <v>44986.0</v>
      </c>
      <c r="B179" s="50" t="s">
        <v>10</v>
      </c>
      <c r="C179" s="51">
        <v>6439.0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39">
        <v>45017.0</v>
      </c>
      <c r="B180" s="52" t="s">
        <v>10</v>
      </c>
      <c r="C180" s="53">
        <v>7082.900000000001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39">
        <v>45047.0</v>
      </c>
      <c r="B181" s="52" t="s">
        <v>10</v>
      </c>
      <c r="C181" s="53">
        <v>7649.532000000001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39">
        <v>45078.0</v>
      </c>
      <c r="B182" s="52" t="s">
        <v>10</v>
      </c>
      <c r="C182" s="53">
        <v>7802.522640000001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39">
        <v>45108.0</v>
      </c>
      <c r="B183" s="52" t="s">
        <v>10</v>
      </c>
      <c r="C183" s="53">
        <v>8114.623545600001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45">
        <v>45139.0</v>
      </c>
      <c r="B184" s="52" t="s">
        <v>10</v>
      </c>
      <c r="C184" s="54">
        <v>11603.911670208001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45">
        <v>45170.0</v>
      </c>
      <c r="B185" s="52" t="s">
        <v>10</v>
      </c>
      <c r="C185" s="54">
        <v>12184.1072537184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45">
        <v>45200.0</v>
      </c>
      <c r="B186" s="52" t="s">
        <v>10</v>
      </c>
      <c r="C186" s="54">
        <v>12427.78939879277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45">
        <v>45231.0</v>
      </c>
      <c r="B187" s="52" t="s">
        <v>10</v>
      </c>
      <c r="C187" s="54">
        <v>13670.568338672047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39">
        <v>45261.0</v>
      </c>
      <c r="B188" s="52" t="s">
        <v>10</v>
      </c>
      <c r="C188" s="53">
        <v>10936.454670937637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39">
        <v>45292.0</v>
      </c>
      <c r="B189" s="52" t="s">
        <v>10</v>
      </c>
      <c r="C189" s="53">
        <v>9295.986470296992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39">
        <v>45323.0</v>
      </c>
      <c r="B190" s="52" t="s">
        <v>10</v>
      </c>
      <c r="C190" s="53">
        <v>9203.026605594021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39">
        <v>45352.0</v>
      </c>
      <c r="B191" s="52" t="s">
        <v>10</v>
      </c>
      <c r="C191" s="53">
        <v>8742.87527531432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8" t="s">
        <v>22</v>
      </c>
      <c r="B785" s="28" t="s">
        <v>9</v>
      </c>
      <c r="C785" s="29" t="s">
        <v>10</v>
      </c>
      <c r="D785" s="28" t="s">
        <v>11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33">
        <v>44986.0</v>
      </c>
      <c r="B786" s="34">
        <v>8023.0</v>
      </c>
      <c r="C786" s="34">
        <v>6439.0</v>
      </c>
      <c r="D786" s="35">
        <v>4322.0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33">
        <v>45017.0</v>
      </c>
      <c r="B787" s="44">
        <v>8825.300000000001</v>
      </c>
      <c r="C787" s="44">
        <v>7082.900000000001</v>
      </c>
      <c r="D787" s="35">
        <v>4754.200000000001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33">
        <v>45047.0</v>
      </c>
      <c r="B788" s="44">
        <v>9531.324000000002</v>
      </c>
      <c r="C788" s="44">
        <v>7649.532000000001</v>
      </c>
      <c r="D788" s="35">
        <v>5134.536000000001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33">
        <v>45078.0</v>
      </c>
      <c r="B789" s="44">
        <v>9721.950480000003</v>
      </c>
      <c r="C789" s="44">
        <v>7802.522640000001</v>
      </c>
      <c r="D789" s="35">
        <v>5237.2267200000015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33">
        <v>45108.0</v>
      </c>
      <c r="B790" s="44">
        <v>10110.828499200004</v>
      </c>
      <c r="C790" s="44">
        <v>8114.623545600001</v>
      </c>
      <c r="D790" s="35">
        <v>5446.715788800002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33">
        <v>45139.0</v>
      </c>
      <c r="B791" s="44">
        <v>14458.484753856006</v>
      </c>
      <c r="C791" s="44">
        <v>11603.911670208001</v>
      </c>
      <c r="D791" s="35">
        <v>7788.803577984003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33">
        <v>45170.0</v>
      </c>
      <c r="B792" s="44">
        <v>15181.408991548808</v>
      </c>
      <c r="C792" s="44">
        <v>12184.1072537184</v>
      </c>
      <c r="D792" s="35">
        <v>8178.243756883204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33">
        <v>45200.0</v>
      </c>
      <c r="B793" s="44">
        <v>15485.037171379783</v>
      </c>
      <c r="C793" s="44">
        <v>12427.78939879277</v>
      </c>
      <c r="D793" s="35">
        <v>8341.808632020868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33">
        <v>45231.0</v>
      </c>
      <c r="B794" s="44">
        <v>17033.540888517764</v>
      </c>
      <c r="C794" s="44">
        <v>13670.568338672047</v>
      </c>
      <c r="D794" s="35">
        <v>9175.989495222955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33">
        <v>45261.0</v>
      </c>
      <c r="B795" s="44">
        <v>13626.832710814211</v>
      </c>
      <c r="C795" s="44">
        <v>10936.454670937637</v>
      </c>
      <c r="D795" s="35">
        <v>7340.791596178365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33">
        <v>45292.0</v>
      </c>
      <c r="B796" s="44">
        <v>11582.80780419208</v>
      </c>
      <c r="C796" s="44">
        <v>9295.986470296992</v>
      </c>
      <c r="D796" s="35">
        <v>6239.67285675161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33">
        <v>45323.0</v>
      </c>
      <c r="B797" s="44">
        <v>11466.979726150159</v>
      </c>
      <c r="C797" s="44">
        <v>9203.026605594021</v>
      </c>
      <c r="D797" s="35">
        <v>6177.276128184094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33">
        <v>45352.0</v>
      </c>
      <c r="B798" s="44">
        <v>10893.63073984265</v>
      </c>
      <c r="C798" s="44">
        <v>8742.87527531432</v>
      </c>
      <c r="D798" s="35">
        <v>5868.412321774889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</sheetData>
  <mergeCells count="11">
    <mergeCell ref="A64:B64"/>
    <mergeCell ref="A65:B65"/>
    <mergeCell ref="A66:B66"/>
    <mergeCell ref="A67:B67"/>
    <mergeCell ref="A57:B57"/>
    <mergeCell ref="A58:B58"/>
    <mergeCell ref="A59:B59"/>
    <mergeCell ref="A60:B60"/>
    <mergeCell ref="A61:B61"/>
    <mergeCell ref="A62:B62"/>
    <mergeCell ref="A63:B6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21.25"/>
    <col customWidth="1" min="13" max="13" width="15.13"/>
  </cols>
  <sheetData>
    <row r="1">
      <c r="A1" s="31" t="s">
        <v>22</v>
      </c>
      <c r="B1" s="31" t="s">
        <v>27</v>
      </c>
      <c r="C1" s="31" t="s">
        <v>12</v>
      </c>
      <c r="D1" s="31" t="s">
        <v>13</v>
      </c>
      <c r="E1" s="31" t="s">
        <v>28</v>
      </c>
      <c r="F1" s="31" t="s">
        <v>15</v>
      </c>
      <c r="G1" s="31" t="s">
        <v>29</v>
      </c>
      <c r="H1" s="31" t="s">
        <v>17</v>
      </c>
      <c r="I1" s="31" t="s">
        <v>18</v>
      </c>
      <c r="J1" s="31" t="s">
        <v>19</v>
      </c>
      <c r="K1" s="31" t="s">
        <v>20</v>
      </c>
      <c r="L1" s="31" t="s">
        <v>30</v>
      </c>
      <c r="M1" s="31" t="s">
        <v>31</v>
      </c>
      <c r="N1" s="31" t="s">
        <v>32</v>
      </c>
      <c r="O1" s="31" t="s">
        <v>33</v>
      </c>
    </row>
    <row r="2">
      <c r="A2" s="39">
        <v>44986.0</v>
      </c>
      <c r="B2" s="50" t="s">
        <v>9</v>
      </c>
      <c r="C2" s="57">
        <v>8023.0</v>
      </c>
      <c r="D2" s="58">
        <v>417.2126885075403</v>
      </c>
      <c r="E2" s="59">
        <v>208.60634425377015</v>
      </c>
      <c r="F2" s="40">
        <v>19.23</v>
      </c>
      <c r="G2" s="60">
        <v>0.98</v>
      </c>
      <c r="H2" s="61">
        <v>0.02</v>
      </c>
      <c r="I2" s="62">
        <v>0.0</v>
      </c>
      <c r="J2" s="51">
        <v>0.0</v>
      </c>
      <c r="K2" s="51">
        <v>1.0</v>
      </c>
      <c r="L2" s="51" t="s">
        <v>34</v>
      </c>
      <c r="M2" s="51">
        <v>0.0</v>
      </c>
      <c r="N2" s="51">
        <v>0.0</v>
      </c>
      <c r="O2" s="32">
        <v>15.0</v>
      </c>
    </row>
    <row r="3">
      <c r="A3" s="39">
        <v>45017.0</v>
      </c>
      <c r="B3" s="52" t="s">
        <v>9</v>
      </c>
      <c r="C3" s="63">
        <v>8825.300000000001</v>
      </c>
      <c r="D3" s="58">
        <v>464.97892518440466</v>
      </c>
      <c r="E3" s="59">
        <v>232.48946259220233</v>
      </c>
      <c r="F3" s="40">
        <v>18.98</v>
      </c>
      <c r="G3" s="60">
        <v>0.99</v>
      </c>
      <c r="H3" s="61">
        <v>0.01</v>
      </c>
      <c r="I3" s="62">
        <v>0.0</v>
      </c>
      <c r="J3" s="51">
        <v>0.0</v>
      </c>
      <c r="K3" s="51">
        <v>0.0</v>
      </c>
      <c r="L3" s="51" t="s">
        <v>34</v>
      </c>
      <c r="M3" s="51">
        <v>0.0</v>
      </c>
      <c r="N3" s="51">
        <v>0.0</v>
      </c>
      <c r="O3" s="32">
        <v>14.0</v>
      </c>
    </row>
    <row r="4">
      <c r="A4" s="39">
        <v>45047.0</v>
      </c>
      <c r="B4" s="52" t="s">
        <v>9</v>
      </c>
      <c r="C4" s="63">
        <v>9531.324000000002</v>
      </c>
      <c r="D4" s="58">
        <v>500.8578034682082</v>
      </c>
      <c r="E4" s="59">
        <v>250.4289017341041</v>
      </c>
      <c r="F4" s="40">
        <v>19.03</v>
      </c>
      <c r="G4" s="60">
        <v>0.99</v>
      </c>
      <c r="H4" s="61">
        <v>0.0</v>
      </c>
      <c r="I4" s="62">
        <v>0.0</v>
      </c>
      <c r="J4" s="51">
        <v>0.0</v>
      </c>
      <c r="K4" s="51">
        <v>0.0</v>
      </c>
      <c r="L4" s="51" t="s">
        <v>34</v>
      </c>
      <c r="M4" s="51">
        <v>0.0</v>
      </c>
      <c r="N4" s="51">
        <v>0.0</v>
      </c>
      <c r="O4" s="32">
        <v>16.0</v>
      </c>
    </row>
    <row r="5">
      <c r="A5" s="39">
        <v>45078.0</v>
      </c>
      <c r="B5" s="52" t="s">
        <v>9</v>
      </c>
      <c r="C5" s="63">
        <v>9721.950480000003</v>
      </c>
      <c r="D5" s="58">
        <v>499.0734332648872</v>
      </c>
      <c r="E5" s="59">
        <v>249.5367166324436</v>
      </c>
      <c r="F5" s="40">
        <v>19.48</v>
      </c>
      <c r="G5" s="60">
        <v>0.98</v>
      </c>
      <c r="H5" s="61">
        <v>0.0</v>
      </c>
      <c r="I5" s="62">
        <v>2.0</v>
      </c>
      <c r="J5" s="51">
        <v>0.0</v>
      </c>
      <c r="K5" s="51">
        <v>0.0</v>
      </c>
      <c r="L5" s="51" t="s">
        <v>34</v>
      </c>
      <c r="M5" s="51">
        <v>0.0</v>
      </c>
      <c r="N5" s="51">
        <v>0.0</v>
      </c>
      <c r="O5" s="32">
        <v>13.0</v>
      </c>
    </row>
    <row r="6">
      <c r="A6" s="39">
        <v>45108.0</v>
      </c>
      <c r="B6" s="52" t="s">
        <v>9</v>
      </c>
      <c r="C6" s="63">
        <v>10110.828499200004</v>
      </c>
      <c r="D6" s="58">
        <v>519.0363705954827</v>
      </c>
      <c r="E6" s="59">
        <v>259.51818529774135</v>
      </c>
      <c r="F6" s="40">
        <v>19.48</v>
      </c>
      <c r="G6" s="60">
        <v>0.98</v>
      </c>
      <c r="H6" s="61">
        <v>0.0</v>
      </c>
      <c r="I6" s="62">
        <v>0.0</v>
      </c>
      <c r="J6" s="51">
        <v>0.0</v>
      </c>
      <c r="K6" s="51">
        <v>0.0</v>
      </c>
      <c r="L6" s="62" t="s">
        <v>34</v>
      </c>
      <c r="M6" s="51">
        <v>0.0</v>
      </c>
      <c r="N6" s="51">
        <v>0.0</v>
      </c>
      <c r="O6" s="32">
        <v>15.0</v>
      </c>
    </row>
    <row r="7">
      <c r="A7" s="45">
        <v>45139.0</v>
      </c>
      <c r="B7" s="52" t="s">
        <v>9</v>
      </c>
      <c r="C7" s="63">
        <v>14458.484753856006</v>
      </c>
      <c r="D7" s="58">
        <v>657.2038524480002</v>
      </c>
      <c r="E7" s="64">
        <v>427.1825040912002</v>
      </c>
      <c r="F7" s="46">
        <v>22.0</v>
      </c>
      <c r="G7" s="65">
        <v>0.97</v>
      </c>
      <c r="H7" s="66">
        <v>0.01</v>
      </c>
      <c r="I7" s="67">
        <v>0.0</v>
      </c>
      <c r="J7" s="68">
        <v>867.5090852313604</v>
      </c>
      <c r="K7" s="54">
        <v>3643.5381579717136</v>
      </c>
      <c r="L7" s="67" t="s">
        <v>35</v>
      </c>
      <c r="M7" s="68">
        <v>0.0</v>
      </c>
      <c r="N7" s="68">
        <v>0.0</v>
      </c>
      <c r="O7" s="69">
        <v>8.0</v>
      </c>
    </row>
    <row r="8">
      <c r="A8" s="45">
        <v>45170.0</v>
      </c>
      <c r="B8" s="52" t="s">
        <v>9</v>
      </c>
      <c r="C8" s="63">
        <v>15181.408991548808</v>
      </c>
      <c r="D8" s="58">
        <v>670.2608826290865</v>
      </c>
      <c r="E8" s="64">
        <v>415.56174723003363</v>
      </c>
      <c r="F8" s="46">
        <v>22.65</v>
      </c>
      <c r="G8" s="65">
        <v>0.98</v>
      </c>
      <c r="H8" s="66">
        <v>0.01</v>
      </c>
      <c r="I8" s="67">
        <v>1.0</v>
      </c>
      <c r="J8" s="68">
        <v>941.2473574760261</v>
      </c>
      <c r="K8" s="54">
        <v>4047.363637146912</v>
      </c>
      <c r="L8" s="67" t="s">
        <v>35</v>
      </c>
      <c r="M8" s="68">
        <v>0.0</v>
      </c>
      <c r="N8" s="68">
        <v>0.0</v>
      </c>
      <c r="O8" s="69">
        <v>9.0</v>
      </c>
    </row>
    <row r="9">
      <c r="A9" s="45">
        <v>45200.0</v>
      </c>
      <c r="B9" s="52" t="s">
        <v>9</v>
      </c>
      <c r="C9" s="63">
        <v>15485.037171379783</v>
      </c>
      <c r="D9" s="58">
        <v>700.6804149945602</v>
      </c>
      <c r="E9" s="64">
        <v>448.43546559651855</v>
      </c>
      <c r="F9" s="46">
        <v>22.1</v>
      </c>
      <c r="G9" s="65">
        <v>0.99</v>
      </c>
      <c r="H9" s="66">
        <v>0.01</v>
      </c>
      <c r="I9" s="67">
        <v>0.0</v>
      </c>
      <c r="J9" s="68">
        <v>1068.467564825205</v>
      </c>
      <c r="K9" s="68">
        <v>4519.617799210618</v>
      </c>
      <c r="L9" s="67" t="s">
        <v>35</v>
      </c>
      <c r="M9" s="68">
        <v>0.0</v>
      </c>
      <c r="N9" s="68">
        <v>0.0</v>
      </c>
      <c r="O9" s="69">
        <v>10.0</v>
      </c>
    </row>
    <row r="10">
      <c r="A10" s="45">
        <v>45231.0</v>
      </c>
      <c r="B10" s="52" t="s">
        <v>9</v>
      </c>
      <c r="C10" s="63">
        <v>17033.540888517764</v>
      </c>
      <c r="D10" s="58">
        <v>738.3416076513985</v>
      </c>
      <c r="E10" s="64">
        <v>516.8391253559789</v>
      </c>
      <c r="F10" s="46">
        <v>23.07</v>
      </c>
      <c r="G10" s="65">
        <v>0.97</v>
      </c>
      <c r="H10" s="66">
        <v>0.0</v>
      </c>
      <c r="I10" s="67">
        <v>0.0</v>
      </c>
      <c r="J10" s="68">
        <v>1158.280780419208</v>
      </c>
      <c r="K10" s="54">
        <v>4899.5277011732505</v>
      </c>
      <c r="L10" s="67" t="s">
        <v>35</v>
      </c>
      <c r="M10" s="68">
        <v>800.0</v>
      </c>
      <c r="N10" s="54">
        <v>3679.9999999999995</v>
      </c>
      <c r="O10" s="69">
        <v>3.0</v>
      </c>
    </row>
    <row r="11">
      <c r="A11" s="39">
        <v>45261.0</v>
      </c>
      <c r="B11" s="52" t="s">
        <v>9</v>
      </c>
      <c r="C11" s="63">
        <v>13626.832710814211</v>
      </c>
      <c r="D11" s="58">
        <v>709.3614112865284</v>
      </c>
      <c r="E11" s="59">
        <v>368.8679338689948</v>
      </c>
      <c r="F11" s="40">
        <v>19.21</v>
      </c>
      <c r="G11" s="60">
        <v>0.99</v>
      </c>
      <c r="H11" s="61">
        <v>0.01</v>
      </c>
      <c r="I11" s="62">
        <v>0.0</v>
      </c>
      <c r="J11" s="51">
        <v>0.0</v>
      </c>
      <c r="K11" s="51">
        <v>0.0</v>
      </c>
      <c r="L11" s="51" t="s">
        <v>34</v>
      </c>
      <c r="M11" s="51">
        <v>0.0</v>
      </c>
      <c r="N11" s="51">
        <v>0.0</v>
      </c>
      <c r="O11" s="32">
        <v>14.0</v>
      </c>
    </row>
    <row r="12">
      <c r="A12" s="39">
        <v>45292.0</v>
      </c>
      <c r="B12" s="52" t="s">
        <v>9</v>
      </c>
      <c r="C12" s="63">
        <v>11582.80780419208</v>
      </c>
      <c r="D12" s="58">
        <v>608.9804313455352</v>
      </c>
      <c r="E12" s="70">
        <v>304.4902156727676</v>
      </c>
      <c r="F12" s="40">
        <v>19.02</v>
      </c>
      <c r="G12" s="60">
        <v>0.98</v>
      </c>
      <c r="H12" s="61">
        <v>0.0</v>
      </c>
      <c r="I12" s="62">
        <v>0.0</v>
      </c>
      <c r="J12" s="51">
        <v>0.0</v>
      </c>
      <c r="K12" s="51">
        <v>0.0</v>
      </c>
      <c r="L12" s="51" t="s">
        <v>34</v>
      </c>
      <c r="M12" s="51">
        <v>0.0</v>
      </c>
      <c r="N12" s="51">
        <v>0.0</v>
      </c>
      <c r="O12" s="32">
        <v>16.0</v>
      </c>
    </row>
    <row r="13">
      <c r="A13" s="39">
        <v>45323.0</v>
      </c>
      <c r="B13" s="52" t="s">
        <v>9</v>
      </c>
      <c r="C13" s="63">
        <v>11466.979726150159</v>
      </c>
      <c r="D13" s="58">
        <v>590.1687970226536</v>
      </c>
      <c r="E13" s="70">
        <v>336.39621430291254</v>
      </c>
      <c r="F13" s="40">
        <v>19.43</v>
      </c>
      <c r="G13" s="60">
        <v>0.98</v>
      </c>
      <c r="H13" s="61">
        <v>0.01</v>
      </c>
      <c r="I13" s="62">
        <v>0.0</v>
      </c>
      <c r="J13" s="51">
        <v>0.0</v>
      </c>
      <c r="K13" s="51">
        <v>0.0</v>
      </c>
      <c r="L13" s="51" t="s">
        <v>34</v>
      </c>
      <c r="M13" s="51">
        <v>0.0</v>
      </c>
      <c r="N13" s="51">
        <v>0.0</v>
      </c>
      <c r="O13" s="32">
        <v>15.0</v>
      </c>
    </row>
    <row r="14">
      <c r="A14" s="39">
        <v>45352.0</v>
      </c>
      <c r="B14" s="52" t="s">
        <v>9</v>
      </c>
      <c r="C14" s="63">
        <v>10893.63073984265</v>
      </c>
      <c r="D14" s="58">
        <v>555.2309245587487</v>
      </c>
      <c r="E14" s="59">
        <v>277.61546227937436</v>
      </c>
      <c r="F14" s="40">
        <v>19.62</v>
      </c>
      <c r="G14" s="60">
        <v>0.97</v>
      </c>
      <c r="H14" s="61">
        <v>0.0</v>
      </c>
      <c r="I14" s="62">
        <v>0.0</v>
      </c>
      <c r="J14" s="51">
        <v>0.0</v>
      </c>
      <c r="K14" s="51">
        <v>0.0</v>
      </c>
      <c r="L14" s="51" t="s">
        <v>34</v>
      </c>
      <c r="M14" s="51">
        <v>0.0</v>
      </c>
      <c r="N14" s="51">
        <v>0.0</v>
      </c>
      <c r="O14" s="32">
        <v>14.0</v>
      </c>
    </row>
    <row r="15">
      <c r="A15" s="71"/>
      <c r="B15" s="71"/>
      <c r="C15" s="72">
        <f>SUM(C2:C14)</f>
        <v>155941.1258</v>
      </c>
      <c r="D15" s="71"/>
      <c r="E15" s="73"/>
      <c r="F15" s="71"/>
      <c r="G15" s="71"/>
      <c r="H15" s="71"/>
      <c r="I15" s="71"/>
      <c r="J15" s="71"/>
      <c r="K15" s="71"/>
      <c r="L15" s="71"/>
      <c r="M15" s="71"/>
      <c r="N15" s="71"/>
      <c r="O15" s="71"/>
    </row>
    <row r="17">
      <c r="A17" s="74" t="s">
        <v>36</v>
      </c>
      <c r="C17" s="75"/>
      <c r="H17" s="74" t="s">
        <v>37</v>
      </c>
      <c r="M17" s="74" t="s">
        <v>38</v>
      </c>
    </row>
    <row r="19">
      <c r="H19" s="76" t="s">
        <v>22</v>
      </c>
      <c r="I19" s="77" t="s">
        <v>39</v>
      </c>
      <c r="J19" s="77" t="s">
        <v>40</v>
      </c>
      <c r="K19" s="76" t="s">
        <v>41</v>
      </c>
      <c r="M19" s="76" t="s">
        <v>40</v>
      </c>
      <c r="N19" s="76" t="s">
        <v>41</v>
      </c>
    </row>
    <row r="20">
      <c r="H20" s="76"/>
      <c r="I20" s="78"/>
      <c r="J20" s="71"/>
      <c r="K20" s="71"/>
      <c r="M20" s="71"/>
      <c r="N20" s="71"/>
    </row>
    <row r="21">
      <c r="H21" s="76" t="s">
        <v>42</v>
      </c>
      <c r="I21" s="78">
        <f t="shared" ref="I21:I24" si="1">(K7-J7)/J7</f>
        <v>3.2</v>
      </c>
      <c r="J21" s="79">
        <f t="shared" ref="J21:J24" si="2">K7-J7</f>
        <v>2776.029073</v>
      </c>
      <c r="K21" s="76" t="s">
        <v>43</v>
      </c>
      <c r="M21" s="80">
        <v>2800.0</v>
      </c>
      <c r="N21" s="76" t="s">
        <v>44</v>
      </c>
    </row>
    <row r="22">
      <c r="H22" s="76" t="s">
        <v>45</v>
      </c>
      <c r="I22" s="78">
        <f t="shared" si="1"/>
        <v>3.3</v>
      </c>
      <c r="J22" s="79">
        <f t="shared" si="2"/>
        <v>3106.11628</v>
      </c>
      <c r="K22" s="76" t="s">
        <v>46</v>
      </c>
    </row>
    <row r="23">
      <c r="H23" s="76" t="s">
        <v>47</v>
      </c>
      <c r="I23" s="78">
        <f t="shared" si="1"/>
        <v>3.23</v>
      </c>
      <c r="J23" s="79">
        <f t="shared" si="2"/>
        <v>3451.150234</v>
      </c>
      <c r="K23" s="76" t="s">
        <v>48</v>
      </c>
    </row>
    <row r="24">
      <c r="H24" s="76" t="s">
        <v>49</v>
      </c>
      <c r="I24" s="78">
        <f t="shared" si="1"/>
        <v>3.23</v>
      </c>
      <c r="J24" s="79">
        <f t="shared" si="2"/>
        <v>3741.246921</v>
      </c>
      <c r="K24" s="76" t="s">
        <v>48</v>
      </c>
    </row>
    <row r="26">
      <c r="H26" s="74" t="s">
        <v>50</v>
      </c>
    </row>
    <row r="28">
      <c r="H28" s="81" t="s">
        <v>51</v>
      </c>
    </row>
  </sheetData>
  <autoFilter ref="$A$1:$O$1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21.0"/>
    <col customWidth="1" min="14" max="14" width="15.0"/>
  </cols>
  <sheetData>
    <row r="1">
      <c r="A1" s="31" t="s">
        <v>22</v>
      </c>
      <c r="B1" s="31" t="s">
        <v>27</v>
      </c>
      <c r="C1" s="31" t="s">
        <v>12</v>
      </c>
      <c r="D1" s="31" t="s">
        <v>13</v>
      </c>
      <c r="E1" s="31" t="s">
        <v>28</v>
      </c>
      <c r="F1" s="31" t="s">
        <v>15</v>
      </c>
      <c r="G1" s="31" t="s">
        <v>29</v>
      </c>
      <c r="H1" s="31" t="s">
        <v>17</v>
      </c>
      <c r="I1" s="31" t="s">
        <v>18</v>
      </c>
      <c r="J1" s="31" t="s">
        <v>19</v>
      </c>
      <c r="K1" s="31" t="s">
        <v>20</v>
      </c>
      <c r="L1" s="31" t="s">
        <v>30</v>
      </c>
      <c r="M1" s="31" t="s">
        <v>31</v>
      </c>
      <c r="N1" s="31" t="s">
        <v>32</v>
      </c>
      <c r="O1" s="31" t="s">
        <v>33</v>
      </c>
    </row>
    <row r="2">
      <c r="A2" s="39">
        <v>44986.0</v>
      </c>
      <c r="B2" s="50" t="s">
        <v>10</v>
      </c>
      <c r="C2" s="57">
        <v>6439.0</v>
      </c>
      <c r="D2" s="58">
        <v>300.4666355576295</v>
      </c>
      <c r="E2" s="59">
        <v>150.23331777881475</v>
      </c>
      <c r="F2" s="40">
        <v>21.43</v>
      </c>
      <c r="G2" s="60">
        <v>0.96</v>
      </c>
      <c r="H2" s="61">
        <v>0.03</v>
      </c>
      <c r="I2" s="62">
        <v>0.0</v>
      </c>
      <c r="J2" s="51">
        <v>0.0</v>
      </c>
      <c r="K2" s="51">
        <v>0.0</v>
      </c>
      <c r="L2" s="51" t="s">
        <v>34</v>
      </c>
      <c r="M2" s="51">
        <v>0.0</v>
      </c>
      <c r="N2" s="51">
        <v>0.0</v>
      </c>
      <c r="O2" s="32">
        <v>19.0</v>
      </c>
    </row>
    <row r="3">
      <c r="A3" s="39">
        <v>45017.0</v>
      </c>
      <c r="B3" s="52" t="s">
        <v>10</v>
      </c>
      <c r="C3" s="63">
        <v>7082.900000000001</v>
      </c>
      <c r="D3" s="58">
        <v>322.2429481346679</v>
      </c>
      <c r="E3" s="59">
        <v>161.12147406733396</v>
      </c>
      <c r="F3" s="40">
        <v>21.98</v>
      </c>
      <c r="G3" s="60">
        <v>0.99</v>
      </c>
      <c r="H3" s="61">
        <v>0.01</v>
      </c>
      <c r="I3" s="62">
        <v>0.0</v>
      </c>
      <c r="J3" s="51">
        <v>0.0</v>
      </c>
      <c r="K3" s="51">
        <v>0.0</v>
      </c>
      <c r="L3" s="51" t="s">
        <v>34</v>
      </c>
      <c r="M3" s="51">
        <v>0.0</v>
      </c>
      <c r="N3" s="51">
        <v>0.0</v>
      </c>
      <c r="O3" s="32">
        <v>21.0</v>
      </c>
    </row>
    <row r="4">
      <c r="A4" s="39">
        <v>45047.0</v>
      </c>
      <c r="B4" s="52" t="s">
        <v>10</v>
      </c>
      <c r="C4" s="63">
        <v>7649.532000000001</v>
      </c>
      <c r="D4" s="58">
        <v>354.8020408163266</v>
      </c>
      <c r="E4" s="59">
        <v>177.4010204081633</v>
      </c>
      <c r="F4" s="40">
        <v>21.56</v>
      </c>
      <c r="G4" s="60">
        <v>1.0</v>
      </c>
      <c r="H4" s="61">
        <v>0.01</v>
      </c>
      <c r="I4" s="62">
        <v>0.0</v>
      </c>
      <c r="J4" s="51">
        <v>0.0</v>
      </c>
      <c r="K4" s="51">
        <v>0.0</v>
      </c>
      <c r="L4" s="51" t="s">
        <v>34</v>
      </c>
      <c r="M4" s="51">
        <v>0.0</v>
      </c>
      <c r="N4" s="51">
        <v>0.0</v>
      </c>
      <c r="O4" s="32">
        <v>18.0</v>
      </c>
    </row>
    <row r="5">
      <c r="A5" s="39">
        <v>45078.0</v>
      </c>
      <c r="B5" s="52" t="s">
        <v>10</v>
      </c>
      <c r="C5" s="63">
        <v>7802.522640000001</v>
      </c>
      <c r="D5" s="58">
        <v>371.0186704707561</v>
      </c>
      <c r="E5" s="59">
        <v>185.50933523537805</v>
      </c>
      <c r="F5" s="40">
        <v>21.03</v>
      </c>
      <c r="G5" s="60">
        <v>1.0</v>
      </c>
      <c r="H5" s="61">
        <v>0.0</v>
      </c>
      <c r="I5" s="62">
        <v>2.0</v>
      </c>
      <c r="J5" s="51">
        <v>0.0</v>
      </c>
      <c r="K5" s="51">
        <v>0.0</v>
      </c>
      <c r="L5" s="51" t="s">
        <v>34</v>
      </c>
      <c r="M5" s="51">
        <v>0.0</v>
      </c>
      <c r="N5" s="51">
        <v>0.0</v>
      </c>
      <c r="O5" s="32">
        <v>19.0</v>
      </c>
    </row>
    <row r="6">
      <c r="A6" s="39">
        <v>45108.0</v>
      </c>
      <c r="B6" s="52" t="s">
        <v>10</v>
      </c>
      <c r="C6" s="63">
        <v>8114.623545600001</v>
      </c>
      <c r="D6" s="58">
        <v>372.57224727272734</v>
      </c>
      <c r="E6" s="59">
        <v>242.1719607272728</v>
      </c>
      <c r="F6" s="40">
        <v>21.78</v>
      </c>
      <c r="G6" s="60">
        <v>1.0</v>
      </c>
      <c r="H6" s="61">
        <v>0.0</v>
      </c>
      <c r="I6" s="62">
        <v>0.0</v>
      </c>
      <c r="J6" s="51">
        <v>0.0</v>
      </c>
      <c r="K6" s="51">
        <v>0.0</v>
      </c>
      <c r="L6" s="62" t="s">
        <v>34</v>
      </c>
      <c r="M6" s="51">
        <v>0.0</v>
      </c>
      <c r="N6" s="51">
        <v>0.0</v>
      </c>
      <c r="O6" s="32">
        <v>22.0</v>
      </c>
    </row>
    <row r="7">
      <c r="A7" s="45">
        <v>45139.0</v>
      </c>
      <c r="B7" s="52" t="s">
        <v>10</v>
      </c>
      <c r="C7" s="63">
        <v>11603.911670208001</v>
      </c>
      <c r="D7" s="58">
        <v>483.89956923302753</v>
      </c>
      <c r="E7" s="64">
        <v>300.01773292447706</v>
      </c>
      <c r="F7" s="46">
        <v>23.98</v>
      </c>
      <c r="G7" s="65">
        <v>1.0</v>
      </c>
      <c r="H7" s="66">
        <v>0.01</v>
      </c>
      <c r="I7" s="67">
        <v>0.0</v>
      </c>
      <c r="J7" s="68">
        <v>696.23470021248</v>
      </c>
      <c r="K7" s="54">
        <v>2924.185740892416</v>
      </c>
      <c r="L7" s="67" t="s">
        <v>35</v>
      </c>
      <c r="M7" s="68">
        <v>0.0</v>
      </c>
      <c r="N7" s="68">
        <v>0.0</v>
      </c>
      <c r="O7" s="69">
        <v>9.0</v>
      </c>
    </row>
    <row r="8">
      <c r="A8" s="45">
        <v>45170.0</v>
      </c>
      <c r="B8" s="52" t="s">
        <v>10</v>
      </c>
      <c r="C8" s="63">
        <v>12184.1072537184</v>
      </c>
      <c r="D8" s="58">
        <v>510.4359972232258</v>
      </c>
      <c r="E8" s="64">
        <v>326.6790382228645</v>
      </c>
      <c r="F8" s="46">
        <v>23.87</v>
      </c>
      <c r="G8" s="65">
        <v>1.0</v>
      </c>
      <c r="H8" s="66">
        <v>0.01</v>
      </c>
      <c r="I8" s="67">
        <v>1.0</v>
      </c>
      <c r="J8" s="68">
        <v>755.4146497305409</v>
      </c>
      <c r="K8" s="54">
        <v>3248.2829938413256</v>
      </c>
      <c r="L8" s="67" t="s">
        <v>35</v>
      </c>
      <c r="M8" s="68">
        <v>0.0</v>
      </c>
      <c r="N8" s="68">
        <v>0.0</v>
      </c>
      <c r="O8" s="69">
        <v>12.0</v>
      </c>
    </row>
    <row r="9">
      <c r="A9" s="45">
        <v>45200.0</v>
      </c>
      <c r="B9" s="52" t="s">
        <v>10</v>
      </c>
      <c r="C9" s="63">
        <v>12427.78939879277</v>
      </c>
      <c r="D9" s="58">
        <v>525.4879238390178</v>
      </c>
      <c r="E9" s="64">
        <v>367.8415466873124</v>
      </c>
      <c r="F9" s="46">
        <v>23.65</v>
      </c>
      <c r="G9" s="65">
        <v>1.0</v>
      </c>
      <c r="H9" s="66">
        <v>0.01</v>
      </c>
      <c r="I9" s="67">
        <v>0.0</v>
      </c>
      <c r="J9" s="68">
        <v>857.5174685167011</v>
      </c>
      <c r="K9" s="68">
        <v>3627.298891825646</v>
      </c>
      <c r="L9" s="67" t="s">
        <v>35</v>
      </c>
      <c r="M9" s="68">
        <v>0.0</v>
      </c>
      <c r="N9" s="68">
        <v>0.0</v>
      </c>
      <c r="O9" s="69">
        <v>10.0</v>
      </c>
    </row>
    <row r="10">
      <c r="A10" s="45">
        <v>45231.0</v>
      </c>
      <c r="B10" s="52" t="s">
        <v>10</v>
      </c>
      <c r="C10" s="63">
        <v>13670.568338672047</v>
      </c>
      <c r="D10" s="58">
        <v>582.9666668943304</v>
      </c>
      <c r="E10" s="64">
        <v>303.1426667850518</v>
      </c>
      <c r="F10" s="46">
        <v>23.45</v>
      </c>
      <c r="G10" s="65">
        <v>0.99</v>
      </c>
      <c r="H10" s="66">
        <v>0.0</v>
      </c>
      <c r="I10" s="67">
        <v>0.0</v>
      </c>
      <c r="J10" s="68">
        <v>929.5986470296992</v>
      </c>
      <c r="K10" s="54">
        <v>3932.202276935628</v>
      </c>
      <c r="L10" s="67" t="s">
        <v>35</v>
      </c>
      <c r="M10" s="68">
        <v>800.0</v>
      </c>
      <c r="N10" s="54">
        <v>5840.0</v>
      </c>
      <c r="O10" s="69">
        <v>2.0</v>
      </c>
    </row>
    <row r="11">
      <c r="A11" s="39">
        <v>45261.0</v>
      </c>
      <c r="B11" s="52" t="s">
        <v>10</v>
      </c>
      <c r="C11" s="63">
        <v>10936.454670937637</v>
      </c>
      <c r="D11" s="58">
        <v>475.91186557605033</v>
      </c>
      <c r="E11" s="70">
        <v>237.95593278802517</v>
      </c>
      <c r="F11" s="40">
        <v>22.98</v>
      </c>
      <c r="G11" s="60">
        <v>0.99</v>
      </c>
      <c r="H11" s="61">
        <v>0.01</v>
      </c>
      <c r="I11" s="62">
        <v>0.0</v>
      </c>
      <c r="J11" s="51">
        <v>0.0</v>
      </c>
      <c r="K11" s="51">
        <v>0.0</v>
      </c>
      <c r="L11" s="51" t="s">
        <v>34</v>
      </c>
      <c r="M11" s="51">
        <v>0.0</v>
      </c>
      <c r="N11" s="51">
        <v>0.0</v>
      </c>
      <c r="O11" s="32">
        <v>22.0</v>
      </c>
    </row>
    <row r="12">
      <c r="A12" s="39">
        <v>45292.0</v>
      </c>
      <c r="B12" s="52" t="s">
        <v>10</v>
      </c>
      <c r="C12" s="63">
        <v>9295.986470296992</v>
      </c>
      <c r="D12" s="58">
        <v>424.6681804612605</v>
      </c>
      <c r="E12" s="70">
        <v>242.06086286291844</v>
      </c>
      <c r="F12" s="40">
        <v>21.89</v>
      </c>
      <c r="G12" s="60">
        <v>0.98</v>
      </c>
      <c r="H12" s="61">
        <v>0.0</v>
      </c>
      <c r="I12" s="62">
        <v>0.0</v>
      </c>
      <c r="J12" s="51">
        <v>0.0</v>
      </c>
      <c r="K12" s="51">
        <v>0.0</v>
      </c>
      <c r="L12" s="51" t="s">
        <v>34</v>
      </c>
      <c r="M12" s="51">
        <v>0.0</v>
      </c>
      <c r="N12" s="51">
        <v>0.0</v>
      </c>
      <c r="O12" s="32">
        <v>21.0</v>
      </c>
    </row>
    <row r="13">
      <c r="A13" s="39">
        <v>45323.0</v>
      </c>
      <c r="B13" s="52" t="s">
        <v>10</v>
      </c>
      <c r="C13" s="63">
        <v>9203.026605594021</v>
      </c>
      <c r="D13" s="58">
        <v>399.4369186455738</v>
      </c>
      <c r="E13" s="59">
        <v>199.7184593227869</v>
      </c>
      <c r="F13" s="40">
        <v>23.04</v>
      </c>
      <c r="G13" s="60">
        <v>0.98</v>
      </c>
      <c r="H13" s="61">
        <v>0.01</v>
      </c>
      <c r="I13" s="62">
        <v>0.0</v>
      </c>
      <c r="J13" s="51">
        <v>0.0</v>
      </c>
      <c r="K13" s="51">
        <v>0.0</v>
      </c>
      <c r="L13" s="51" t="s">
        <v>34</v>
      </c>
      <c r="M13" s="51">
        <v>0.0</v>
      </c>
      <c r="N13" s="51">
        <v>0.0</v>
      </c>
      <c r="O13" s="32">
        <v>19.0</v>
      </c>
    </row>
    <row r="14">
      <c r="A14" s="39">
        <v>45352.0</v>
      </c>
      <c r="B14" s="52" t="s">
        <v>10</v>
      </c>
      <c r="C14" s="63">
        <v>8742.87527531432</v>
      </c>
      <c r="D14" s="58">
        <v>389.0910224883988</v>
      </c>
      <c r="E14" s="59">
        <v>231.0</v>
      </c>
      <c r="F14" s="40">
        <v>22.47</v>
      </c>
      <c r="G14" s="60">
        <v>1.0</v>
      </c>
      <c r="H14" s="61">
        <v>0.0</v>
      </c>
      <c r="I14" s="62">
        <v>0.0</v>
      </c>
      <c r="J14" s="51">
        <v>0.0</v>
      </c>
      <c r="K14" s="51">
        <v>0.0</v>
      </c>
      <c r="L14" s="51" t="s">
        <v>34</v>
      </c>
      <c r="M14" s="51">
        <v>0.0</v>
      </c>
      <c r="N14" s="51">
        <v>0.0</v>
      </c>
      <c r="O14" s="32">
        <v>21.0</v>
      </c>
    </row>
    <row r="17">
      <c r="A17" s="74" t="s">
        <v>36</v>
      </c>
      <c r="H17" s="74" t="s">
        <v>52</v>
      </c>
      <c r="M17" s="82" t="s">
        <v>38</v>
      </c>
    </row>
    <row r="19">
      <c r="H19" s="83" t="s">
        <v>22</v>
      </c>
      <c r="I19" s="84" t="s">
        <v>39</v>
      </c>
      <c r="J19" s="84" t="s">
        <v>40</v>
      </c>
      <c r="K19" s="76" t="s">
        <v>41</v>
      </c>
      <c r="M19" s="76" t="s">
        <v>40</v>
      </c>
      <c r="N19" s="76" t="s">
        <v>41</v>
      </c>
    </row>
    <row r="20">
      <c r="H20" s="76"/>
      <c r="I20" s="78"/>
      <c r="J20" s="71"/>
      <c r="K20" s="71"/>
      <c r="M20" s="71"/>
      <c r="N20" s="71"/>
    </row>
    <row r="21">
      <c r="H21" s="76" t="s">
        <v>42</v>
      </c>
      <c r="I21" s="78">
        <f t="shared" ref="I21:I24" si="1">(K7-J7)/J7</f>
        <v>3.2</v>
      </c>
      <c r="J21" s="79">
        <f t="shared" ref="J21:J24" si="2">K7-J7</f>
        <v>2227.951041</v>
      </c>
      <c r="K21" s="76" t="s">
        <v>43</v>
      </c>
      <c r="M21" s="85">
        <v>5040.0</v>
      </c>
      <c r="N21" s="76" t="s">
        <v>53</v>
      </c>
    </row>
    <row r="22">
      <c r="H22" s="76" t="s">
        <v>45</v>
      </c>
      <c r="I22" s="78">
        <f t="shared" si="1"/>
        <v>3.3</v>
      </c>
      <c r="J22" s="79">
        <f t="shared" si="2"/>
        <v>2492.868344</v>
      </c>
      <c r="K22" s="76" t="s">
        <v>46</v>
      </c>
    </row>
    <row r="23">
      <c r="H23" s="76" t="s">
        <v>47</v>
      </c>
      <c r="I23" s="78">
        <f t="shared" si="1"/>
        <v>3.23</v>
      </c>
      <c r="J23" s="79">
        <f t="shared" si="2"/>
        <v>2769.781423</v>
      </c>
      <c r="K23" s="76" t="s">
        <v>48</v>
      </c>
    </row>
    <row r="24">
      <c r="H24" s="76" t="s">
        <v>49</v>
      </c>
      <c r="I24" s="78">
        <f t="shared" si="1"/>
        <v>3.23</v>
      </c>
      <c r="J24" s="79">
        <f t="shared" si="2"/>
        <v>3002.60363</v>
      </c>
      <c r="K24" s="76" t="s">
        <v>48</v>
      </c>
    </row>
    <row r="26">
      <c r="H26" s="74" t="s">
        <v>50</v>
      </c>
    </row>
    <row r="28">
      <c r="H28" s="81" t="s">
        <v>54</v>
      </c>
    </row>
  </sheetData>
  <autoFilter ref="$A$1:$O$1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19.13"/>
    <col customWidth="1" min="14" max="14" width="17.13"/>
  </cols>
  <sheetData>
    <row r="1">
      <c r="A1" s="31" t="s">
        <v>22</v>
      </c>
      <c r="B1" s="31" t="s">
        <v>27</v>
      </c>
      <c r="C1" s="31" t="s">
        <v>12</v>
      </c>
      <c r="D1" s="31" t="s">
        <v>13</v>
      </c>
      <c r="E1" s="31" t="s">
        <v>28</v>
      </c>
      <c r="F1" s="31" t="s">
        <v>15</v>
      </c>
      <c r="G1" s="31" t="s">
        <v>29</v>
      </c>
      <c r="H1" s="31" t="s">
        <v>17</v>
      </c>
      <c r="I1" s="31" t="s">
        <v>18</v>
      </c>
      <c r="J1" s="31" t="s">
        <v>19</v>
      </c>
      <c r="K1" s="31" t="s">
        <v>20</v>
      </c>
      <c r="L1" s="31" t="s">
        <v>30</v>
      </c>
      <c r="M1" s="31" t="s">
        <v>31</v>
      </c>
      <c r="N1" s="31" t="s">
        <v>32</v>
      </c>
      <c r="O1" s="31" t="s">
        <v>33</v>
      </c>
    </row>
    <row r="2">
      <c r="A2" s="55">
        <v>44986.0</v>
      </c>
      <c r="B2" s="50" t="s">
        <v>11</v>
      </c>
      <c r="C2" s="86">
        <v>4322.0</v>
      </c>
      <c r="D2" s="58">
        <v>178.9648033126294</v>
      </c>
      <c r="E2" s="59">
        <v>89.4824016563147</v>
      </c>
      <c r="F2" s="41">
        <v>24.15</v>
      </c>
      <c r="G2" s="87">
        <v>0.82</v>
      </c>
      <c r="H2" s="88">
        <v>0.01</v>
      </c>
      <c r="I2" s="62">
        <v>5.0</v>
      </c>
      <c r="J2" s="53">
        <v>0.0</v>
      </c>
      <c r="K2" s="53">
        <v>0.0</v>
      </c>
      <c r="L2" s="53" t="s">
        <v>34</v>
      </c>
      <c r="M2" s="53">
        <v>0.0</v>
      </c>
      <c r="N2" s="53">
        <v>0.0</v>
      </c>
      <c r="O2" s="32">
        <v>24.0</v>
      </c>
    </row>
    <row r="3">
      <c r="A3" s="55">
        <v>45017.0</v>
      </c>
      <c r="B3" s="52" t="s">
        <v>11</v>
      </c>
      <c r="C3" s="86">
        <v>4754.200000000001</v>
      </c>
      <c r="D3" s="58">
        <v>195.48519736842107</v>
      </c>
      <c r="E3" s="59">
        <v>97.74259868421053</v>
      </c>
      <c r="F3" s="41">
        <v>24.32</v>
      </c>
      <c r="G3" s="87">
        <v>0.84</v>
      </c>
      <c r="H3" s="88">
        <v>0.0</v>
      </c>
      <c r="I3" s="62">
        <v>4.0</v>
      </c>
      <c r="J3" s="53">
        <v>0.0</v>
      </c>
      <c r="K3" s="53">
        <v>0.0</v>
      </c>
      <c r="L3" s="53" t="s">
        <v>34</v>
      </c>
      <c r="M3" s="53">
        <v>0.0</v>
      </c>
      <c r="N3" s="53">
        <v>0.0</v>
      </c>
      <c r="O3" s="32">
        <v>23.0</v>
      </c>
    </row>
    <row r="4">
      <c r="A4" s="55">
        <v>45047.0</v>
      </c>
      <c r="B4" s="52" t="s">
        <v>11</v>
      </c>
      <c r="C4" s="86">
        <v>5134.536000000001</v>
      </c>
      <c r="D4" s="58">
        <v>214.11743119266058</v>
      </c>
      <c r="E4" s="59">
        <v>107.05871559633029</v>
      </c>
      <c r="F4" s="41">
        <v>23.98</v>
      </c>
      <c r="G4" s="87">
        <v>0.87</v>
      </c>
      <c r="H4" s="88">
        <v>0.0</v>
      </c>
      <c r="I4" s="62">
        <v>4.0</v>
      </c>
      <c r="J4" s="53">
        <v>0.0</v>
      </c>
      <c r="K4" s="53">
        <v>0.0</v>
      </c>
      <c r="L4" s="53" t="s">
        <v>34</v>
      </c>
      <c r="M4" s="53">
        <v>0.0</v>
      </c>
      <c r="N4" s="53">
        <v>0.0</v>
      </c>
      <c r="O4" s="32">
        <v>25.0</v>
      </c>
    </row>
    <row r="5">
      <c r="A5" s="55">
        <v>45078.0</v>
      </c>
      <c r="B5" s="52" t="s">
        <v>11</v>
      </c>
      <c r="C5" s="86">
        <v>5237.2267200000015</v>
      </c>
      <c r="D5" s="58">
        <v>227.31018750000007</v>
      </c>
      <c r="E5" s="59">
        <v>113.65509375000003</v>
      </c>
      <c r="F5" s="41">
        <v>23.04</v>
      </c>
      <c r="G5" s="87">
        <v>0.88</v>
      </c>
      <c r="H5" s="88">
        <v>0.0</v>
      </c>
      <c r="I5" s="89">
        <v>2.0</v>
      </c>
      <c r="J5" s="53">
        <v>0.0</v>
      </c>
      <c r="K5" s="53">
        <v>0.0</v>
      </c>
      <c r="L5" s="53" t="s">
        <v>34</v>
      </c>
      <c r="M5" s="53">
        <v>0.0</v>
      </c>
      <c r="N5" s="53">
        <v>0.0</v>
      </c>
      <c r="O5" s="32">
        <v>24.0</v>
      </c>
    </row>
    <row r="6">
      <c r="A6" s="55">
        <v>45108.0</v>
      </c>
      <c r="B6" s="52" t="s">
        <v>11</v>
      </c>
      <c r="C6" s="86">
        <v>5446.715788800002</v>
      </c>
      <c r="D6" s="58">
        <v>231.57805224489806</v>
      </c>
      <c r="E6" s="59">
        <v>150.52573395918375</v>
      </c>
      <c r="F6" s="41">
        <v>23.52</v>
      </c>
      <c r="G6" s="87">
        <v>0.86</v>
      </c>
      <c r="H6" s="88">
        <v>0.0</v>
      </c>
      <c r="I6" s="89">
        <v>0.0</v>
      </c>
      <c r="J6" s="53">
        <v>0.0</v>
      </c>
      <c r="K6" s="53">
        <v>0.0</v>
      </c>
      <c r="L6" s="89" t="s">
        <v>34</v>
      </c>
      <c r="M6" s="53">
        <v>0.0</v>
      </c>
      <c r="N6" s="53">
        <v>0.0</v>
      </c>
      <c r="O6" s="32">
        <v>23.0</v>
      </c>
    </row>
    <row r="7">
      <c r="A7" s="56">
        <v>45139.0</v>
      </c>
      <c r="B7" s="52" t="s">
        <v>11</v>
      </c>
      <c r="C7" s="86">
        <v>7788.803577984003</v>
      </c>
      <c r="D7" s="58">
        <v>301.07474209447247</v>
      </c>
      <c r="E7" s="64">
        <v>186.66634009857293</v>
      </c>
      <c r="F7" s="90">
        <v>25.87</v>
      </c>
      <c r="G7" s="91">
        <v>0.87</v>
      </c>
      <c r="H7" s="66">
        <v>0.04</v>
      </c>
      <c r="I7" s="67">
        <v>2.0</v>
      </c>
      <c r="J7" s="54">
        <v>467.3282146790402</v>
      </c>
      <c r="K7" s="54">
        <v>1962.7785016519688</v>
      </c>
      <c r="L7" s="92" t="s">
        <v>35</v>
      </c>
      <c r="M7" s="54">
        <v>0.0</v>
      </c>
      <c r="N7" s="54">
        <v>0.0</v>
      </c>
      <c r="O7" s="69">
        <v>12.0</v>
      </c>
    </row>
    <row r="8">
      <c r="A8" s="56">
        <v>45170.0</v>
      </c>
      <c r="B8" s="52" t="s">
        <v>11</v>
      </c>
      <c r="C8" s="86">
        <v>8178.243756883204</v>
      </c>
      <c r="D8" s="58">
        <v>318.591498125563</v>
      </c>
      <c r="E8" s="64">
        <v>203.89855880036035</v>
      </c>
      <c r="F8" s="90">
        <v>25.67</v>
      </c>
      <c r="G8" s="91">
        <v>0.86</v>
      </c>
      <c r="H8" s="66">
        <v>0.04</v>
      </c>
      <c r="I8" s="67">
        <v>3.0</v>
      </c>
      <c r="J8" s="54">
        <v>507.0511129267586</v>
      </c>
      <c r="K8" s="54">
        <v>2180.3197855850617</v>
      </c>
      <c r="L8" s="92" t="s">
        <v>35</v>
      </c>
      <c r="M8" s="54">
        <v>0.0</v>
      </c>
      <c r="N8" s="54">
        <v>0.0</v>
      </c>
      <c r="O8" s="69">
        <v>10.0</v>
      </c>
    </row>
    <row r="9">
      <c r="A9" s="56">
        <v>45200.0</v>
      </c>
      <c r="B9" s="52" t="s">
        <v>11</v>
      </c>
      <c r="C9" s="86">
        <v>8341.808632020868</v>
      </c>
      <c r="D9" s="58">
        <v>331.02415206432016</v>
      </c>
      <c r="E9" s="64">
        <v>231.7169064450241</v>
      </c>
      <c r="F9" s="90">
        <v>25.2</v>
      </c>
      <c r="G9" s="91">
        <v>0.88</v>
      </c>
      <c r="H9" s="66">
        <v>0.03</v>
      </c>
      <c r="I9" s="67">
        <v>3.0</v>
      </c>
      <c r="J9" s="54">
        <v>575.5847956094399</v>
      </c>
      <c r="K9" s="54">
        <v>2434.723685427931</v>
      </c>
      <c r="L9" s="92" t="s">
        <v>35</v>
      </c>
      <c r="M9" s="54">
        <v>0.0</v>
      </c>
      <c r="N9" s="54">
        <v>0.0</v>
      </c>
      <c r="O9" s="69">
        <v>10.0</v>
      </c>
    </row>
    <row r="10">
      <c r="A10" s="56">
        <v>45231.0</v>
      </c>
      <c r="B10" s="52" t="s">
        <v>11</v>
      </c>
      <c r="C10" s="86">
        <v>9175.989495222955</v>
      </c>
      <c r="D10" s="58">
        <v>366.5996602166582</v>
      </c>
      <c r="E10" s="64">
        <v>190.63182331266228</v>
      </c>
      <c r="F10" s="90">
        <v>25.03</v>
      </c>
      <c r="G10" s="91">
        <v>0.88</v>
      </c>
      <c r="H10" s="66">
        <v>0.05</v>
      </c>
      <c r="I10" s="67">
        <v>4.0</v>
      </c>
      <c r="J10" s="54">
        <v>623.967285675161</v>
      </c>
      <c r="K10" s="54">
        <v>2639.381618405931</v>
      </c>
      <c r="L10" s="92" t="s">
        <v>35</v>
      </c>
      <c r="M10" s="54">
        <v>800.0</v>
      </c>
      <c r="N10" s="54">
        <v>4320.0</v>
      </c>
      <c r="O10" s="69">
        <v>3.0</v>
      </c>
    </row>
    <row r="11">
      <c r="A11" s="55">
        <v>45261.0</v>
      </c>
      <c r="B11" s="52" t="s">
        <v>11</v>
      </c>
      <c r="C11" s="86">
        <v>7340.791596178365</v>
      </c>
      <c r="D11" s="58">
        <v>304.0924439179107</v>
      </c>
      <c r="E11" s="70">
        <v>152.04622195895536</v>
      </c>
      <c r="F11" s="41">
        <v>24.14</v>
      </c>
      <c r="G11" s="87">
        <v>0.89</v>
      </c>
      <c r="H11" s="88">
        <v>0.01</v>
      </c>
      <c r="I11" s="89">
        <v>0.0</v>
      </c>
      <c r="J11" s="53">
        <v>0.0</v>
      </c>
      <c r="K11" s="53">
        <v>0.0</v>
      </c>
      <c r="L11" s="53" t="s">
        <v>34</v>
      </c>
      <c r="M11" s="53">
        <v>0.0</v>
      </c>
      <c r="N11" s="53">
        <v>0.0</v>
      </c>
      <c r="O11" s="32">
        <v>22.0</v>
      </c>
    </row>
    <row r="12">
      <c r="A12" s="55">
        <v>45292.0</v>
      </c>
      <c r="B12" s="52" t="s">
        <v>11</v>
      </c>
      <c r="C12" s="86">
        <v>6239.67285675161</v>
      </c>
      <c r="D12" s="58">
        <v>252.0061735360101</v>
      </c>
      <c r="E12" s="70">
        <v>143.64351891552573</v>
      </c>
      <c r="F12" s="41">
        <v>24.76</v>
      </c>
      <c r="G12" s="87">
        <v>0.87</v>
      </c>
      <c r="H12" s="88">
        <v>0.0</v>
      </c>
      <c r="I12" s="89">
        <v>0.0</v>
      </c>
      <c r="J12" s="53">
        <v>0.0</v>
      </c>
      <c r="K12" s="53">
        <v>0.0</v>
      </c>
      <c r="L12" s="53" t="s">
        <v>34</v>
      </c>
      <c r="M12" s="53">
        <v>0.0</v>
      </c>
      <c r="N12" s="53">
        <v>0.0</v>
      </c>
      <c r="O12" s="32">
        <v>21.0</v>
      </c>
    </row>
    <row r="13">
      <c r="A13" s="55">
        <v>45323.0</v>
      </c>
      <c r="B13" s="52" t="s">
        <v>11</v>
      </c>
      <c r="C13" s="86">
        <v>6177.276128184094</v>
      </c>
      <c r="D13" s="58">
        <v>248.28280257974654</v>
      </c>
      <c r="E13" s="59">
        <v>124.14140128987327</v>
      </c>
      <c r="F13" s="41">
        <v>24.88</v>
      </c>
      <c r="G13" s="87">
        <v>0.88</v>
      </c>
      <c r="H13" s="88">
        <v>0.01</v>
      </c>
      <c r="I13" s="89">
        <v>0.0</v>
      </c>
      <c r="J13" s="53">
        <v>0.0</v>
      </c>
      <c r="K13" s="53">
        <v>0.0</v>
      </c>
      <c r="L13" s="53" t="s">
        <v>34</v>
      </c>
      <c r="M13" s="53">
        <v>0.0</v>
      </c>
      <c r="N13" s="53">
        <v>0.0</v>
      </c>
      <c r="O13" s="32">
        <v>19.0</v>
      </c>
    </row>
    <row r="14">
      <c r="A14" s="55">
        <v>45352.0</v>
      </c>
      <c r="B14" s="52" t="s">
        <v>11</v>
      </c>
      <c r="C14" s="86">
        <v>5868.412321774889</v>
      </c>
      <c r="D14" s="58">
        <v>247.92616484051072</v>
      </c>
      <c r="E14" s="59">
        <v>131.0</v>
      </c>
      <c r="F14" s="41">
        <v>23.67</v>
      </c>
      <c r="G14" s="87">
        <v>0.87</v>
      </c>
      <c r="H14" s="88">
        <v>0.01</v>
      </c>
      <c r="I14" s="89">
        <v>0.0</v>
      </c>
      <c r="J14" s="53">
        <v>0.0</v>
      </c>
      <c r="K14" s="53">
        <v>0.0</v>
      </c>
      <c r="L14" s="53" t="s">
        <v>34</v>
      </c>
      <c r="M14" s="53">
        <v>0.0</v>
      </c>
      <c r="N14" s="53">
        <v>0.0</v>
      </c>
      <c r="O14" s="32">
        <v>21.0</v>
      </c>
    </row>
    <row r="17">
      <c r="A17" s="74" t="s">
        <v>36</v>
      </c>
      <c r="H17" s="74" t="s">
        <v>52</v>
      </c>
      <c r="M17" s="82" t="s">
        <v>38</v>
      </c>
    </row>
    <row r="19">
      <c r="H19" s="76" t="s">
        <v>22</v>
      </c>
      <c r="I19" s="77" t="s">
        <v>39</v>
      </c>
      <c r="J19" s="77" t="s">
        <v>40</v>
      </c>
      <c r="K19" s="76" t="s">
        <v>41</v>
      </c>
      <c r="M19" s="76" t="s">
        <v>40</v>
      </c>
      <c r="N19" s="76" t="s">
        <v>55</v>
      </c>
    </row>
    <row r="20">
      <c r="H20" s="76"/>
      <c r="I20" s="78"/>
      <c r="J20" s="71"/>
      <c r="K20" s="71"/>
      <c r="M20" s="71"/>
      <c r="N20" s="71"/>
    </row>
    <row r="21">
      <c r="H21" s="76" t="s">
        <v>42</v>
      </c>
      <c r="I21" s="78">
        <f t="shared" ref="I21:I24" si="1">(K7-J7)/J7</f>
        <v>3.2</v>
      </c>
      <c r="J21" s="79">
        <f t="shared" ref="J21:J24" si="2">K7-J7</f>
        <v>1495.450287</v>
      </c>
      <c r="K21" s="76" t="s">
        <v>43</v>
      </c>
      <c r="M21" s="85">
        <v>3520.0</v>
      </c>
      <c r="N21" s="76" t="s">
        <v>56</v>
      </c>
    </row>
    <row r="22">
      <c r="H22" s="76" t="s">
        <v>45</v>
      </c>
      <c r="I22" s="78">
        <f t="shared" si="1"/>
        <v>3.3</v>
      </c>
      <c r="J22" s="79">
        <f t="shared" si="2"/>
        <v>1673.268673</v>
      </c>
      <c r="K22" s="76" t="s">
        <v>46</v>
      </c>
    </row>
    <row r="23">
      <c r="H23" s="76" t="s">
        <v>47</v>
      </c>
      <c r="I23" s="78">
        <f t="shared" si="1"/>
        <v>3.23</v>
      </c>
      <c r="J23" s="79">
        <f t="shared" si="2"/>
        <v>1859.13889</v>
      </c>
      <c r="K23" s="76" t="s">
        <v>48</v>
      </c>
    </row>
    <row r="24">
      <c r="H24" s="76" t="s">
        <v>49</v>
      </c>
      <c r="I24" s="78">
        <f t="shared" si="1"/>
        <v>3.23</v>
      </c>
      <c r="J24" s="79">
        <f t="shared" si="2"/>
        <v>2015.414333</v>
      </c>
      <c r="K24" s="76" t="s">
        <v>48</v>
      </c>
    </row>
    <row r="26">
      <c r="H26" s="74" t="s">
        <v>50</v>
      </c>
    </row>
    <row r="28">
      <c r="H28" s="81" t="s">
        <v>57</v>
      </c>
    </row>
  </sheetData>
  <autoFilter ref="$A$1:$O$14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5.75"/>
    <col customWidth="1" min="4" max="4" width="13.13"/>
    <col customWidth="1" min="5" max="5" width="12.88"/>
    <col customWidth="1" min="6" max="6" width="14.13"/>
    <col customWidth="1" min="7" max="7" width="14.38"/>
    <col customWidth="1" min="8" max="9" width="14.63"/>
    <col customWidth="1" min="10" max="10" width="20.75"/>
    <col customWidth="1" min="11" max="11" width="15.13"/>
    <col customWidth="1" min="12" max="12" width="15.63"/>
    <col customWidth="1" min="13" max="13" width="14.13"/>
    <col customWidth="1" min="14" max="14" width="14.5"/>
  </cols>
  <sheetData>
    <row r="1">
      <c r="A1" s="31" t="s">
        <v>22</v>
      </c>
      <c r="B1" s="31" t="s">
        <v>27</v>
      </c>
      <c r="C1" s="31" t="s">
        <v>12</v>
      </c>
      <c r="D1" s="31" t="s">
        <v>13</v>
      </c>
      <c r="E1" s="31" t="s">
        <v>28</v>
      </c>
      <c r="F1" s="31" t="s">
        <v>15</v>
      </c>
      <c r="G1" s="31" t="s">
        <v>29</v>
      </c>
      <c r="H1" s="31" t="s">
        <v>17</v>
      </c>
      <c r="I1" s="31" t="s">
        <v>18</v>
      </c>
      <c r="J1" s="31" t="s">
        <v>19</v>
      </c>
      <c r="K1" s="31" t="s">
        <v>20</v>
      </c>
      <c r="L1" s="31" t="s">
        <v>30</v>
      </c>
      <c r="M1" s="31" t="s">
        <v>31</v>
      </c>
      <c r="N1" s="31" t="s">
        <v>32</v>
      </c>
      <c r="O1" s="31" t="s">
        <v>33</v>
      </c>
      <c r="P1" s="31" t="s">
        <v>58</v>
      </c>
    </row>
    <row r="2">
      <c r="A2" s="39">
        <v>44986.0</v>
      </c>
      <c r="B2" s="50" t="s">
        <v>9</v>
      </c>
      <c r="C2" s="51">
        <v>8023.0</v>
      </c>
      <c r="D2" s="70">
        <v>417.2126885075403</v>
      </c>
      <c r="E2" s="59">
        <f t="shared" ref="E2:E6" si="1">D2*0.5</f>
        <v>208.6063443</v>
      </c>
      <c r="F2" s="40">
        <v>19.23</v>
      </c>
      <c r="G2" s="60">
        <v>0.98</v>
      </c>
      <c r="H2" s="61">
        <v>0.02</v>
      </c>
      <c r="I2" s="62">
        <v>0.0</v>
      </c>
      <c r="J2" s="51">
        <v>0.0</v>
      </c>
      <c r="K2" s="51">
        <v>0.0</v>
      </c>
      <c r="L2" s="51" t="s">
        <v>34</v>
      </c>
      <c r="M2" s="51">
        <v>0.0</v>
      </c>
      <c r="N2" s="51">
        <v>0.0</v>
      </c>
      <c r="O2" s="32">
        <v>15.0</v>
      </c>
      <c r="P2" s="32"/>
    </row>
    <row r="3">
      <c r="A3" s="39">
        <v>45017.0</v>
      </c>
      <c r="B3" s="52" t="s">
        <v>9</v>
      </c>
      <c r="C3" s="53">
        <v>8825.300000000001</v>
      </c>
      <c r="D3" s="70">
        <v>464.97892518440466</v>
      </c>
      <c r="E3" s="59">
        <f t="shared" si="1"/>
        <v>232.4894626</v>
      </c>
      <c r="F3" s="40">
        <v>18.98</v>
      </c>
      <c r="G3" s="60">
        <v>0.99</v>
      </c>
      <c r="H3" s="61">
        <v>0.01</v>
      </c>
      <c r="I3" s="62">
        <v>0.0</v>
      </c>
      <c r="J3" s="51">
        <v>0.0</v>
      </c>
      <c r="K3" s="51">
        <v>0.0</v>
      </c>
      <c r="L3" s="51" t="s">
        <v>34</v>
      </c>
      <c r="M3" s="51">
        <v>0.0</v>
      </c>
      <c r="N3" s="51">
        <v>0.0</v>
      </c>
      <c r="O3" s="32">
        <v>14.0</v>
      </c>
      <c r="P3" s="32"/>
    </row>
    <row r="4">
      <c r="A4" s="39">
        <v>45047.0</v>
      </c>
      <c r="B4" s="52" t="s">
        <v>9</v>
      </c>
      <c r="C4" s="53">
        <v>9531.324000000002</v>
      </c>
      <c r="D4" s="70">
        <v>500.8578034682082</v>
      </c>
      <c r="E4" s="59">
        <f t="shared" si="1"/>
        <v>250.4289017</v>
      </c>
      <c r="F4" s="40">
        <v>19.03</v>
      </c>
      <c r="G4" s="60">
        <v>0.99</v>
      </c>
      <c r="H4" s="61">
        <v>0.0</v>
      </c>
      <c r="I4" s="62">
        <v>0.0</v>
      </c>
      <c r="J4" s="51">
        <v>0.0</v>
      </c>
      <c r="K4" s="51">
        <v>0.0</v>
      </c>
      <c r="L4" s="51" t="s">
        <v>34</v>
      </c>
      <c r="M4" s="51">
        <v>0.0</v>
      </c>
      <c r="N4" s="51">
        <v>0.0</v>
      </c>
      <c r="O4" s="32">
        <v>16.0</v>
      </c>
      <c r="P4" s="32"/>
    </row>
    <row r="5">
      <c r="A5" s="39">
        <v>45078.0</v>
      </c>
      <c r="B5" s="52" t="s">
        <v>9</v>
      </c>
      <c r="C5" s="53">
        <v>9721.950480000003</v>
      </c>
      <c r="D5" s="70">
        <v>499.0734332648872</v>
      </c>
      <c r="E5" s="59">
        <f t="shared" si="1"/>
        <v>249.5367166</v>
      </c>
      <c r="F5" s="40">
        <v>19.48</v>
      </c>
      <c r="G5" s="60">
        <v>0.98</v>
      </c>
      <c r="H5" s="61">
        <v>0.0</v>
      </c>
      <c r="I5" s="62">
        <v>2.0</v>
      </c>
      <c r="J5" s="51">
        <v>0.0</v>
      </c>
      <c r="K5" s="51">
        <v>0.0</v>
      </c>
      <c r="L5" s="51" t="s">
        <v>34</v>
      </c>
      <c r="M5" s="51">
        <v>0.0</v>
      </c>
      <c r="N5" s="51">
        <v>0.0</v>
      </c>
      <c r="O5" s="32">
        <v>13.0</v>
      </c>
      <c r="P5" s="32"/>
    </row>
    <row r="6">
      <c r="A6" s="39">
        <v>45108.0</v>
      </c>
      <c r="B6" s="52" t="s">
        <v>9</v>
      </c>
      <c r="C6" s="53">
        <v>10110.828499200004</v>
      </c>
      <c r="D6" s="70">
        <v>519.0363705954827</v>
      </c>
      <c r="E6" s="59">
        <f t="shared" si="1"/>
        <v>259.5181853</v>
      </c>
      <c r="F6" s="40">
        <v>19.48</v>
      </c>
      <c r="G6" s="60">
        <v>0.98</v>
      </c>
      <c r="H6" s="61">
        <v>0.0</v>
      </c>
      <c r="I6" s="62">
        <v>0.0</v>
      </c>
      <c r="J6" s="51">
        <v>0.0</v>
      </c>
      <c r="K6" s="51">
        <v>0.0</v>
      </c>
      <c r="L6" s="62" t="s">
        <v>34</v>
      </c>
      <c r="M6" s="51">
        <v>0.0</v>
      </c>
      <c r="N6" s="51">
        <v>0.0</v>
      </c>
      <c r="O6" s="32">
        <v>15.0</v>
      </c>
      <c r="P6" s="32"/>
    </row>
    <row r="7">
      <c r="A7" s="45">
        <v>45139.0</v>
      </c>
      <c r="B7" s="52" t="s">
        <v>9</v>
      </c>
      <c r="C7" s="54">
        <v>14458.484753856006</v>
      </c>
      <c r="D7" s="93">
        <v>657.2038524480002</v>
      </c>
      <c r="E7" s="64">
        <f>D7*0.65</f>
        <v>427.1825041</v>
      </c>
      <c r="F7" s="46">
        <v>22.0</v>
      </c>
      <c r="G7" s="65">
        <v>0.97</v>
      </c>
      <c r="H7" s="66">
        <v>0.01</v>
      </c>
      <c r="I7" s="67">
        <v>0.0</v>
      </c>
      <c r="J7" s="68">
        <v>867.5090852313604</v>
      </c>
      <c r="K7" s="54">
        <v>3643.5381579717136</v>
      </c>
      <c r="L7" s="67" t="s">
        <v>35</v>
      </c>
      <c r="M7" s="68">
        <v>0.0</v>
      </c>
      <c r="N7" s="68">
        <v>0.0</v>
      </c>
      <c r="O7" s="69">
        <v>8.0</v>
      </c>
      <c r="P7" s="69"/>
    </row>
    <row r="8">
      <c r="A8" s="45">
        <v>45170.0</v>
      </c>
      <c r="B8" s="52" t="s">
        <v>9</v>
      </c>
      <c r="C8" s="54">
        <v>15181.408991548808</v>
      </c>
      <c r="D8" s="93">
        <v>670.2608826290865</v>
      </c>
      <c r="E8" s="64">
        <f>D8*0.62</f>
        <v>415.5617472</v>
      </c>
      <c r="F8" s="46">
        <v>22.65</v>
      </c>
      <c r="G8" s="65">
        <v>0.98</v>
      </c>
      <c r="H8" s="66">
        <v>0.01</v>
      </c>
      <c r="I8" s="67">
        <v>1.0</v>
      </c>
      <c r="J8" s="68">
        <v>941.2473574760261</v>
      </c>
      <c r="K8" s="54">
        <v>4047.363637146912</v>
      </c>
      <c r="L8" s="67" t="s">
        <v>35</v>
      </c>
      <c r="M8" s="68">
        <v>0.0</v>
      </c>
      <c r="N8" s="68">
        <v>0.0</v>
      </c>
      <c r="O8" s="69">
        <v>9.0</v>
      </c>
      <c r="P8" s="69"/>
    </row>
    <row r="9">
      <c r="A9" s="45">
        <v>45200.0</v>
      </c>
      <c r="B9" s="52" t="s">
        <v>9</v>
      </c>
      <c r="C9" s="54">
        <v>15485.037171379783</v>
      </c>
      <c r="D9" s="93">
        <v>700.6804149945602</v>
      </c>
      <c r="E9" s="64">
        <f>D9*0.64</f>
        <v>448.4354656</v>
      </c>
      <c r="F9" s="46">
        <v>22.1</v>
      </c>
      <c r="G9" s="65">
        <v>0.99</v>
      </c>
      <c r="H9" s="66">
        <v>0.01</v>
      </c>
      <c r="I9" s="67">
        <v>0.0</v>
      </c>
      <c r="J9" s="68">
        <v>1068.467564825205</v>
      </c>
      <c r="K9" s="68">
        <v>4519.617799210618</v>
      </c>
      <c r="L9" s="67" t="s">
        <v>35</v>
      </c>
      <c r="M9" s="68">
        <v>0.0</v>
      </c>
      <c r="N9" s="68">
        <v>0.0</v>
      </c>
      <c r="O9" s="69">
        <v>10.0</v>
      </c>
      <c r="P9" s="69"/>
    </row>
    <row r="10">
      <c r="A10" s="45">
        <v>45231.0</v>
      </c>
      <c r="B10" s="52" t="s">
        <v>9</v>
      </c>
      <c r="C10" s="54">
        <v>17033.540888517764</v>
      </c>
      <c r="D10" s="93">
        <v>738.3416076513985</v>
      </c>
      <c r="E10" s="64">
        <f>D10*0.7</f>
        <v>516.8391254</v>
      </c>
      <c r="F10" s="46">
        <v>23.07</v>
      </c>
      <c r="G10" s="65">
        <v>0.97</v>
      </c>
      <c r="H10" s="66">
        <v>0.0</v>
      </c>
      <c r="I10" s="67">
        <v>0.0</v>
      </c>
      <c r="J10" s="68">
        <v>1158.280780419208</v>
      </c>
      <c r="K10" s="54">
        <v>4899.5277011732505</v>
      </c>
      <c r="L10" s="67" t="s">
        <v>35</v>
      </c>
      <c r="M10" s="68">
        <v>800.0</v>
      </c>
      <c r="N10" s="54">
        <v>3679.9999999999995</v>
      </c>
      <c r="O10" s="69">
        <v>3.0</v>
      </c>
      <c r="P10" s="69"/>
    </row>
    <row r="11">
      <c r="A11" s="39">
        <v>45261.0</v>
      </c>
      <c r="B11" s="52" t="s">
        <v>9</v>
      </c>
      <c r="C11" s="53">
        <v>13626.832710814211</v>
      </c>
      <c r="D11" s="70">
        <v>709.3614112865284</v>
      </c>
      <c r="E11" s="59">
        <f>D11*0.52</f>
        <v>368.8679339</v>
      </c>
      <c r="F11" s="40">
        <v>19.21</v>
      </c>
      <c r="G11" s="60">
        <v>0.99</v>
      </c>
      <c r="H11" s="61">
        <v>0.01</v>
      </c>
      <c r="I11" s="62">
        <v>0.0</v>
      </c>
      <c r="J11" s="51">
        <v>0.0</v>
      </c>
      <c r="K11" s="51">
        <v>0.0</v>
      </c>
      <c r="L11" s="51" t="s">
        <v>34</v>
      </c>
      <c r="M11" s="51">
        <v>0.0</v>
      </c>
      <c r="N11" s="51">
        <v>0.0</v>
      </c>
      <c r="O11" s="32">
        <v>14.0</v>
      </c>
      <c r="P11" s="32"/>
    </row>
    <row r="12">
      <c r="A12" s="39">
        <v>45292.0</v>
      </c>
      <c r="B12" s="52" t="s">
        <v>9</v>
      </c>
      <c r="C12" s="53">
        <v>11582.80780419208</v>
      </c>
      <c r="D12" s="70">
        <v>608.9804313455352</v>
      </c>
      <c r="E12" s="70">
        <f>D12*0.5</f>
        <v>304.4902157</v>
      </c>
      <c r="F12" s="40">
        <v>19.02</v>
      </c>
      <c r="G12" s="60">
        <v>0.98</v>
      </c>
      <c r="H12" s="61">
        <v>0.0</v>
      </c>
      <c r="I12" s="62">
        <v>0.0</v>
      </c>
      <c r="J12" s="51">
        <v>0.0</v>
      </c>
      <c r="K12" s="51">
        <v>0.0</v>
      </c>
      <c r="L12" s="51" t="s">
        <v>34</v>
      </c>
      <c r="M12" s="51">
        <v>0.0</v>
      </c>
      <c r="N12" s="51">
        <v>0.0</v>
      </c>
      <c r="O12" s="32">
        <v>16.0</v>
      </c>
      <c r="P12" s="32"/>
    </row>
    <row r="13">
      <c r="A13" s="39">
        <v>45323.0</v>
      </c>
      <c r="B13" s="52" t="s">
        <v>9</v>
      </c>
      <c r="C13" s="53">
        <v>11466.979726150159</v>
      </c>
      <c r="D13" s="70">
        <v>590.1687970226536</v>
      </c>
      <c r="E13" s="70">
        <f>D13*0.57</f>
        <v>336.3962143</v>
      </c>
      <c r="F13" s="40">
        <v>19.43</v>
      </c>
      <c r="G13" s="60">
        <v>0.98</v>
      </c>
      <c r="H13" s="61">
        <v>0.01</v>
      </c>
      <c r="I13" s="62">
        <v>0.0</v>
      </c>
      <c r="J13" s="51">
        <v>0.0</v>
      </c>
      <c r="K13" s="51">
        <v>0.0</v>
      </c>
      <c r="L13" s="51" t="s">
        <v>34</v>
      </c>
      <c r="M13" s="51">
        <v>0.0</v>
      </c>
      <c r="N13" s="51">
        <v>0.0</v>
      </c>
      <c r="O13" s="32">
        <v>15.0</v>
      </c>
      <c r="P13" s="32"/>
    </row>
    <row r="14">
      <c r="A14" s="39">
        <v>45352.0</v>
      </c>
      <c r="B14" s="52" t="s">
        <v>9</v>
      </c>
      <c r="C14" s="53">
        <v>10893.63073984265</v>
      </c>
      <c r="D14" s="70">
        <v>555.2309245587487</v>
      </c>
      <c r="E14" s="59">
        <f>D14*0.5</f>
        <v>277.6154623</v>
      </c>
      <c r="F14" s="40">
        <v>19.62</v>
      </c>
      <c r="G14" s="60">
        <v>0.97</v>
      </c>
      <c r="H14" s="61">
        <v>0.0</v>
      </c>
      <c r="I14" s="62">
        <v>0.0</v>
      </c>
      <c r="J14" s="51">
        <v>0.0</v>
      </c>
      <c r="K14" s="51">
        <v>0.0</v>
      </c>
      <c r="L14" s="51" t="s">
        <v>34</v>
      </c>
      <c r="M14" s="51">
        <v>0.0</v>
      </c>
      <c r="N14" s="51">
        <v>0.0</v>
      </c>
      <c r="O14" s="32">
        <v>14.0</v>
      </c>
      <c r="P14" s="32"/>
    </row>
    <row r="15">
      <c r="A15" s="55">
        <v>44986.0</v>
      </c>
      <c r="B15" s="50" t="s">
        <v>11</v>
      </c>
      <c r="C15" s="53">
        <v>4322.0</v>
      </c>
      <c r="D15" s="70">
        <v>178.9648033126294</v>
      </c>
      <c r="E15" s="59">
        <v>89.4824016563147</v>
      </c>
      <c r="F15" s="41">
        <v>24.15</v>
      </c>
      <c r="G15" s="87">
        <v>0.82</v>
      </c>
      <c r="H15" s="88">
        <v>0.01</v>
      </c>
      <c r="I15" s="62">
        <v>5.0</v>
      </c>
      <c r="J15" s="53">
        <v>0.0</v>
      </c>
      <c r="K15" s="53">
        <v>0.0</v>
      </c>
      <c r="L15" s="53" t="s">
        <v>34</v>
      </c>
      <c r="M15" s="53">
        <v>0.0</v>
      </c>
      <c r="N15" s="53">
        <v>0.0</v>
      </c>
      <c r="O15" s="32">
        <v>24.0</v>
      </c>
      <c r="P15" s="32"/>
    </row>
    <row r="16">
      <c r="A16" s="55">
        <v>45017.0</v>
      </c>
      <c r="B16" s="52" t="s">
        <v>11</v>
      </c>
      <c r="C16" s="53">
        <v>4754.200000000001</v>
      </c>
      <c r="D16" s="70">
        <v>195.48519736842107</v>
      </c>
      <c r="E16" s="59">
        <v>97.74259868421053</v>
      </c>
      <c r="F16" s="41">
        <v>24.32</v>
      </c>
      <c r="G16" s="87">
        <v>0.84</v>
      </c>
      <c r="H16" s="88">
        <v>0.0</v>
      </c>
      <c r="I16" s="62">
        <v>4.0</v>
      </c>
      <c r="J16" s="53">
        <v>0.0</v>
      </c>
      <c r="K16" s="53">
        <v>0.0</v>
      </c>
      <c r="L16" s="53" t="s">
        <v>34</v>
      </c>
      <c r="M16" s="53">
        <v>0.0</v>
      </c>
      <c r="N16" s="53">
        <v>0.0</v>
      </c>
      <c r="O16" s="32">
        <v>23.0</v>
      </c>
      <c r="P16" s="32"/>
    </row>
    <row r="17">
      <c r="A17" s="55">
        <v>45047.0</v>
      </c>
      <c r="B17" s="52" t="s">
        <v>11</v>
      </c>
      <c r="C17" s="53">
        <v>5134.536000000001</v>
      </c>
      <c r="D17" s="70">
        <v>214.11743119266058</v>
      </c>
      <c r="E17" s="59">
        <v>107.05871559633029</v>
      </c>
      <c r="F17" s="41">
        <v>23.98</v>
      </c>
      <c r="G17" s="87">
        <v>0.87</v>
      </c>
      <c r="H17" s="88">
        <v>0.0</v>
      </c>
      <c r="I17" s="62">
        <v>4.0</v>
      </c>
      <c r="J17" s="53">
        <v>0.0</v>
      </c>
      <c r="K17" s="53">
        <v>0.0</v>
      </c>
      <c r="L17" s="53" t="s">
        <v>34</v>
      </c>
      <c r="M17" s="53">
        <v>0.0</v>
      </c>
      <c r="N17" s="53">
        <v>0.0</v>
      </c>
      <c r="O17" s="32">
        <v>25.0</v>
      </c>
      <c r="P17" s="32"/>
    </row>
    <row r="18">
      <c r="A18" s="55">
        <v>45078.0</v>
      </c>
      <c r="B18" s="52" t="s">
        <v>11</v>
      </c>
      <c r="C18" s="53">
        <v>5237.2267200000015</v>
      </c>
      <c r="D18" s="70">
        <v>227.31018750000007</v>
      </c>
      <c r="E18" s="59">
        <v>113.65509375000003</v>
      </c>
      <c r="F18" s="41">
        <v>23.04</v>
      </c>
      <c r="G18" s="87">
        <v>0.88</v>
      </c>
      <c r="H18" s="88">
        <v>0.0</v>
      </c>
      <c r="I18" s="89">
        <v>2.0</v>
      </c>
      <c r="J18" s="53">
        <v>0.0</v>
      </c>
      <c r="K18" s="53">
        <v>0.0</v>
      </c>
      <c r="L18" s="53" t="s">
        <v>34</v>
      </c>
      <c r="M18" s="53">
        <v>0.0</v>
      </c>
      <c r="N18" s="53">
        <v>0.0</v>
      </c>
      <c r="O18" s="32">
        <v>24.0</v>
      </c>
      <c r="P18" s="32"/>
    </row>
    <row r="19">
      <c r="A19" s="55">
        <v>45108.0</v>
      </c>
      <c r="B19" s="52" t="s">
        <v>11</v>
      </c>
      <c r="C19" s="53">
        <v>5446.715788800002</v>
      </c>
      <c r="D19" s="70">
        <v>231.57805224489806</v>
      </c>
      <c r="E19" s="59">
        <v>150.52573395918375</v>
      </c>
      <c r="F19" s="41">
        <v>23.52</v>
      </c>
      <c r="G19" s="87">
        <v>0.86</v>
      </c>
      <c r="H19" s="88">
        <v>0.0</v>
      </c>
      <c r="I19" s="89">
        <v>0.0</v>
      </c>
      <c r="J19" s="53">
        <v>0.0</v>
      </c>
      <c r="K19" s="53">
        <v>0.0</v>
      </c>
      <c r="L19" s="89" t="s">
        <v>34</v>
      </c>
      <c r="M19" s="53">
        <v>0.0</v>
      </c>
      <c r="N19" s="53">
        <v>0.0</v>
      </c>
      <c r="O19" s="32">
        <v>23.0</v>
      </c>
      <c r="P19" s="32"/>
    </row>
    <row r="20">
      <c r="A20" s="56">
        <v>45139.0</v>
      </c>
      <c r="B20" s="52" t="s">
        <v>11</v>
      </c>
      <c r="C20" s="54">
        <v>7788.803577984003</v>
      </c>
      <c r="D20" s="93">
        <v>301.07474209447247</v>
      </c>
      <c r="E20" s="64">
        <v>186.66634009857293</v>
      </c>
      <c r="F20" s="90">
        <v>25.87</v>
      </c>
      <c r="G20" s="91">
        <v>0.87</v>
      </c>
      <c r="H20" s="66">
        <v>0.04</v>
      </c>
      <c r="I20" s="67">
        <v>2.0</v>
      </c>
      <c r="J20" s="54">
        <v>467.3282146790402</v>
      </c>
      <c r="K20" s="54">
        <v>1962.7785016519688</v>
      </c>
      <c r="L20" s="92" t="s">
        <v>35</v>
      </c>
      <c r="M20" s="54">
        <v>0.0</v>
      </c>
      <c r="N20" s="54">
        <v>0.0</v>
      </c>
      <c r="O20" s="69">
        <v>12.0</v>
      </c>
      <c r="P20" s="69"/>
    </row>
    <row r="21">
      <c r="A21" s="56">
        <v>45170.0</v>
      </c>
      <c r="B21" s="52" t="s">
        <v>11</v>
      </c>
      <c r="C21" s="54">
        <v>8178.243756883204</v>
      </c>
      <c r="D21" s="93">
        <v>318.591498125563</v>
      </c>
      <c r="E21" s="64">
        <v>203.89855880036035</v>
      </c>
      <c r="F21" s="90">
        <v>25.67</v>
      </c>
      <c r="G21" s="91">
        <v>0.86</v>
      </c>
      <c r="H21" s="66">
        <v>0.04</v>
      </c>
      <c r="I21" s="67">
        <v>3.0</v>
      </c>
      <c r="J21" s="54">
        <v>507.0511129267586</v>
      </c>
      <c r="K21" s="54">
        <v>2180.3197855850617</v>
      </c>
      <c r="L21" s="92" t="s">
        <v>35</v>
      </c>
      <c r="M21" s="54">
        <v>0.0</v>
      </c>
      <c r="N21" s="54">
        <v>0.0</v>
      </c>
      <c r="O21" s="69">
        <v>10.0</v>
      </c>
      <c r="P21" s="69"/>
    </row>
    <row r="22">
      <c r="A22" s="56">
        <v>45200.0</v>
      </c>
      <c r="B22" s="52" t="s">
        <v>11</v>
      </c>
      <c r="C22" s="54">
        <v>8341.808632020868</v>
      </c>
      <c r="D22" s="93">
        <v>331.02415206432016</v>
      </c>
      <c r="E22" s="64">
        <v>231.7169064450241</v>
      </c>
      <c r="F22" s="90">
        <v>25.2</v>
      </c>
      <c r="G22" s="91">
        <v>0.88</v>
      </c>
      <c r="H22" s="66">
        <v>0.03</v>
      </c>
      <c r="I22" s="67">
        <v>3.0</v>
      </c>
      <c r="J22" s="54">
        <v>575.5847956094399</v>
      </c>
      <c r="K22" s="54">
        <v>2434.723685427931</v>
      </c>
      <c r="L22" s="92" t="s">
        <v>35</v>
      </c>
      <c r="M22" s="54">
        <v>0.0</v>
      </c>
      <c r="N22" s="54">
        <v>0.0</v>
      </c>
      <c r="O22" s="69">
        <v>10.0</v>
      </c>
      <c r="P22" s="69"/>
    </row>
    <row r="23">
      <c r="A23" s="56">
        <v>45231.0</v>
      </c>
      <c r="B23" s="52" t="s">
        <v>11</v>
      </c>
      <c r="C23" s="54">
        <v>9175.989495222955</v>
      </c>
      <c r="D23" s="93">
        <v>366.5996602166582</v>
      </c>
      <c r="E23" s="64">
        <v>190.63182331266228</v>
      </c>
      <c r="F23" s="90">
        <v>25.03</v>
      </c>
      <c r="G23" s="91">
        <v>0.88</v>
      </c>
      <c r="H23" s="66">
        <v>0.05</v>
      </c>
      <c r="I23" s="67">
        <v>4.0</v>
      </c>
      <c r="J23" s="54">
        <v>623.967285675161</v>
      </c>
      <c r="K23" s="54">
        <v>2639.381618405931</v>
      </c>
      <c r="L23" s="92" t="s">
        <v>35</v>
      </c>
      <c r="M23" s="54">
        <v>800.0</v>
      </c>
      <c r="N23" s="54">
        <v>4320.0</v>
      </c>
      <c r="O23" s="69">
        <v>3.0</v>
      </c>
      <c r="P23" s="69"/>
    </row>
    <row r="24">
      <c r="A24" s="55">
        <v>45261.0</v>
      </c>
      <c r="B24" s="52" t="s">
        <v>11</v>
      </c>
      <c r="C24" s="53">
        <v>7340.791596178365</v>
      </c>
      <c r="D24" s="70">
        <v>304.0924439179107</v>
      </c>
      <c r="E24" s="70">
        <v>152.04622195895536</v>
      </c>
      <c r="F24" s="41">
        <v>24.14</v>
      </c>
      <c r="G24" s="87">
        <v>0.89</v>
      </c>
      <c r="H24" s="88">
        <v>0.01</v>
      </c>
      <c r="I24" s="89">
        <v>0.0</v>
      </c>
      <c r="J24" s="53">
        <v>0.0</v>
      </c>
      <c r="K24" s="53">
        <v>0.0</v>
      </c>
      <c r="L24" s="53" t="s">
        <v>34</v>
      </c>
      <c r="M24" s="53">
        <v>0.0</v>
      </c>
      <c r="N24" s="53">
        <v>0.0</v>
      </c>
      <c r="O24" s="32">
        <v>22.0</v>
      </c>
      <c r="P24" s="32"/>
    </row>
    <row r="25">
      <c r="A25" s="55">
        <v>45292.0</v>
      </c>
      <c r="B25" s="52" t="s">
        <v>11</v>
      </c>
      <c r="C25" s="53">
        <v>6239.67285675161</v>
      </c>
      <c r="D25" s="70">
        <v>252.0061735360101</v>
      </c>
      <c r="E25" s="70">
        <v>143.64351891552573</v>
      </c>
      <c r="F25" s="41">
        <v>24.76</v>
      </c>
      <c r="G25" s="87">
        <v>0.87</v>
      </c>
      <c r="H25" s="88">
        <v>0.0</v>
      </c>
      <c r="I25" s="89">
        <v>0.0</v>
      </c>
      <c r="J25" s="53">
        <v>0.0</v>
      </c>
      <c r="K25" s="53">
        <v>0.0</v>
      </c>
      <c r="L25" s="53" t="s">
        <v>34</v>
      </c>
      <c r="M25" s="53">
        <v>0.0</v>
      </c>
      <c r="N25" s="53">
        <v>0.0</v>
      </c>
      <c r="O25" s="32">
        <v>21.0</v>
      </c>
      <c r="P25" s="32"/>
    </row>
    <row r="26">
      <c r="A26" s="55">
        <v>45323.0</v>
      </c>
      <c r="B26" s="52" t="s">
        <v>11</v>
      </c>
      <c r="C26" s="53">
        <v>6177.276128184094</v>
      </c>
      <c r="D26" s="70">
        <v>248.28280257974654</v>
      </c>
      <c r="E26" s="59">
        <v>124.14140128987327</v>
      </c>
      <c r="F26" s="41">
        <v>24.88</v>
      </c>
      <c r="G26" s="87">
        <v>0.88</v>
      </c>
      <c r="H26" s="88">
        <v>0.01</v>
      </c>
      <c r="I26" s="89">
        <v>0.0</v>
      </c>
      <c r="J26" s="53">
        <v>0.0</v>
      </c>
      <c r="K26" s="53">
        <v>0.0</v>
      </c>
      <c r="L26" s="53" t="s">
        <v>34</v>
      </c>
      <c r="M26" s="53">
        <v>0.0</v>
      </c>
      <c r="N26" s="53">
        <v>0.0</v>
      </c>
      <c r="O26" s="32">
        <v>19.0</v>
      </c>
      <c r="P26" s="32"/>
    </row>
    <row r="27">
      <c r="A27" s="55">
        <v>45352.0</v>
      </c>
      <c r="B27" s="52" t="s">
        <v>11</v>
      </c>
      <c r="C27" s="53">
        <v>5868.412321774889</v>
      </c>
      <c r="D27" s="70">
        <v>247.92616484051072</v>
      </c>
      <c r="E27" s="59">
        <v>131.0</v>
      </c>
      <c r="F27" s="41">
        <v>23.67</v>
      </c>
      <c r="G27" s="87">
        <v>0.87</v>
      </c>
      <c r="H27" s="88">
        <v>0.01</v>
      </c>
      <c r="I27" s="89">
        <v>0.0</v>
      </c>
      <c r="J27" s="53">
        <v>0.0</v>
      </c>
      <c r="K27" s="53">
        <v>0.0</v>
      </c>
      <c r="L27" s="53" t="s">
        <v>34</v>
      </c>
      <c r="M27" s="53">
        <v>0.0</v>
      </c>
      <c r="N27" s="53">
        <v>0.0</v>
      </c>
      <c r="O27" s="32">
        <v>21.0</v>
      </c>
      <c r="P27" s="32"/>
    </row>
    <row r="28">
      <c r="A28" s="39">
        <v>44986.0</v>
      </c>
      <c r="B28" s="50" t="s">
        <v>10</v>
      </c>
      <c r="C28" s="51">
        <v>6439.0</v>
      </c>
      <c r="D28" s="70">
        <v>300.4666355576295</v>
      </c>
      <c r="E28" s="59">
        <v>150.23331777881475</v>
      </c>
      <c r="F28" s="40">
        <v>21.43</v>
      </c>
      <c r="G28" s="60">
        <v>0.96</v>
      </c>
      <c r="H28" s="61">
        <v>0.03</v>
      </c>
      <c r="I28" s="62">
        <v>0.0</v>
      </c>
      <c r="J28" s="51">
        <v>0.0</v>
      </c>
      <c r="K28" s="51">
        <v>0.0</v>
      </c>
      <c r="L28" s="51" t="s">
        <v>34</v>
      </c>
      <c r="M28" s="51">
        <v>0.0</v>
      </c>
      <c r="N28" s="51">
        <v>0.0</v>
      </c>
      <c r="O28" s="32">
        <v>19.0</v>
      </c>
      <c r="P28" s="32"/>
    </row>
    <row r="29">
      <c r="A29" s="39">
        <v>45017.0</v>
      </c>
      <c r="B29" s="52" t="s">
        <v>10</v>
      </c>
      <c r="C29" s="53">
        <v>7082.900000000001</v>
      </c>
      <c r="D29" s="70">
        <v>322.2429481346679</v>
      </c>
      <c r="E29" s="59">
        <v>161.12147406733396</v>
      </c>
      <c r="F29" s="40">
        <v>21.98</v>
      </c>
      <c r="G29" s="60">
        <v>0.99</v>
      </c>
      <c r="H29" s="61">
        <v>0.01</v>
      </c>
      <c r="I29" s="62">
        <v>0.0</v>
      </c>
      <c r="J29" s="51">
        <v>0.0</v>
      </c>
      <c r="K29" s="51">
        <v>0.0</v>
      </c>
      <c r="L29" s="51" t="s">
        <v>34</v>
      </c>
      <c r="M29" s="51">
        <v>0.0</v>
      </c>
      <c r="N29" s="51">
        <v>0.0</v>
      </c>
      <c r="O29" s="32">
        <v>21.0</v>
      </c>
      <c r="P29" s="32"/>
    </row>
    <row r="30">
      <c r="A30" s="39">
        <v>45047.0</v>
      </c>
      <c r="B30" s="52" t="s">
        <v>10</v>
      </c>
      <c r="C30" s="53">
        <v>7649.532000000001</v>
      </c>
      <c r="D30" s="70">
        <v>354.8020408163266</v>
      </c>
      <c r="E30" s="59">
        <v>177.4010204081633</v>
      </c>
      <c r="F30" s="40">
        <v>21.56</v>
      </c>
      <c r="G30" s="60">
        <v>1.0</v>
      </c>
      <c r="H30" s="61">
        <v>0.01</v>
      </c>
      <c r="I30" s="62">
        <v>0.0</v>
      </c>
      <c r="J30" s="51">
        <v>0.0</v>
      </c>
      <c r="K30" s="51">
        <v>0.0</v>
      </c>
      <c r="L30" s="51" t="s">
        <v>34</v>
      </c>
      <c r="M30" s="51">
        <v>0.0</v>
      </c>
      <c r="N30" s="51">
        <v>0.0</v>
      </c>
      <c r="O30" s="32">
        <v>18.0</v>
      </c>
      <c r="P30" s="32"/>
    </row>
    <row r="31">
      <c r="A31" s="39">
        <v>45078.0</v>
      </c>
      <c r="B31" s="52" t="s">
        <v>10</v>
      </c>
      <c r="C31" s="53">
        <v>7802.522640000001</v>
      </c>
      <c r="D31" s="70">
        <v>371.0186704707561</v>
      </c>
      <c r="E31" s="59">
        <v>185.50933523537805</v>
      </c>
      <c r="F31" s="40">
        <v>21.03</v>
      </c>
      <c r="G31" s="60">
        <v>1.0</v>
      </c>
      <c r="H31" s="61">
        <v>0.0</v>
      </c>
      <c r="I31" s="62">
        <v>2.0</v>
      </c>
      <c r="J31" s="51">
        <v>0.0</v>
      </c>
      <c r="K31" s="51">
        <v>0.0</v>
      </c>
      <c r="L31" s="51" t="s">
        <v>34</v>
      </c>
      <c r="M31" s="51">
        <v>0.0</v>
      </c>
      <c r="N31" s="51">
        <v>0.0</v>
      </c>
      <c r="O31" s="32">
        <v>19.0</v>
      </c>
      <c r="P31" s="32"/>
    </row>
    <row r="32">
      <c r="A32" s="39">
        <v>45108.0</v>
      </c>
      <c r="B32" s="52" t="s">
        <v>10</v>
      </c>
      <c r="C32" s="53">
        <v>8114.623545600001</v>
      </c>
      <c r="D32" s="70">
        <v>372.57224727272734</v>
      </c>
      <c r="E32" s="59">
        <v>242.1719607272728</v>
      </c>
      <c r="F32" s="40">
        <v>21.78</v>
      </c>
      <c r="G32" s="60">
        <v>1.0</v>
      </c>
      <c r="H32" s="61">
        <v>0.0</v>
      </c>
      <c r="I32" s="62">
        <v>0.0</v>
      </c>
      <c r="J32" s="51">
        <v>0.0</v>
      </c>
      <c r="K32" s="51">
        <v>0.0</v>
      </c>
      <c r="L32" s="62" t="s">
        <v>34</v>
      </c>
      <c r="M32" s="51">
        <v>0.0</v>
      </c>
      <c r="N32" s="51">
        <v>0.0</v>
      </c>
      <c r="O32" s="32">
        <v>22.0</v>
      </c>
      <c r="P32" s="32"/>
    </row>
    <row r="33">
      <c r="A33" s="45">
        <v>45139.0</v>
      </c>
      <c r="B33" s="52" t="s">
        <v>10</v>
      </c>
      <c r="C33" s="54">
        <v>11603.911670208001</v>
      </c>
      <c r="D33" s="93">
        <v>483.89956923302753</v>
      </c>
      <c r="E33" s="64">
        <v>300.01773292447706</v>
      </c>
      <c r="F33" s="46">
        <v>23.98</v>
      </c>
      <c r="G33" s="65">
        <v>1.0</v>
      </c>
      <c r="H33" s="66">
        <v>0.01</v>
      </c>
      <c r="I33" s="67">
        <v>0.0</v>
      </c>
      <c r="J33" s="68">
        <v>696.23470021248</v>
      </c>
      <c r="K33" s="54">
        <v>2924.185740892416</v>
      </c>
      <c r="L33" s="67" t="s">
        <v>35</v>
      </c>
      <c r="M33" s="68">
        <v>0.0</v>
      </c>
      <c r="N33" s="68">
        <v>0.0</v>
      </c>
      <c r="O33" s="69">
        <v>9.0</v>
      </c>
      <c r="P33" s="69"/>
    </row>
    <row r="34">
      <c r="A34" s="45">
        <v>45170.0</v>
      </c>
      <c r="B34" s="52" t="s">
        <v>10</v>
      </c>
      <c r="C34" s="54">
        <v>12184.1072537184</v>
      </c>
      <c r="D34" s="93">
        <v>510.4359972232258</v>
      </c>
      <c r="E34" s="64">
        <v>326.6790382228645</v>
      </c>
      <c r="F34" s="46">
        <v>23.87</v>
      </c>
      <c r="G34" s="65">
        <v>1.0</v>
      </c>
      <c r="H34" s="66">
        <v>0.01</v>
      </c>
      <c r="I34" s="67">
        <v>1.0</v>
      </c>
      <c r="J34" s="68">
        <v>755.4146497305409</v>
      </c>
      <c r="K34" s="54">
        <v>3248.2829938413256</v>
      </c>
      <c r="L34" s="67" t="s">
        <v>35</v>
      </c>
      <c r="M34" s="68">
        <v>0.0</v>
      </c>
      <c r="N34" s="68">
        <v>0.0</v>
      </c>
      <c r="O34" s="69">
        <v>12.0</v>
      </c>
      <c r="P34" s="69"/>
    </row>
    <row r="35">
      <c r="A35" s="45">
        <v>45200.0</v>
      </c>
      <c r="B35" s="52" t="s">
        <v>10</v>
      </c>
      <c r="C35" s="54">
        <v>12427.78939879277</v>
      </c>
      <c r="D35" s="93">
        <v>525.4879238390178</v>
      </c>
      <c r="E35" s="64">
        <v>367.8415466873124</v>
      </c>
      <c r="F35" s="46">
        <v>23.65</v>
      </c>
      <c r="G35" s="65">
        <v>1.0</v>
      </c>
      <c r="H35" s="66">
        <v>0.01</v>
      </c>
      <c r="I35" s="67">
        <v>0.0</v>
      </c>
      <c r="J35" s="68">
        <v>857.5174685167011</v>
      </c>
      <c r="K35" s="68">
        <v>3627.298891825646</v>
      </c>
      <c r="L35" s="67" t="s">
        <v>35</v>
      </c>
      <c r="M35" s="68">
        <v>0.0</v>
      </c>
      <c r="N35" s="68">
        <v>0.0</v>
      </c>
      <c r="O35" s="69">
        <v>10.0</v>
      </c>
      <c r="P35" s="69"/>
    </row>
    <row r="36">
      <c r="A36" s="45">
        <v>45231.0</v>
      </c>
      <c r="B36" s="52" t="s">
        <v>10</v>
      </c>
      <c r="C36" s="54">
        <v>13670.568338672047</v>
      </c>
      <c r="D36" s="93">
        <v>582.9666668943304</v>
      </c>
      <c r="E36" s="64">
        <v>303.1426667850518</v>
      </c>
      <c r="F36" s="46">
        <v>23.45</v>
      </c>
      <c r="G36" s="65">
        <v>0.99</v>
      </c>
      <c r="H36" s="66">
        <v>0.0</v>
      </c>
      <c r="I36" s="67">
        <v>0.0</v>
      </c>
      <c r="J36" s="68">
        <v>929.5986470296992</v>
      </c>
      <c r="K36" s="54">
        <v>3932.202276935628</v>
      </c>
      <c r="L36" s="67" t="s">
        <v>35</v>
      </c>
      <c r="M36" s="68">
        <v>800.0</v>
      </c>
      <c r="N36" s="54">
        <v>5840.0</v>
      </c>
      <c r="O36" s="69">
        <v>2.0</v>
      </c>
      <c r="P36" s="69"/>
    </row>
    <row r="37">
      <c r="A37" s="39">
        <v>45261.0</v>
      </c>
      <c r="B37" s="52" t="s">
        <v>10</v>
      </c>
      <c r="C37" s="53">
        <v>10936.454670937637</v>
      </c>
      <c r="D37" s="70">
        <v>475.91186557605033</v>
      </c>
      <c r="E37" s="70">
        <v>237.95593278802517</v>
      </c>
      <c r="F37" s="40">
        <v>22.98</v>
      </c>
      <c r="G37" s="60">
        <v>0.99</v>
      </c>
      <c r="H37" s="61">
        <v>0.01</v>
      </c>
      <c r="I37" s="62">
        <v>0.0</v>
      </c>
      <c r="J37" s="51">
        <v>0.0</v>
      </c>
      <c r="K37" s="51">
        <v>0.0</v>
      </c>
      <c r="L37" s="51" t="s">
        <v>34</v>
      </c>
      <c r="M37" s="51">
        <v>0.0</v>
      </c>
      <c r="N37" s="51">
        <v>0.0</v>
      </c>
      <c r="O37" s="32">
        <v>22.0</v>
      </c>
      <c r="P37" s="32"/>
    </row>
    <row r="38">
      <c r="A38" s="39">
        <v>45292.0</v>
      </c>
      <c r="B38" s="52" t="s">
        <v>10</v>
      </c>
      <c r="C38" s="53">
        <v>9295.986470296992</v>
      </c>
      <c r="D38" s="70">
        <v>424.6681804612605</v>
      </c>
      <c r="E38" s="70">
        <v>242.06086286291844</v>
      </c>
      <c r="F38" s="40">
        <v>21.89</v>
      </c>
      <c r="G38" s="60">
        <v>0.98</v>
      </c>
      <c r="H38" s="61">
        <v>0.0</v>
      </c>
      <c r="I38" s="62">
        <v>0.0</v>
      </c>
      <c r="J38" s="51">
        <v>0.0</v>
      </c>
      <c r="K38" s="51">
        <v>0.0</v>
      </c>
      <c r="L38" s="51" t="s">
        <v>34</v>
      </c>
      <c r="M38" s="51">
        <v>0.0</v>
      </c>
      <c r="N38" s="51">
        <v>0.0</v>
      </c>
      <c r="O38" s="32">
        <v>21.0</v>
      </c>
      <c r="P38" s="32"/>
    </row>
    <row r="39">
      <c r="A39" s="39">
        <v>45323.0</v>
      </c>
      <c r="B39" s="52" t="s">
        <v>10</v>
      </c>
      <c r="C39" s="53">
        <v>9203.026605594021</v>
      </c>
      <c r="D39" s="70">
        <v>399.4369186455738</v>
      </c>
      <c r="E39" s="59">
        <v>199.7184593227869</v>
      </c>
      <c r="F39" s="40">
        <v>23.04</v>
      </c>
      <c r="G39" s="60">
        <v>0.98</v>
      </c>
      <c r="H39" s="61">
        <v>0.01</v>
      </c>
      <c r="I39" s="62">
        <v>0.0</v>
      </c>
      <c r="J39" s="51">
        <v>0.0</v>
      </c>
      <c r="K39" s="51">
        <v>0.0</v>
      </c>
      <c r="L39" s="51" t="s">
        <v>34</v>
      </c>
      <c r="M39" s="51">
        <v>0.0</v>
      </c>
      <c r="N39" s="51">
        <v>0.0</v>
      </c>
      <c r="O39" s="32">
        <v>19.0</v>
      </c>
      <c r="P39" s="32"/>
    </row>
    <row r="40">
      <c r="A40" s="39">
        <v>45352.0</v>
      </c>
      <c r="B40" s="52" t="s">
        <v>10</v>
      </c>
      <c r="C40" s="53">
        <v>8742.87527531432</v>
      </c>
      <c r="D40" s="70">
        <v>389.0910224883988</v>
      </c>
      <c r="E40" s="59">
        <v>231.0</v>
      </c>
      <c r="F40" s="40">
        <v>22.47</v>
      </c>
      <c r="G40" s="60">
        <v>1.0</v>
      </c>
      <c r="H40" s="61">
        <v>0.0</v>
      </c>
      <c r="I40" s="62">
        <v>0.0</v>
      </c>
      <c r="J40" s="51">
        <v>0.0</v>
      </c>
      <c r="K40" s="51">
        <v>0.0</v>
      </c>
      <c r="L40" s="51" t="s">
        <v>34</v>
      </c>
      <c r="M40" s="51">
        <v>0.0</v>
      </c>
      <c r="N40" s="51">
        <v>0.0</v>
      </c>
      <c r="O40" s="32">
        <v>21.0</v>
      </c>
      <c r="P40" s="32"/>
    </row>
  </sheetData>
  <autoFilter ref="$A$1:$O$40">
    <sortState ref="A1:O40">
      <sortCondition ref="B1:B40"/>
      <sortCondition ref="A1:A40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4" t="s">
        <v>59</v>
      </c>
      <c r="B1" s="94" t="s">
        <v>9</v>
      </c>
      <c r="C1" s="32" t="s">
        <v>10</v>
      </c>
      <c r="D1" s="94" t="s">
        <v>11</v>
      </c>
      <c r="E1" s="94"/>
      <c r="F1" s="94" t="s">
        <v>23</v>
      </c>
      <c r="G1" s="94" t="s">
        <v>9</v>
      </c>
      <c r="H1" s="94" t="s">
        <v>10</v>
      </c>
      <c r="I1" s="94" t="s">
        <v>11</v>
      </c>
      <c r="K1" s="94" t="s">
        <v>60</v>
      </c>
      <c r="L1" s="32" t="s">
        <v>9</v>
      </c>
      <c r="M1" s="95" t="s">
        <v>10</v>
      </c>
      <c r="N1" s="95" t="s">
        <v>11</v>
      </c>
      <c r="P1" s="31" t="s">
        <v>24</v>
      </c>
      <c r="Q1" s="31" t="s">
        <v>9</v>
      </c>
      <c r="R1" s="32" t="s">
        <v>10</v>
      </c>
      <c r="S1" s="32" t="s">
        <v>11</v>
      </c>
      <c r="U1" s="31" t="s">
        <v>25</v>
      </c>
      <c r="V1" s="31" t="s">
        <v>26</v>
      </c>
      <c r="W1" s="32" t="s">
        <v>10</v>
      </c>
      <c r="X1" s="32" t="s">
        <v>11</v>
      </c>
    </row>
    <row r="2">
      <c r="A2" s="39">
        <v>44986.0</v>
      </c>
      <c r="B2" s="51">
        <v>8023.0</v>
      </c>
      <c r="C2" s="51">
        <v>6439.0</v>
      </c>
      <c r="D2" s="96">
        <v>4322.0</v>
      </c>
      <c r="E2" s="51"/>
      <c r="F2" s="39">
        <v>44986.0</v>
      </c>
      <c r="G2" s="70">
        <v>417.2126885075403</v>
      </c>
      <c r="H2" s="70">
        <v>300.4666355576295</v>
      </c>
      <c r="I2" s="70">
        <v>178.9648033126294</v>
      </c>
      <c r="K2" s="39">
        <v>44986.0</v>
      </c>
      <c r="L2" s="97">
        <v>208.60634425377015</v>
      </c>
      <c r="M2" s="59">
        <v>150.23331777881475</v>
      </c>
      <c r="N2" s="59">
        <v>89.4824016563147</v>
      </c>
      <c r="P2" s="39">
        <v>44986.0</v>
      </c>
      <c r="Q2" s="40">
        <v>19.23</v>
      </c>
      <c r="R2" s="40">
        <v>21.43</v>
      </c>
      <c r="S2" s="41">
        <v>24.15</v>
      </c>
      <c r="U2" s="39">
        <v>44986.0</v>
      </c>
      <c r="V2" s="61">
        <v>0.02</v>
      </c>
      <c r="W2" s="61">
        <v>0.03</v>
      </c>
      <c r="X2" s="88">
        <v>0.01</v>
      </c>
    </row>
    <row r="3">
      <c r="A3" s="39">
        <v>45017.0</v>
      </c>
      <c r="B3" s="53">
        <v>8825.300000000001</v>
      </c>
      <c r="C3" s="53">
        <v>7082.900000000001</v>
      </c>
      <c r="D3" s="96">
        <v>4754.200000000001</v>
      </c>
      <c r="E3" s="53"/>
      <c r="F3" s="39">
        <v>45017.0</v>
      </c>
      <c r="G3" s="70">
        <v>464.97892518440466</v>
      </c>
      <c r="H3" s="70">
        <v>322.2429481346679</v>
      </c>
      <c r="I3" s="70">
        <v>195.48519736842107</v>
      </c>
      <c r="K3" s="39">
        <v>45017.0</v>
      </c>
      <c r="L3" s="97">
        <v>232.48946259220233</v>
      </c>
      <c r="M3" s="59">
        <v>161.12147406733396</v>
      </c>
      <c r="N3" s="59">
        <v>97.74259868421053</v>
      </c>
      <c r="P3" s="39">
        <v>45017.0</v>
      </c>
      <c r="Q3" s="40">
        <v>18.98</v>
      </c>
      <c r="R3" s="40">
        <v>21.98</v>
      </c>
      <c r="S3" s="41">
        <v>24.32</v>
      </c>
      <c r="U3" s="39">
        <v>45017.0</v>
      </c>
      <c r="V3" s="61">
        <v>0.01</v>
      </c>
      <c r="W3" s="61">
        <v>0.01</v>
      </c>
      <c r="X3" s="88">
        <v>0.0</v>
      </c>
    </row>
    <row r="4">
      <c r="A4" s="39">
        <v>45047.0</v>
      </c>
      <c r="B4" s="53">
        <v>9531.324000000002</v>
      </c>
      <c r="C4" s="53">
        <v>7649.532000000001</v>
      </c>
      <c r="D4" s="96">
        <v>5134.536000000001</v>
      </c>
      <c r="E4" s="53"/>
      <c r="F4" s="39">
        <v>45047.0</v>
      </c>
      <c r="G4" s="70">
        <v>500.8578034682082</v>
      </c>
      <c r="H4" s="70">
        <v>354.8020408163266</v>
      </c>
      <c r="I4" s="70">
        <v>214.11743119266058</v>
      </c>
      <c r="K4" s="39">
        <v>45047.0</v>
      </c>
      <c r="L4" s="97">
        <v>250.4289017341041</v>
      </c>
      <c r="M4" s="59">
        <v>177.4010204081633</v>
      </c>
      <c r="N4" s="59">
        <v>107.05871559633029</v>
      </c>
      <c r="P4" s="39">
        <v>45047.0</v>
      </c>
      <c r="Q4" s="40">
        <v>19.03</v>
      </c>
      <c r="R4" s="40">
        <v>21.56</v>
      </c>
      <c r="S4" s="41">
        <v>23.98</v>
      </c>
      <c r="U4" s="39">
        <v>45047.0</v>
      </c>
      <c r="V4" s="61">
        <v>0.0</v>
      </c>
      <c r="W4" s="61">
        <v>0.01</v>
      </c>
      <c r="X4" s="88">
        <v>0.0</v>
      </c>
    </row>
    <row r="5">
      <c r="A5" s="39">
        <v>45078.0</v>
      </c>
      <c r="B5" s="53">
        <v>9721.950480000003</v>
      </c>
      <c r="C5" s="53">
        <v>7802.522640000001</v>
      </c>
      <c r="D5" s="96">
        <v>5237.2267200000015</v>
      </c>
      <c r="E5" s="53"/>
      <c r="F5" s="39">
        <v>45078.0</v>
      </c>
      <c r="G5" s="70">
        <v>499.0734332648872</v>
      </c>
      <c r="H5" s="70">
        <v>371.0186704707561</v>
      </c>
      <c r="I5" s="70">
        <v>227.31018750000007</v>
      </c>
      <c r="K5" s="39">
        <v>45078.0</v>
      </c>
      <c r="L5" s="97">
        <v>249.5367166324436</v>
      </c>
      <c r="M5" s="59">
        <v>185.50933523537805</v>
      </c>
      <c r="N5" s="59">
        <v>113.65509375000003</v>
      </c>
      <c r="P5" s="39">
        <v>45078.0</v>
      </c>
      <c r="Q5" s="40">
        <v>19.48</v>
      </c>
      <c r="R5" s="40">
        <v>21.03</v>
      </c>
      <c r="S5" s="41">
        <v>23.04</v>
      </c>
      <c r="U5" s="39">
        <v>45078.0</v>
      </c>
      <c r="V5" s="61">
        <v>0.0</v>
      </c>
      <c r="W5" s="61">
        <v>0.0</v>
      </c>
      <c r="X5" s="88">
        <v>0.0</v>
      </c>
    </row>
    <row r="6">
      <c r="A6" s="39">
        <v>45108.0</v>
      </c>
      <c r="B6" s="53">
        <v>10110.828499200004</v>
      </c>
      <c r="C6" s="53">
        <v>8114.623545600001</v>
      </c>
      <c r="D6" s="96">
        <v>5446.715788800002</v>
      </c>
      <c r="E6" s="53"/>
      <c r="F6" s="39">
        <v>45108.0</v>
      </c>
      <c r="G6" s="70">
        <v>519.0363705954827</v>
      </c>
      <c r="H6" s="70">
        <v>372.57224727272734</v>
      </c>
      <c r="I6" s="70">
        <v>231.57805224489806</v>
      </c>
      <c r="K6" s="39">
        <v>45108.0</v>
      </c>
      <c r="L6" s="97">
        <v>259.51818529774135</v>
      </c>
      <c r="M6" s="59">
        <v>242.1719607272728</v>
      </c>
      <c r="N6" s="59">
        <v>150.52573395918375</v>
      </c>
      <c r="P6" s="39">
        <v>45108.0</v>
      </c>
      <c r="Q6" s="40">
        <v>19.48</v>
      </c>
      <c r="R6" s="40">
        <v>21.78</v>
      </c>
      <c r="S6" s="41">
        <v>23.52</v>
      </c>
      <c r="U6" s="39">
        <v>45108.0</v>
      </c>
      <c r="V6" s="61">
        <v>0.0</v>
      </c>
      <c r="W6" s="61">
        <v>0.0</v>
      </c>
      <c r="X6" s="88">
        <v>0.0</v>
      </c>
    </row>
    <row r="7">
      <c r="A7" s="98">
        <v>45139.0</v>
      </c>
      <c r="B7" s="99">
        <v>14458.484753856006</v>
      </c>
      <c r="C7" s="99">
        <v>11603.911670208001</v>
      </c>
      <c r="D7" s="100">
        <v>7788.803577984003</v>
      </c>
      <c r="E7" s="99"/>
      <c r="F7" s="98">
        <v>45139.0</v>
      </c>
      <c r="G7" s="101">
        <v>657.2038524480002</v>
      </c>
      <c r="H7" s="101">
        <v>483.89956923302753</v>
      </c>
      <c r="I7" s="101">
        <v>301.07474209447247</v>
      </c>
      <c r="K7" s="98">
        <v>45139.0</v>
      </c>
      <c r="L7" s="97">
        <v>427.1825040912002</v>
      </c>
      <c r="M7" s="102">
        <v>300.01773292447706</v>
      </c>
      <c r="N7" s="102">
        <v>186.66634009857293</v>
      </c>
      <c r="P7" s="45">
        <v>45139.0</v>
      </c>
      <c r="Q7" s="46">
        <v>22.0</v>
      </c>
      <c r="R7" s="47">
        <v>23.98</v>
      </c>
      <c r="S7" s="48">
        <v>25.87</v>
      </c>
      <c r="U7" s="45">
        <v>45139.0</v>
      </c>
      <c r="V7" s="66">
        <v>0.01</v>
      </c>
      <c r="W7" s="103">
        <v>0.01</v>
      </c>
      <c r="X7" s="103">
        <v>0.04</v>
      </c>
    </row>
    <row r="8">
      <c r="A8" s="98">
        <v>45170.0</v>
      </c>
      <c r="B8" s="99">
        <v>15181.408991548808</v>
      </c>
      <c r="C8" s="99">
        <v>12184.1072537184</v>
      </c>
      <c r="D8" s="100">
        <v>8178.243756883204</v>
      </c>
      <c r="E8" s="99"/>
      <c r="F8" s="98">
        <v>45170.0</v>
      </c>
      <c r="G8" s="101">
        <v>670.2608826290865</v>
      </c>
      <c r="H8" s="101">
        <v>510.4359972232258</v>
      </c>
      <c r="I8" s="101">
        <v>318.591498125563</v>
      </c>
      <c r="K8" s="98">
        <v>45170.0</v>
      </c>
      <c r="L8" s="97">
        <v>415.56174723003363</v>
      </c>
      <c r="M8" s="102">
        <v>326.6790382228645</v>
      </c>
      <c r="N8" s="102">
        <v>203.89855880036035</v>
      </c>
      <c r="P8" s="45">
        <v>45170.0</v>
      </c>
      <c r="Q8" s="46">
        <v>22.65</v>
      </c>
      <c r="R8" s="47">
        <v>23.87</v>
      </c>
      <c r="S8" s="48">
        <v>25.67</v>
      </c>
      <c r="U8" s="45">
        <v>45170.0</v>
      </c>
      <c r="V8" s="66">
        <v>0.01</v>
      </c>
      <c r="W8" s="103">
        <v>0.01</v>
      </c>
      <c r="X8" s="103">
        <v>0.04</v>
      </c>
    </row>
    <row r="9">
      <c r="A9" s="98">
        <v>45200.0</v>
      </c>
      <c r="B9" s="99">
        <v>15485.037171379783</v>
      </c>
      <c r="C9" s="99">
        <v>12427.78939879277</v>
      </c>
      <c r="D9" s="100">
        <v>8341.808632020868</v>
      </c>
      <c r="E9" s="99"/>
      <c r="F9" s="98">
        <v>45200.0</v>
      </c>
      <c r="G9" s="101">
        <v>700.6804149945602</v>
      </c>
      <c r="H9" s="101">
        <v>525.4879238390178</v>
      </c>
      <c r="I9" s="101">
        <v>331.02415206432016</v>
      </c>
      <c r="K9" s="98">
        <v>45200.0</v>
      </c>
      <c r="L9" s="97">
        <v>448.43546559651855</v>
      </c>
      <c r="M9" s="102">
        <v>367.8415466873124</v>
      </c>
      <c r="N9" s="102">
        <v>231.7169064450241</v>
      </c>
      <c r="P9" s="45">
        <v>45200.0</v>
      </c>
      <c r="Q9" s="46">
        <v>22.1</v>
      </c>
      <c r="R9" s="47">
        <v>23.65</v>
      </c>
      <c r="S9" s="48">
        <v>25.2</v>
      </c>
      <c r="U9" s="45">
        <v>45200.0</v>
      </c>
      <c r="V9" s="66">
        <v>0.01</v>
      </c>
      <c r="W9" s="103">
        <v>0.01</v>
      </c>
      <c r="X9" s="103">
        <v>0.03</v>
      </c>
    </row>
    <row r="10">
      <c r="A10" s="98">
        <v>45231.0</v>
      </c>
      <c r="B10" s="99">
        <v>17033.540888517764</v>
      </c>
      <c r="C10" s="99">
        <v>13670.568338672047</v>
      </c>
      <c r="D10" s="100">
        <v>9175.989495222955</v>
      </c>
      <c r="E10" s="99"/>
      <c r="F10" s="98">
        <v>45231.0</v>
      </c>
      <c r="G10" s="101">
        <v>738.3416076513985</v>
      </c>
      <c r="H10" s="101">
        <v>582.9666668943304</v>
      </c>
      <c r="I10" s="101">
        <v>366.5996602166582</v>
      </c>
      <c r="K10" s="98">
        <v>45231.0</v>
      </c>
      <c r="L10" s="97">
        <v>516.8391253559789</v>
      </c>
      <c r="M10" s="102">
        <v>303.1426667850518</v>
      </c>
      <c r="N10" s="102">
        <v>190.63182331266228</v>
      </c>
      <c r="P10" s="45">
        <v>45231.0</v>
      </c>
      <c r="Q10" s="46">
        <v>23.07</v>
      </c>
      <c r="R10" s="47">
        <v>23.45</v>
      </c>
      <c r="S10" s="48">
        <v>25.03</v>
      </c>
      <c r="U10" s="45">
        <v>45231.0</v>
      </c>
      <c r="V10" s="66">
        <v>0.0</v>
      </c>
      <c r="W10" s="103">
        <v>0.0</v>
      </c>
      <c r="X10" s="103">
        <v>0.05</v>
      </c>
    </row>
    <row r="11">
      <c r="A11" s="39">
        <v>45261.0</v>
      </c>
      <c r="B11" s="53">
        <v>13626.832710814211</v>
      </c>
      <c r="C11" s="53">
        <v>10936.454670937637</v>
      </c>
      <c r="D11" s="96">
        <v>7340.791596178365</v>
      </c>
      <c r="E11" s="53"/>
      <c r="F11" s="39">
        <v>45261.0</v>
      </c>
      <c r="G11" s="70">
        <v>709.3614112865284</v>
      </c>
      <c r="H11" s="70">
        <v>475.91186557605033</v>
      </c>
      <c r="I11" s="70">
        <v>304.0924439179107</v>
      </c>
      <c r="K11" s="39">
        <v>45261.0</v>
      </c>
      <c r="L11" s="97">
        <v>368.8679338689948</v>
      </c>
      <c r="M11" s="70">
        <v>237.95593278802517</v>
      </c>
      <c r="N11" s="70">
        <v>152.04622195895536</v>
      </c>
      <c r="P11" s="39">
        <v>45261.0</v>
      </c>
      <c r="Q11" s="40">
        <v>19.21</v>
      </c>
      <c r="R11" s="40">
        <v>22.98</v>
      </c>
      <c r="S11" s="41">
        <v>24.14</v>
      </c>
      <c r="U11" s="39">
        <v>45261.0</v>
      </c>
      <c r="V11" s="61">
        <v>0.01</v>
      </c>
      <c r="W11" s="61">
        <v>0.01</v>
      </c>
      <c r="X11" s="88">
        <v>0.01</v>
      </c>
    </row>
    <row r="12">
      <c r="A12" s="39">
        <v>45292.0</v>
      </c>
      <c r="B12" s="53">
        <v>11582.80780419208</v>
      </c>
      <c r="C12" s="53">
        <v>9295.986470296992</v>
      </c>
      <c r="D12" s="96">
        <v>6239.67285675161</v>
      </c>
      <c r="E12" s="53"/>
      <c r="F12" s="39">
        <v>45292.0</v>
      </c>
      <c r="G12" s="70">
        <v>608.9804313455352</v>
      </c>
      <c r="H12" s="70">
        <v>424.6681804612605</v>
      </c>
      <c r="I12" s="70">
        <v>252.0061735360101</v>
      </c>
      <c r="K12" s="39">
        <v>45292.0</v>
      </c>
      <c r="L12" s="104">
        <v>304.4902156727676</v>
      </c>
      <c r="M12" s="70">
        <v>242.06086286291844</v>
      </c>
      <c r="N12" s="70">
        <v>143.64351891552573</v>
      </c>
      <c r="P12" s="39">
        <v>45292.0</v>
      </c>
      <c r="Q12" s="40">
        <v>19.02</v>
      </c>
      <c r="R12" s="40">
        <v>21.89</v>
      </c>
      <c r="S12" s="41">
        <v>24.76</v>
      </c>
      <c r="U12" s="39">
        <v>45292.0</v>
      </c>
      <c r="V12" s="61">
        <v>0.0</v>
      </c>
      <c r="W12" s="61">
        <v>0.0</v>
      </c>
      <c r="X12" s="88">
        <v>0.0</v>
      </c>
    </row>
    <row r="13">
      <c r="A13" s="39">
        <v>45323.0</v>
      </c>
      <c r="B13" s="53">
        <v>11466.979726150159</v>
      </c>
      <c r="C13" s="53">
        <v>9203.026605594021</v>
      </c>
      <c r="D13" s="96">
        <v>6177.276128184094</v>
      </c>
      <c r="E13" s="53"/>
      <c r="F13" s="39">
        <v>45323.0</v>
      </c>
      <c r="G13" s="70">
        <v>590.1687970226536</v>
      </c>
      <c r="H13" s="70">
        <v>399.4369186455738</v>
      </c>
      <c r="I13" s="70">
        <v>248.28280257974654</v>
      </c>
      <c r="K13" s="39">
        <v>45323.0</v>
      </c>
      <c r="L13" s="104">
        <v>336.39621430291254</v>
      </c>
      <c r="M13" s="59">
        <v>199.7184593227869</v>
      </c>
      <c r="N13" s="59">
        <v>124.14140128987327</v>
      </c>
      <c r="P13" s="39">
        <v>45323.0</v>
      </c>
      <c r="Q13" s="40">
        <v>19.43</v>
      </c>
      <c r="R13" s="40">
        <v>23.04</v>
      </c>
      <c r="S13" s="41">
        <v>24.88</v>
      </c>
      <c r="U13" s="39">
        <v>45323.0</v>
      </c>
      <c r="V13" s="61">
        <v>0.01</v>
      </c>
      <c r="W13" s="61">
        <v>0.01</v>
      </c>
      <c r="X13" s="88">
        <v>0.01</v>
      </c>
    </row>
    <row r="14">
      <c r="A14" s="39">
        <v>45352.0</v>
      </c>
      <c r="B14" s="53">
        <v>10893.63073984265</v>
      </c>
      <c r="C14" s="53">
        <v>8742.87527531432</v>
      </c>
      <c r="D14" s="96">
        <v>5868.412321774889</v>
      </c>
      <c r="E14" s="53"/>
      <c r="F14" s="39">
        <v>45352.0</v>
      </c>
      <c r="G14" s="70">
        <v>555.2309245587487</v>
      </c>
      <c r="H14" s="70">
        <v>389.0910224883988</v>
      </c>
      <c r="I14" s="70">
        <v>247.92616484051072</v>
      </c>
      <c r="K14" s="39">
        <v>45352.0</v>
      </c>
      <c r="L14" s="97">
        <v>277.61546227937436</v>
      </c>
      <c r="M14" s="59">
        <v>231.0</v>
      </c>
      <c r="N14" s="59">
        <v>131.0</v>
      </c>
      <c r="P14" s="39">
        <v>45352.0</v>
      </c>
      <c r="Q14" s="40">
        <v>19.62</v>
      </c>
      <c r="R14" s="40">
        <v>22.47</v>
      </c>
      <c r="S14" s="41">
        <v>23.67</v>
      </c>
      <c r="U14" s="39">
        <v>45352.0</v>
      </c>
      <c r="V14" s="61">
        <v>0.0</v>
      </c>
      <c r="W14" s="61">
        <v>0.0</v>
      </c>
      <c r="X14" s="88">
        <v>0.01</v>
      </c>
    </row>
    <row r="16">
      <c r="A16" s="94"/>
      <c r="B16" s="94"/>
    </row>
    <row r="17">
      <c r="A17" s="39"/>
      <c r="B17" s="51"/>
    </row>
    <row r="18">
      <c r="A18" s="39"/>
      <c r="B18" s="53"/>
    </row>
    <row r="19">
      <c r="A19" s="39"/>
      <c r="B19" s="53"/>
    </row>
    <row r="20">
      <c r="A20" s="39"/>
      <c r="B20" s="53"/>
    </row>
    <row r="21">
      <c r="A21" s="39"/>
      <c r="B21" s="53"/>
    </row>
    <row r="22">
      <c r="A22" s="98"/>
      <c r="B22" s="99"/>
    </row>
    <row r="23">
      <c r="A23" s="98"/>
      <c r="B23" s="99"/>
    </row>
    <row r="24">
      <c r="A24" s="98"/>
      <c r="B24" s="99"/>
    </row>
    <row r="25">
      <c r="A25" s="98"/>
      <c r="B25" s="99"/>
    </row>
    <row r="26">
      <c r="A26" s="39"/>
      <c r="B26" s="53"/>
    </row>
    <row r="27">
      <c r="A27" s="39"/>
      <c r="B27" s="53"/>
    </row>
    <row r="28">
      <c r="A28" s="39"/>
      <c r="B28" s="53"/>
    </row>
    <row r="29">
      <c r="A29" s="39"/>
      <c r="B29" s="53"/>
    </row>
    <row r="31">
      <c r="A31" s="105"/>
      <c r="B31" s="106"/>
    </row>
    <row r="32">
      <c r="A32" s="107"/>
      <c r="B32" s="96"/>
    </row>
    <row r="33">
      <c r="A33" s="107"/>
      <c r="B33" s="96"/>
    </row>
    <row r="34">
      <c r="A34" s="107"/>
      <c r="B34" s="96"/>
    </row>
    <row r="35">
      <c r="A35" s="107"/>
      <c r="B35" s="96"/>
    </row>
    <row r="36">
      <c r="A36" s="107"/>
      <c r="B36" s="96"/>
    </row>
    <row r="37">
      <c r="A37" s="108"/>
      <c r="B37" s="100"/>
    </row>
    <row r="38">
      <c r="A38" s="108"/>
      <c r="B38" s="100"/>
    </row>
    <row r="39">
      <c r="A39" s="108"/>
      <c r="B39" s="100"/>
    </row>
    <row r="40">
      <c r="A40" s="108"/>
      <c r="B40" s="100"/>
    </row>
    <row r="41">
      <c r="A41" s="107"/>
      <c r="B41" s="96"/>
    </row>
    <row r="42">
      <c r="A42" s="107"/>
      <c r="B42" s="96"/>
    </row>
    <row r="43">
      <c r="A43" s="107"/>
      <c r="B43" s="96"/>
    </row>
    <row r="44">
      <c r="A44" s="107"/>
      <c r="B44" s="96"/>
    </row>
  </sheetData>
  <drawing r:id="rId1"/>
</worksheet>
</file>