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000" windowHeight="9765" activeTab="1"/>
  </bookViews>
  <sheets>
    <sheet name="G12V流量来源" sheetId="1" r:id="rId1"/>
    <sheet name="竞品流量来源" sheetId="2" r:id="rId2"/>
    <sheet name="G12V引流关键词+成交关键词" sheetId="3" r:id="rId3"/>
    <sheet name="Sheet1" sheetId="5" state="hidden" r:id="rId4"/>
    <sheet name="竞品引流关键词+成交关键词" sheetId="4" r:id="rId5"/>
  </sheets>
  <calcPr calcId="144525"/>
</workbook>
</file>

<file path=xl/sharedStrings.xml><?xml version="1.0" encoding="utf-8"?>
<sst xmlns="http://schemas.openxmlformats.org/spreadsheetml/2006/main" count="8619" uniqueCount="771">
  <si>
    <t>流量来源</t>
  </si>
  <si>
    <t>访客数</t>
  </si>
  <si>
    <t>下单转化率</t>
  </si>
  <si>
    <t>收藏人数</t>
  </si>
  <si>
    <t>加购人数</t>
  </si>
  <si>
    <t>支付转化率</t>
  </si>
  <si>
    <t>智钻</t>
  </si>
  <si>
    <t>直通车</t>
  </si>
  <si>
    <t>淘内免费其他</t>
  </si>
  <si>
    <t>手淘搜索</t>
  </si>
  <si>
    <t>购物车</t>
  </si>
  <si>
    <t>我的淘宝</t>
  </si>
  <si>
    <t>淘外网站其他</t>
  </si>
  <si>
    <t>手淘旺信</t>
  </si>
  <si>
    <t>手淘其他店铺</t>
  </si>
  <si>
    <t>WAP天猫</t>
  </si>
  <si>
    <t>猫客搜索</t>
  </si>
  <si>
    <t>手淘首页</t>
  </si>
  <si>
    <t>手淘品牌动态频道</t>
  </si>
  <si>
    <t>品销宝-搜索产品</t>
  </si>
  <si>
    <t>手淘其他店铺商品</t>
  </si>
  <si>
    <t>手淘有好货</t>
  </si>
  <si>
    <t>手淘问大家</t>
  </si>
  <si>
    <t>猫客其他店铺</t>
  </si>
  <si>
    <t>手淘消息中心</t>
  </si>
  <si>
    <t>手淘我的评价</t>
  </si>
  <si>
    <t>手淘其他店铺商品详情</t>
  </si>
  <si>
    <t>手淘找相似</t>
  </si>
  <si>
    <t>淘宝客</t>
  </si>
  <si>
    <t>手淘微淘</t>
  </si>
  <si>
    <t>百度</t>
  </si>
  <si>
    <t>操作</t>
  </si>
  <si>
    <t>WAP淘宝</t>
  </si>
  <si>
    <t>手淘拍立淘</t>
  </si>
  <si>
    <t>详情趋势</t>
  </si>
  <si>
    <t>趋势</t>
  </si>
  <si>
    <t>手淘扫一扫</t>
  </si>
  <si>
    <t>天猫关注</t>
  </si>
  <si>
    <t>手淘社区</t>
  </si>
  <si>
    <t>手淘淘宝直播</t>
  </si>
  <si>
    <t>量来源</t>
  </si>
  <si>
    <t>直接访问</t>
  </si>
  <si>
    <t>手淘卡券包</t>
  </si>
  <si>
    <t>竞品1</t>
  </si>
  <si>
    <r>
      <rPr>
        <sz val="10"/>
        <color rgb="FFFFFFFF"/>
        <rFont val="宋体"/>
        <charset val="134"/>
      </rPr>
      <t>竞品</t>
    </r>
    <r>
      <rPr>
        <sz val="10"/>
        <color rgb="FFFFFFFF"/>
        <rFont val="Arial"/>
        <charset val="134"/>
      </rPr>
      <t>1</t>
    </r>
  </si>
  <si>
    <t>竞品2</t>
  </si>
  <si>
    <t>竞品3</t>
  </si>
  <si>
    <t>竞品4</t>
  </si>
  <si>
    <t>竞品5</t>
  </si>
  <si>
    <t>竞品6</t>
  </si>
  <si>
    <t>竞品7</t>
  </si>
  <si>
    <t>竞品8</t>
  </si>
  <si>
    <t>竞品9</t>
  </si>
  <si>
    <t>手淘试用</t>
  </si>
  <si>
    <r>
      <rPr>
        <sz val="9"/>
        <color rgb="FF333333"/>
        <rFont val="Arial"/>
        <charset val="134"/>
      </rPr>
      <t>2</t>
    </r>
    <r>
      <rPr>
        <sz val="9"/>
        <color rgb="FF333333"/>
        <rFont val="宋体"/>
        <charset val="134"/>
      </rPr>
      <t>月</t>
    </r>
    <r>
      <rPr>
        <sz val="9"/>
        <color rgb="FF333333"/>
        <rFont val="Arial"/>
        <charset val="134"/>
      </rPr>
      <t>13</t>
    </r>
  </si>
  <si>
    <r>
      <rPr>
        <sz val="9"/>
        <color rgb="FF2062E6"/>
        <rFont val="Arial"/>
        <charset val="134"/>
      </rPr>
      <t>2</t>
    </r>
    <r>
      <rPr>
        <sz val="9"/>
        <color rgb="FF2062E6"/>
        <rFont val="宋体"/>
        <charset val="134"/>
      </rPr>
      <t>月</t>
    </r>
    <r>
      <rPr>
        <sz val="9"/>
        <color rgb="FF2062E6"/>
        <rFont val="Arial"/>
        <charset val="134"/>
      </rPr>
      <t>17</t>
    </r>
  </si>
  <si>
    <r>
      <rPr>
        <sz val="9"/>
        <color rgb="FF333333"/>
        <rFont val="Arial"/>
        <charset val="134"/>
      </rPr>
      <t>3</t>
    </r>
    <r>
      <rPr>
        <sz val="9"/>
        <color rgb="FF333333"/>
        <rFont val="宋体"/>
        <charset val="134"/>
      </rPr>
      <t>月</t>
    </r>
    <r>
      <rPr>
        <sz val="9"/>
        <color rgb="FF333333"/>
        <rFont val="Arial"/>
        <charset val="134"/>
      </rPr>
      <t>16</t>
    </r>
  </si>
  <si>
    <r>
      <rPr>
        <sz val="9"/>
        <color rgb="FF333333"/>
        <rFont val="Arial"/>
        <charset val="134"/>
      </rPr>
      <t>3</t>
    </r>
    <r>
      <rPr>
        <sz val="9"/>
        <color rgb="FF333333"/>
        <rFont val="宋体"/>
        <charset val="134"/>
      </rPr>
      <t>月</t>
    </r>
    <r>
      <rPr>
        <sz val="9"/>
        <color rgb="FF333333"/>
        <rFont val="Arial"/>
        <charset val="134"/>
      </rPr>
      <t xml:space="preserve">17 </t>
    </r>
    <r>
      <rPr>
        <sz val="9"/>
        <color rgb="FF333333"/>
        <rFont val="宋体"/>
        <charset val="134"/>
      </rPr>
      <t>日</t>
    </r>
  </si>
  <si>
    <t>GAVEE</t>
  </si>
  <si>
    <t>竞品</t>
  </si>
  <si>
    <t>手淘</t>
  </si>
  <si>
    <t>付费</t>
  </si>
  <si>
    <t>本店商品</t>
  </si>
  <si>
    <t>交易指数</t>
  </si>
  <si>
    <t>关键词</t>
  </si>
  <si>
    <t>电脑椅</t>
  </si>
  <si>
    <t>人体工学电脑椅</t>
  </si>
  <si>
    <t>人体工学椅</t>
  </si>
  <si>
    <t>家用座转椅</t>
  </si>
  <si>
    <t>电竞椅</t>
  </si>
  <si>
    <t>转椅</t>
  </si>
  <si>
    <t>电脑椅家用</t>
  </si>
  <si>
    <t>人体工学电脑椅腰椎</t>
  </si>
  <si>
    <t>办公椅</t>
  </si>
  <si>
    <t>人体工程学椅子</t>
  </si>
  <si>
    <t>gavee</t>
  </si>
  <si>
    <t>老板椅</t>
  </si>
  <si>
    <t>大班椅 进口</t>
  </si>
  <si>
    <t>电脑椅子 家用 游戏椅</t>
  </si>
  <si>
    <t>办公椅 人体</t>
  </si>
  <si>
    <t>家维依</t>
  </si>
  <si>
    <t>gavee电脑椅</t>
  </si>
  <si>
    <t>工作椅</t>
  </si>
  <si>
    <t>工学椅</t>
  </si>
  <si>
    <t>人体工学座椅</t>
  </si>
  <si>
    <t>护腰电脑椅</t>
  </si>
  <si>
    <t>家用办公椅</t>
  </si>
  <si>
    <t>黑白调</t>
  </si>
  <si>
    <t>真皮老板椅</t>
  </si>
  <si>
    <t>电脑椅 家用</t>
  </si>
  <si>
    <t>老板办公椅</t>
  </si>
  <si>
    <t>时尚 人体电脑椅</t>
  </si>
  <si>
    <t>书房椅</t>
  </si>
  <si>
    <t>护腰人体工学椅</t>
  </si>
  <si>
    <t>梦泪电竞椅</t>
  </si>
  <si>
    <t>办公室高背椅</t>
  </si>
  <si>
    <t>电脑椅 带避震</t>
  </si>
  <si>
    <t>人体工程学电脑椅</t>
  </si>
  <si>
    <t>人体工学椅电脑椅</t>
  </si>
  <si>
    <t>mom 电竞椅</t>
  </si>
  <si>
    <t>人体工学椅gauge</t>
  </si>
  <si>
    <t>老板椅真皮</t>
  </si>
  <si>
    <t>椅子家用</t>
  </si>
  <si>
    <t>人体工学</t>
  </si>
  <si>
    <t>人体工学办公椅</t>
  </si>
  <si>
    <t>椅子 电脑椅</t>
  </si>
  <si>
    <t>游戏椅</t>
  </si>
  <si>
    <t>转椅龟甲</t>
  </si>
  <si>
    <t>人体工学椅可调节</t>
  </si>
  <si>
    <t>电脑椅子</t>
  </si>
  <si>
    <t>椅子</t>
  </si>
  <si>
    <t>老板椅 转椅</t>
  </si>
  <si>
    <t>电脑椅人体工学椅</t>
  </si>
  <si>
    <t>老板转椅</t>
  </si>
  <si>
    <t>办公电脑椅</t>
  </si>
  <si>
    <t>电脑椅 人体工学办公椅</t>
  </si>
  <si>
    <t>博士堂 电脑椅</t>
  </si>
  <si>
    <t>转椅 家用</t>
  </si>
  <si>
    <t>人体工学椅护腰电脑椅</t>
  </si>
  <si>
    <t>办公椅 人体工学</t>
  </si>
  <si>
    <t>转椅 铝合金</t>
  </si>
  <si>
    <t>护腰椅</t>
  </si>
  <si>
    <t>老板椅 人体</t>
  </si>
  <si>
    <t>可躺电脑椅人体工学</t>
  </si>
  <si>
    <t>亿派办公椅</t>
  </si>
  <si>
    <t>电竞椅家用</t>
  </si>
  <si>
    <t>电脑椅可躺</t>
  </si>
  <si>
    <t>家用转椅</t>
  </si>
  <si>
    <t>功能性推拉椅</t>
  </si>
  <si>
    <t>电竞椅三弘</t>
  </si>
  <si>
    <t>书房转椅</t>
  </si>
  <si>
    <t>店商品</t>
  </si>
  <si>
    <t>gavee旗舰店</t>
  </si>
  <si>
    <t>人体工学旋转椅</t>
  </si>
  <si>
    <t>人工学 电脑椅</t>
  </si>
  <si>
    <t>椅子 简约</t>
  </si>
  <si>
    <t>电竞椅子</t>
  </si>
  <si>
    <t>思进办公椅</t>
  </si>
  <si>
    <t>人工转椅</t>
  </si>
  <si>
    <t>人工学座椅 书房</t>
  </si>
  <si>
    <t>人体工学椅 护腰</t>
  </si>
  <si>
    <t>电脑椅子家用 书房</t>
  </si>
  <si>
    <t>电脑椅人体工学</t>
  </si>
  <si>
    <t>防静电靠背椅</t>
  </si>
  <si>
    <t>转转椅</t>
  </si>
  <si>
    <t>torch人体工学椅</t>
  </si>
  <si>
    <t>大班椅 老板椅</t>
  </si>
  <si>
    <t>电脑椅办公椅</t>
  </si>
  <si>
    <t>人体工学 电脑椅</t>
  </si>
  <si>
    <t>加高办公椅</t>
  </si>
  <si>
    <t>办工椅</t>
  </si>
  <si>
    <t>护腰工程学椅子</t>
  </si>
  <si>
    <t>护腰办公椅</t>
  </si>
  <si>
    <t>gavee新品时尚电脑椅</t>
  </si>
  <si>
    <t>老板椅子</t>
  </si>
  <si>
    <t>转椅 电脑椅</t>
  </si>
  <si>
    <t>保有电脑椅</t>
  </si>
  <si>
    <t>老板椅家用</t>
  </si>
  <si>
    <t>家用品</t>
  </si>
  <si>
    <t>时尚电脑椅</t>
  </si>
  <si>
    <t>进口办公椅</t>
  </si>
  <si>
    <t>家用电脑椅</t>
  </si>
  <si>
    <t>同房椅</t>
  </si>
  <si>
    <t>电脑椅办公用</t>
  </si>
  <si>
    <t>人体工学椅可躺</t>
  </si>
  <si>
    <t>人体工程学椅子 可躺</t>
  </si>
  <si>
    <t>老板椅 家用</t>
  </si>
  <si>
    <t>老板椅前面带脚凳</t>
  </si>
  <si>
    <t>办公转椅</t>
  </si>
  <si>
    <t>人工体学椅子</t>
  </si>
  <si>
    <t>办公时尚</t>
  </si>
  <si>
    <t>老板椅 可躺</t>
  </si>
  <si>
    <t>电竞椅椅子</t>
  </si>
  <si>
    <t>老板椅 真皮</t>
  </si>
  <si>
    <t>办公椅 驼背</t>
  </si>
  <si>
    <t>电脑椅 人体</t>
  </si>
  <si>
    <t>椅子靠背 实木</t>
  </si>
  <si>
    <t>人体工学椅办公椅</t>
  </si>
  <si>
    <t>南洋转椅</t>
  </si>
  <si>
    <t>老板转椅 旋转</t>
  </si>
  <si>
    <t>办公室座椅</t>
  </si>
  <si>
    <t>书房办公椅</t>
  </si>
  <si>
    <t>椅子 书房</t>
  </si>
  <si>
    <t>家用电脑椅 电竞椅</t>
  </si>
  <si>
    <t>真皮座椅</t>
  </si>
  <si>
    <t>人体工程椅</t>
  </si>
  <si>
    <t>人体工学椅子</t>
  </si>
  <si>
    <t>k丅v椅</t>
  </si>
  <si>
    <t>老板椅办公椅</t>
  </si>
  <si>
    <t>网椅子 透气 靠背</t>
  </si>
  <si>
    <t>高电竞椅</t>
  </si>
  <si>
    <t>转椅护腰</t>
  </si>
  <si>
    <t>老板椅可躺</t>
  </si>
  <si>
    <t>椅子人体工学</t>
  </si>
  <si>
    <t>人体工学椅进口</t>
  </si>
  <si>
    <t>电竟椅</t>
  </si>
  <si>
    <t>电脑椅北欧</t>
  </si>
  <si>
    <t>书房电脑椅</t>
  </si>
  <si>
    <t>办公椅 北欧</t>
  </si>
  <si>
    <t>办公椅人体工学</t>
  </si>
  <si>
    <t>防爆电脑椅</t>
  </si>
  <si>
    <t>椅子靠背</t>
  </si>
  <si>
    <t>电脑椅 铝</t>
  </si>
  <si>
    <t>ergomax</t>
  </si>
  <si>
    <t>电竞椅 人体</t>
  </si>
  <si>
    <t>电竞人体工学椅</t>
  </si>
  <si>
    <t>椅子 人体工程学</t>
  </si>
  <si>
    <t>升降椅</t>
  </si>
  <si>
    <t>电竞座</t>
  </si>
  <si>
    <t>老板椅 可躺家用网布</t>
  </si>
  <si>
    <t>幕后之王同款椅子</t>
  </si>
  <si>
    <t>学习椅子</t>
  </si>
  <si>
    <t>人体工程学椅</t>
  </si>
  <si>
    <t>旋转椅</t>
  </si>
  <si>
    <t>班椅</t>
  </si>
  <si>
    <t>可躺电脑椅</t>
  </si>
  <si>
    <t>设计师椅子</t>
  </si>
  <si>
    <t>机械式升降椅</t>
  </si>
  <si>
    <t>电脑椅 可躺</t>
  </si>
  <si>
    <t>人体工学电脑椅护腰护脊</t>
  </si>
  <si>
    <t>人体工学椅办公</t>
  </si>
  <si>
    <t>人体工学老板椅</t>
  </si>
  <si>
    <t>八爪椅</t>
  </si>
  <si>
    <t>办公用转椅</t>
  </si>
  <si>
    <t>gavee电脑椅头等舱</t>
  </si>
  <si>
    <t>九龙优胜老板椅</t>
  </si>
  <si>
    <t>办公椅 护腰</t>
  </si>
  <si>
    <t>椅 护腰</t>
  </si>
  <si>
    <t>可躺办公椅</t>
  </si>
  <si>
    <t>护脊 椅子</t>
  </si>
  <si>
    <t>挂衣 办公椅</t>
  </si>
  <si>
    <t>办公椅可躺</t>
  </si>
  <si>
    <t>休闲椅</t>
  </si>
  <si>
    <t>电脑座舱</t>
  </si>
  <si>
    <t>50cm电脑椅</t>
  </si>
  <si>
    <t>gavee人体工学椅</t>
  </si>
  <si>
    <t>有谱人体工学椅</t>
  </si>
  <si>
    <t>办公椅 可躺</t>
  </si>
  <si>
    <t>电脑椅 转椅</t>
  </si>
  <si>
    <t>护腰椅子人体工学</t>
  </si>
  <si>
    <t>高背书桌椅子</t>
  </si>
  <si>
    <t>老板椅可躺 转椅</t>
  </si>
  <si>
    <t>腰腰椅</t>
  </si>
  <si>
    <t>电脑椅简约</t>
  </si>
  <si>
    <t>gavee的铝合金制作的五脚</t>
  </si>
  <si>
    <t>高端电竞椅</t>
  </si>
  <si>
    <t>人体工学中班椅</t>
  </si>
  <si>
    <t>椅子电脑椅</t>
  </si>
  <si>
    <t>木皮结合老板椅</t>
  </si>
  <si>
    <t>弓型电脑椅</t>
  </si>
  <si>
    <t>竞技电脑椅</t>
  </si>
  <si>
    <t>gavee弓形电脑椅</t>
  </si>
  <si>
    <t>vita办公椅</t>
  </si>
  <si>
    <t>【gavee旗舰店】，</t>
  </si>
  <si>
    <t>书房</t>
  </si>
  <si>
    <t>老板椅沙发套</t>
  </si>
  <si>
    <t>人体工程</t>
  </si>
  <si>
    <t>办公椅护腰座椅子</t>
  </si>
  <si>
    <t>设计办公椅 人体工学</t>
  </si>
  <si>
    <t>电竞椅发光</t>
  </si>
  <si>
    <t>椅子 人体</t>
  </si>
  <si>
    <t>电脑座椅</t>
  </si>
  <si>
    <t>写字椅子家用 书房</t>
  </si>
  <si>
    <t>gaveer人体工学椅</t>
  </si>
  <si>
    <t>电脑凳子 家用</t>
  </si>
  <si>
    <t>游戏座椅太空舱</t>
  </si>
  <si>
    <t>情趣凳</t>
  </si>
  <si>
    <t>人体工学椅 可躺</t>
  </si>
  <si>
    <t>腰椎间盘突出椅子</t>
  </si>
  <si>
    <t>办公椅转椅</t>
  </si>
  <si>
    <t>西昊人体工学椅m35</t>
  </si>
  <si>
    <t>办公椅可睡觉</t>
  </si>
  <si>
    <t>电脑椅家用 经济型</t>
  </si>
  <si>
    <t>护腰椅子家用</t>
  </si>
  <si>
    <t>琦美轩办公椅</t>
  </si>
  <si>
    <t>办公室椅子</t>
  </si>
  <si>
    <t>硬 转椅</t>
  </si>
  <si>
    <t>可躺转椅</t>
  </si>
  <si>
    <t>椅</t>
  </si>
  <si>
    <t>情趣凳子</t>
  </si>
  <si>
    <t>皮椅 滑轮</t>
  </si>
  <si>
    <t>升降椅子 家用</t>
  </si>
  <si>
    <t>人体工程学 椅子</t>
  </si>
  <si>
    <t>进口人工学座椅</t>
  </si>
  <si>
    <t>情趣座椅</t>
  </si>
  <si>
    <t>马鞍形旋转椅</t>
  </si>
  <si>
    <t>人体工学电脑椅 可躺</t>
  </si>
  <si>
    <t>电动椅情趣</t>
  </si>
  <si>
    <t>护脊椅</t>
  </si>
  <si>
    <t>椅子办公</t>
  </si>
  <si>
    <t>情趣家具</t>
  </si>
  <si>
    <t>电脑椅 进口</t>
  </si>
  <si>
    <t>人体工程学椅 gavee</t>
  </si>
  <si>
    <t>铝合金 办公椅</t>
  </si>
  <si>
    <t>电脑椅 护腰</t>
  </si>
  <si>
    <t>电脑 椅子</t>
  </si>
  <si>
    <t>工程学椅子靠背</t>
  </si>
  <si>
    <t>护颈椅子</t>
  </si>
  <si>
    <t>电竞椅男</t>
  </si>
  <si>
    <t>雷诺座椅</t>
  </si>
  <si>
    <t>转椅电脑椅</t>
  </si>
  <si>
    <t>联友人体工学椅</t>
  </si>
  <si>
    <t>米乔椅子</t>
  </si>
  <si>
    <t>电脑椅家用 舒适</t>
  </si>
  <si>
    <t>电竞椅游戏太空舱</t>
  </si>
  <si>
    <t>记忆棉办公椅</t>
  </si>
  <si>
    <t>人机办公椅</t>
  </si>
  <si>
    <t>电脑座椅gavee</t>
  </si>
  <si>
    <t>情趣炮机椅 四性兽</t>
  </si>
  <si>
    <t>护腰老板椅</t>
  </si>
  <si>
    <t>6d人体工学躺椅</t>
  </si>
  <si>
    <t>老板椅网布</t>
  </si>
  <si>
    <t>情趣电动椅</t>
  </si>
  <si>
    <t>电脑椅 低</t>
  </si>
  <si>
    <t>人体工学椅gavee</t>
  </si>
  <si>
    <t>人体工学椅合金</t>
  </si>
  <si>
    <t>老板椅家用 可躺</t>
  </si>
  <si>
    <t>生活诚品椅子</t>
  </si>
  <si>
    <t>人体工学椅 躺</t>
  </si>
  <si>
    <t>赫曼米勒电脑椅</t>
  </si>
  <si>
    <t>人体工学椅 铝合金</t>
  </si>
  <si>
    <t>家用椅人体工学</t>
  </si>
  <si>
    <t>椅子 合金</t>
  </si>
  <si>
    <t>情趣椅 老虎凳</t>
  </si>
  <si>
    <t>电脑椅家用 人体</t>
  </si>
  <si>
    <t>炮椅</t>
  </si>
  <si>
    <t>人体工学家用</t>
  </si>
  <si>
    <t>人体工程学</t>
  </si>
  <si>
    <t>电脑椅人体工学椅 书房</t>
  </si>
  <si>
    <t>椅子颈椎</t>
  </si>
  <si>
    <t>三羊 转椅</t>
  </si>
  <si>
    <t>铝合金 躺</t>
  </si>
  <si>
    <t>铝合金电脑椅</t>
  </si>
  <si>
    <t>护腰椅子</t>
  </si>
  <si>
    <t>电竞椅太空舱</t>
  </si>
  <si>
    <t>情趣家具 龙凤椅</t>
  </si>
  <si>
    <t>人体工学椅老板</t>
  </si>
  <si>
    <t>电脑凳</t>
  </si>
  <si>
    <t>看书舒服的椅子</t>
  </si>
  <si>
    <t>电脑椅家用 书房</t>
  </si>
  <si>
    <t>电脑椅 高端</t>
  </si>
  <si>
    <t>人体工学转椅</t>
  </si>
  <si>
    <t>舒晟和家用老板椅</t>
  </si>
  <si>
    <t>护腰书房椅</t>
  </si>
  <si>
    <t>电技椅</t>
  </si>
  <si>
    <t>老板凳子 靠背</t>
  </si>
  <si>
    <t>老板椅通风</t>
  </si>
  <si>
    <t>电脑椅家用 升降</t>
  </si>
  <si>
    <t>alera 转椅</t>
  </si>
  <si>
    <t>herman miller gavee 工学椅</t>
  </si>
  <si>
    <t>防腰椎盘突出椅子</t>
  </si>
  <si>
    <t>椅子人体工学 学生</t>
  </si>
  <si>
    <t>办公老板椅</t>
  </si>
  <si>
    <t>电脑椅 舒适久坐人体工学</t>
  </si>
  <si>
    <t>铝合金网座椅</t>
  </si>
  <si>
    <t>人体工学可躺</t>
  </si>
  <si>
    <t>办公椅 升降</t>
  </si>
  <si>
    <t>gavee 券</t>
  </si>
  <si>
    <t>转椅办公</t>
  </si>
  <si>
    <t>海盗船椅子</t>
  </si>
  <si>
    <t>旋转椅子</t>
  </si>
  <si>
    <t>胖男人做的电脑椅</t>
  </si>
  <si>
    <t>电脑椅 gavve</t>
  </si>
  <si>
    <t>人体工程学椅子电脑椅</t>
  </si>
  <si>
    <t>夫妻情趣椅子</t>
  </si>
  <si>
    <t>人体工学护腰</t>
  </si>
  <si>
    <t>可躺护腰办公椅</t>
  </si>
  <si>
    <t>gavee电脑椅网布</t>
  </si>
  <si>
    <t>gavee g12</t>
  </si>
  <si>
    <t>商务电脑座椅</t>
  </si>
  <si>
    <t>最舒服的老板椅</t>
  </si>
  <si>
    <t>格普锐斯人体工学</t>
  </si>
  <si>
    <t>职员椅</t>
  </si>
  <si>
    <t>办公室女生座椅</t>
  </si>
  <si>
    <t>功能性办公椅</t>
  </si>
  <si>
    <t>弓形电脑椅 高度可调</t>
  </si>
  <si>
    <t>posche design 办公椅</t>
  </si>
  <si>
    <t>人体工学电脑座舱</t>
  </si>
  <si>
    <t>宿舍椅子</t>
  </si>
  <si>
    <t>2月23</t>
  </si>
  <si>
    <t>震动椅子情趣</t>
  </si>
  <si>
    <t>办公转椅 成人</t>
  </si>
  <si>
    <t>工作椅护腰</t>
  </si>
  <si>
    <t>最好的电脑椅</t>
  </si>
  <si>
    <t>电竟椅游戏椅</t>
  </si>
  <si>
    <t>我们有多余的电脑办公椅</t>
  </si>
  <si>
    <t>电脑办公靠椅</t>
  </si>
  <si>
    <t>进口人体工学椅</t>
  </si>
  <si>
    <t>办公椅 挂钩</t>
  </si>
  <si>
    <t>美之高办公椅</t>
  </si>
  <si>
    <t>绿豆芽电脑椅</t>
  </si>
  <si>
    <t>护腰椅子 书房 人体</t>
  </si>
  <si>
    <t>大志百盛老板椅</t>
  </si>
  <si>
    <t>可平躺办公椅</t>
  </si>
  <si>
    <t>办公室椅子 高端</t>
  </si>
  <si>
    <t>工学椅子</t>
  </si>
  <si>
    <t>电脑椅翻新</t>
  </si>
  <si>
    <t>家用电脑办公老板椅</t>
  </si>
  <si>
    <t>品牌老板椅</t>
  </si>
  <si>
    <t>人工学座椅 弓形</t>
  </si>
  <si>
    <t>人体工学电脑办公椅</t>
  </si>
  <si>
    <t>老板椅 人体人工学</t>
  </si>
  <si>
    <t>电竞桌椅一体座舱</t>
  </si>
  <si>
    <t>挠脚心椅子</t>
  </si>
  <si>
    <t>情侣酒店情趣椅子</t>
  </si>
  <si>
    <t>电竞沙发</t>
  </si>
  <si>
    <t>主播椅子透气</t>
  </si>
  <si>
    <t>电脑椅子 家用</t>
  </si>
  <si>
    <t>椅子书房</t>
  </si>
  <si>
    <t>爱爱专用椅子 情趣</t>
  </si>
  <si>
    <t>程序员椅子</t>
  </si>
  <si>
    <t>人体工程学办公椅</t>
  </si>
  <si>
    <t>gavee电脑椅 家用 书房</t>
  </si>
  <si>
    <t>办公椅护腰</t>
  </si>
  <si>
    <t>dragon war椅</t>
  </si>
  <si>
    <t>爱爱椅子</t>
  </si>
  <si>
    <t>人工电脑椅</t>
  </si>
  <si>
    <t>升降电脑椅</t>
  </si>
  <si>
    <t>情趣椅子另类 多功能</t>
  </si>
  <si>
    <t>护脊电脑椅</t>
  </si>
  <si>
    <t>岗村人体工学椅子</t>
  </si>
  <si>
    <t>家用书房老板椅办公椅转椅</t>
  </si>
  <si>
    <t>人体学椅</t>
  </si>
  <si>
    <t>性椅 情趣木马椅</t>
  </si>
  <si>
    <t>情绪椅子女骚 火辣 调情 开档</t>
  </si>
  <si>
    <t>座椅可躺</t>
  </si>
  <si>
    <t>电动情趣椅</t>
  </si>
  <si>
    <t>情趣酒店设备</t>
  </si>
  <si>
    <t>电脑转椅 旋转</t>
  </si>
  <si>
    <t>高靠背椅子人体工学</t>
  </si>
  <si>
    <t>舒森电脑椅</t>
  </si>
  <si>
    <t>人工椅</t>
  </si>
  <si>
    <t>小米工学椅子</t>
  </si>
  <si>
    <t>电动椅</t>
  </si>
  <si>
    <t>gavee椅子</t>
  </si>
  <si>
    <t>学生转椅</t>
  </si>
  <si>
    <t>人体工学医疗保健椅</t>
  </si>
  <si>
    <t>书房椅子</t>
  </si>
  <si>
    <t>办公椅靠背 护腰</t>
  </si>
  <si>
    <t>电脑人体工学老板椅</t>
  </si>
  <si>
    <t>旋转椅子 可躺</t>
  </si>
  <si>
    <t>情趣八爪椅</t>
  </si>
  <si>
    <t>精一椅子</t>
  </si>
  <si>
    <t>小米办公椅</t>
  </si>
  <si>
    <t>椅子久坐</t>
  </si>
  <si>
    <t>电脑椅 家用 人体工学椅</t>
  </si>
  <si>
    <t>书房 椅</t>
  </si>
  <si>
    <t>老板椅头枕</t>
  </si>
  <si>
    <t>办公椅老板椅</t>
  </si>
  <si>
    <t>人体工学椅享耀家</t>
  </si>
  <si>
    <t>西昊人体工学椅m56</t>
  </si>
  <si>
    <t>液压电脑椅</t>
  </si>
  <si>
    <t>情趣用性座椅</t>
  </si>
  <si>
    <t>不锈钢 高背椅</t>
  </si>
  <si>
    <t>情趣道具 椅子</t>
  </si>
  <si>
    <t>人体工程学老板椅子家用</t>
  </si>
  <si>
    <t>小米电脑椅</t>
  </si>
  <si>
    <t>电脑椅真皮</t>
  </si>
  <si>
    <t>爱爱椅</t>
  </si>
  <si>
    <t>电脑椅家用办公椅可躺</t>
  </si>
  <si>
    <t>办公按摩椅</t>
  </si>
  <si>
    <t>转椅 躺</t>
  </si>
  <si>
    <t>人机工学椅</t>
  </si>
  <si>
    <t>电竞椅 脚拖</t>
  </si>
  <si>
    <t>人体工学电脑椅 躺</t>
  </si>
  <si>
    <t>办公椅 人体工学 女生</t>
  </si>
  <si>
    <t>老虎凳 情趣椅</t>
  </si>
  <si>
    <t>座椅</t>
  </si>
  <si>
    <t>办公护腰椅可躺</t>
  </si>
  <si>
    <t>电脑椅 脊柱</t>
  </si>
  <si>
    <t>muji电脑椅</t>
  </si>
  <si>
    <t>躺椅电脑椅</t>
  </si>
  <si>
    <t>老板椅护腰</t>
  </si>
  <si>
    <t>抖音同款电脑椅</t>
  </si>
  <si>
    <t>人工体学椅</t>
  </si>
  <si>
    <t>gavee 801</t>
  </si>
  <si>
    <t>情趣椅子八爪</t>
  </si>
  <si>
    <t>真皮小转椅</t>
  </si>
  <si>
    <t>小米人体工学椅子</t>
  </si>
  <si>
    <t>腰椅子</t>
  </si>
  <si>
    <t>前列腺椅子 男士</t>
  </si>
  <si>
    <t>书房人体工学</t>
  </si>
  <si>
    <t>3月13</t>
  </si>
  <si>
    <t>办公椅护腰椅</t>
  </si>
  <si>
    <t>舔阴椅</t>
  </si>
  <si>
    <t>转椅 人体工学</t>
  </si>
  <si>
    <t>卡弗特电脑椅家用学生宿舍椅舒适久坐书桌靠背座椅可升降办公椅子</t>
  </si>
  <si>
    <t>椅子 直播</t>
  </si>
  <si>
    <t>炮椅情趣 情侣</t>
  </si>
  <si>
    <t>人机工程学椅子</t>
  </si>
  <si>
    <t>embody 椅子</t>
  </si>
  <si>
    <t>座办公椅</t>
  </si>
  <si>
    <t>躺办公椅</t>
  </si>
  <si>
    <t>美时电脑椅</t>
  </si>
  <si>
    <t>办公椅 家用</t>
  </si>
  <si>
    <t>华士办公椅</t>
  </si>
  <si>
    <t>弓形电脑椅</t>
  </si>
  <si>
    <t>铝合金底座转椅</t>
  </si>
  <si>
    <t>中班椅</t>
  </si>
  <si>
    <t>电脑椅书房</t>
  </si>
  <si>
    <t>座蓝椅</t>
  </si>
  <si>
    <t>老板椅子商务</t>
  </si>
  <si>
    <t>老板椅子 商务</t>
  </si>
  <si>
    <t>转椅家用</t>
  </si>
  <si>
    <t>松林人体工学椅</t>
  </si>
  <si>
    <t>全铝合金电脑椅</t>
  </si>
  <si>
    <t>可旋转扶手 电脑椅</t>
  </si>
  <si>
    <t>老板椅 人体工学</t>
  </si>
  <si>
    <t>情趣座椅 房趣</t>
  </si>
  <si>
    <t>人体工学椅 德国</t>
  </si>
  <si>
    <t>big four椅子</t>
  </si>
  <si>
    <t>情趣 多功能椅</t>
  </si>
  <si>
    <t>颈椎椅子</t>
  </si>
  <si>
    <t>办公椅人体工学 可躺</t>
  </si>
  <si>
    <t>五洲宾馆电脑椅</t>
  </si>
  <si>
    <t>强化护脊人体工学电脑椅</t>
  </si>
  <si>
    <t>电脑坐舱</t>
  </si>
  <si>
    <t>外贸 办公椅</t>
  </si>
  <si>
    <t>人体工程学座椅</t>
  </si>
  <si>
    <t>靠椅懒人 多功能</t>
  </si>
  <si>
    <t>书房人体工学椅</t>
  </si>
  <si>
    <t>人体工学椅 办公</t>
  </si>
  <si>
    <t>椅 nt-09</t>
  </si>
  <si>
    <t>情趣椅 电动</t>
  </si>
  <si>
    <t>转转椅子</t>
  </si>
  <si>
    <t>dxr座椅</t>
  </si>
  <si>
    <t>编程椅</t>
  </si>
  <si>
    <t>人体工程学椅子gavee</t>
  </si>
  <si>
    <t>人体工学椅转椅</t>
  </si>
  <si>
    <t>电竞坐舱</t>
  </si>
  <si>
    <t>办公椅 轮锁</t>
  </si>
  <si>
    <t>人工体学椅子 家用 人体</t>
  </si>
  <si>
    <t>人体工学 椅子</t>
  </si>
  <si>
    <t>儿童电脑椅</t>
  </si>
  <si>
    <t>gavee电脑椅 g12</t>
  </si>
  <si>
    <t>电脑椅 人体工学</t>
  </si>
  <si>
    <t>30厘米椅子</t>
  </si>
  <si>
    <t>电脑椅人体工学椅护腰</t>
  </si>
  <si>
    <t>电脑椅家用老板</t>
  </si>
  <si>
    <t>椅子护腰</t>
  </si>
  <si>
    <t>gavee 椅子</t>
  </si>
  <si>
    <t>画师椅</t>
  </si>
  <si>
    <t>人体工学护腰办公椅</t>
  </si>
  <si>
    <t>强化护脊人体工程学电脑椅家用</t>
  </si>
  <si>
    <t>性椅子夫妻情趣用床</t>
  </si>
  <si>
    <t>赛车椅 可调</t>
  </si>
  <si>
    <t>sihoo旗舰店</t>
  </si>
  <si>
    <t>电脑板凳</t>
  </si>
  <si>
    <t>高椅背转椅</t>
  </si>
  <si>
    <t>办公椅 苏明玉</t>
  </si>
  <si>
    <t>人体工学椅舒适</t>
  </si>
  <si>
    <t>人体工学椅 护脊椎</t>
  </si>
  <si>
    <t>电脑椅家用办公</t>
  </si>
  <si>
    <t>铝合金办公椅脚</t>
  </si>
  <si>
    <t>护脊咕咰</t>
  </si>
  <si>
    <t>书房椅转椅子</t>
  </si>
  <si>
    <t>电脑椅护腰</t>
  </si>
  <si>
    <t>嘉诺士人体工学椅</t>
  </si>
  <si>
    <t>旋转老板椅</t>
  </si>
  <si>
    <t>工程学椅子</t>
  </si>
  <si>
    <t>小米工学椅</t>
  </si>
  <si>
    <t>人体工学椅护腰</t>
  </si>
  <si>
    <t>靠背椅子</t>
  </si>
  <si>
    <t>简约电脑椅</t>
  </si>
  <si>
    <t>椅子升降旋转</t>
  </si>
  <si>
    <t>人体工学椅 gavee</t>
  </si>
  <si>
    <t>老板椅按摩</t>
  </si>
  <si>
    <t>人体工程工学椅</t>
  </si>
  <si>
    <t>美国 工作椅</t>
  </si>
  <si>
    <t>bangongyi</t>
  </si>
  <si>
    <t>电脑椅家用 办公椅</t>
  </si>
  <si>
    <t>电脑椅可</t>
  </si>
  <si>
    <t>高端转椅kgs</t>
  </si>
  <si>
    <t>弓形椅50cm</t>
  </si>
  <si>
    <t>家用电脑椅网布转椅</t>
  </si>
  <si>
    <t>老板椅 可躺 电脑椅</t>
  </si>
  <si>
    <t>勤奋椅</t>
  </si>
  <si>
    <t>实惠电脑椅</t>
  </si>
  <si>
    <t>搏牌椅子</t>
  </si>
  <si>
    <t>情趣用具椅子 多功能 激情</t>
  </si>
  <si>
    <t>护脊椅子</t>
  </si>
  <si>
    <t>成交关键词</t>
  </si>
  <si>
    <r>
      <rPr>
        <sz val="9"/>
        <color rgb="FF2062E6"/>
        <rFont val="Arial"/>
        <charset val="134"/>
      </rPr>
      <t>淘宝</t>
    </r>
    <r>
      <rPr>
        <sz val="9"/>
        <color rgb="FF999999"/>
        <rFont val="Arial"/>
        <charset val="134"/>
      </rPr>
      <t>|</t>
    </r>
    <r>
      <rPr>
        <sz val="9"/>
        <color rgb="FF333333"/>
        <rFont val="Arial"/>
        <charset val="134"/>
      </rPr>
      <t>天猫</t>
    </r>
  </si>
  <si>
    <t>保友</t>
  </si>
  <si>
    <t>颈部 支撑 椅子</t>
  </si>
  <si>
    <t>无线端</t>
  </si>
  <si>
    <t>保友电脑椅</t>
  </si>
  <si>
    <t>保友人体工学椅</t>
  </si>
  <si>
    <t>保友金豪b</t>
  </si>
  <si>
    <t>金豪电脑椅</t>
  </si>
  <si>
    <t>保友金豪</t>
  </si>
  <si>
    <t>联友</t>
  </si>
  <si>
    <t>金豪b</t>
  </si>
  <si>
    <t>人体工学椅真皮</t>
  </si>
  <si>
    <t>腰突椅</t>
  </si>
  <si>
    <t>可躺老板椅</t>
  </si>
  <si>
    <t>ergonor 优</t>
  </si>
  <si>
    <t>电竞椅护腰</t>
  </si>
  <si>
    <t>无</t>
  </si>
  <si>
    <t>专业电竞椅</t>
  </si>
  <si>
    <t>金卓b</t>
  </si>
  <si>
    <t>西昊</t>
  </si>
  <si>
    <t>电脑椅护颈椎</t>
  </si>
  <si>
    <t>家用椅子</t>
  </si>
  <si>
    <t>人体工学 腰</t>
  </si>
  <si>
    <t>电竞休闲椅</t>
  </si>
  <si>
    <t>脊椎办公椅</t>
  </si>
  <si>
    <t>电脑椅 人体工程学</t>
  </si>
  <si>
    <t>健腰椅子</t>
  </si>
  <si>
    <t>金豪e</t>
  </si>
  <si>
    <t>按摩器专用椅子</t>
  </si>
  <si>
    <t>工学椅 配件</t>
  </si>
  <si>
    <t>保护颈椎椅</t>
  </si>
  <si>
    <t>联友金豪</t>
  </si>
  <si>
    <t>联友椅</t>
  </si>
  <si>
    <t>人工座椅</t>
  </si>
  <si>
    <t>okamura 椅</t>
  </si>
  <si>
    <t>s+ 办公椅</t>
  </si>
  <si>
    <t>金豪 椅</t>
  </si>
  <si>
    <t>久坐椅子</t>
  </si>
  <si>
    <t>南沙联友办公椅</t>
  </si>
  <si>
    <t>保友人体 金豪</t>
  </si>
  <si>
    <t>家用 电脑椅</t>
  </si>
  <si>
    <t>电脑椅 护颈椎</t>
  </si>
  <si>
    <t>电脑椅老板椅</t>
  </si>
  <si>
    <t>电竞椅 人体工学</t>
  </si>
  <si>
    <t>安德斯特电竞椅</t>
  </si>
  <si>
    <t>弓形椅</t>
  </si>
  <si>
    <t>老板椅子 网</t>
  </si>
  <si>
    <t>椅子可躺</t>
  </si>
  <si>
    <t>办公椅 腰</t>
  </si>
  <si>
    <t>抖音同款电脑椅桌 连体</t>
  </si>
  <si>
    <t>电脑椅电竞椅</t>
  </si>
  <si>
    <t>金豪s</t>
  </si>
  <si>
    <t>职业电竞椅</t>
  </si>
  <si>
    <t>联友电脑椅</t>
  </si>
  <si>
    <t>人体工程学椅子金豪</t>
  </si>
  <si>
    <t>人体工程学椅子e</t>
  </si>
  <si>
    <t>冈村人体工学椅</t>
  </si>
  <si>
    <t>人体工学椅 日本</t>
  </si>
  <si>
    <t>鱼骨椅</t>
  </si>
  <si>
    <t>人体工学电竞椅</t>
  </si>
  <si>
    <t>ergohuman</t>
  </si>
  <si>
    <t>网吧电脑椅</t>
  </si>
  <si>
    <t>电脑椅 网椅</t>
  </si>
  <si>
    <t>圣奥电脑椅</t>
  </si>
  <si>
    <t>电脑座椅一体游戏仓</t>
  </si>
  <si>
    <t>金卓椅</t>
  </si>
  <si>
    <t>联友金卓</t>
  </si>
  <si>
    <t>电脑椅人体工学 腰</t>
  </si>
  <si>
    <t>电脑椅 鱼骨</t>
  </si>
  <si>
    <t>欧林办公椅</t>
  </si>
  <si>
    <t>博牌 人体工学椅</t>
  </si>
  <si>
    <t>顺德家具 电竞椅</t>
  </si>
  <si>
    <t>办公椅靠头</t>
  </si>
  <si>
    <t>金豪椅子</t>
  </si>
  <si>
    <t>保友云系列椅</t>
  </si>
  <si>
    <t>金卓电脑椅</t>
  </si>
  <si>
    <t>金卓</t>
  </si>
  <si>
    <t>电脑游戏座舱</t>
  </si>
  <si>
    <t>电竞椅游戏太空舱 一体 多功能</t>
  </si>
  <si>
    <t>人体工程学电脑椅 金豪</t>
  </si>
  <si>
    <t>保友椅</t>
  </si>
  <si>
    <t>高级网椅</t>
  </si>
  <si>
    <t>联友 金典</t>
  </si>
  <si>
    <t>电脑按摩椅 家用 全身</t>
  </si>
  <si>
    <t>人体工学椅 乳胶</t>
  </si>
  <si>
    <t>电竞办公椅</t>
  </si>
  <si>
    <t>人体工程学椅子 护脊椎</t>
  </si>
  <si>
    <t>颈椎电脑椅</t>
  </si>
  <si>
    <t>熊猫王椅</t>
  </si>
  <si>
    <t>电竞一体座舱</t>
  </si>
  <si>
    <t>人体工学椅 联友</t>
  </si>
  <si>
    <t>genidia人体工学</t>
  </si>
  <si>
    <t>办公椅铝合金</t>
  </si>
  <si>
    <t>护腰 椅</t>
  </si>
  <si>
    <t>联友办公椅</t>
  </si>
  <si>
    <t>老板椅 护腰</t>
  </si>
  <si>
    <t>电脑护腰</t>
  </si>
  <si>
    <t>人体工程学椅子 保友</t>
  </si>
  <si>
    <t>电脑椅装饰</t>
  </si>
  <si>
    <t>人体工学椅 家用</t>
  </si>
  <si>
    <t>零重力电脑椅</t>
  </si>
  <si>
    <t>金豪b wb ham lm</t>
  </si>
  <si>
    <t>学习椅</t>
  </si>
  <si>
    <t>电竞座椅</t>
  </si>
  <si>
    <t>航天椅</t>
  </si>
  <si>
    <t>座椅备件</t>
  </si>
  <si>
    <t>帝王椅</t>
  </si>
  <si>
    <t>大班家具</t>
  </si>
  <si>
    <t>dx电竞椅</t>
  </si>
  <si>
    <t>人体工学椅 金豪</t>
  </si>
  <si>
    <t>电脑椅腰</t>
  </si>
  <si>
    <t>华硕电竞椅</t>
  </si>
  <si>
    <t>办公椅 保友</t>
  </si>
  <si>
    <t>金豪 b02</t>
  </si>
  <si>
    <t>家具玉嘉坊</t>
  </si>
  <si>
    <t>电竞躺椅座舱带电脑</t>
  </si>
  <si>
    <t>人体电竟椅</t>
  </si>
  <si>
    <t>宝友办公椅</t>
  </si>
  <si>
    <t>电竞按摩椅</t>
  </si>
  <si>
    <t>微机椅</t>
  </si>
  <si>
    <t>联友金浩</t>
  </si>
  <si>
    <t>金豪</t>
  </si>
  <si>
    <t>人体工学桌</t>
  </si>
  <si>
    <t>躺着玩电脑</t>
  </si>
  <si>
    <t>人体工学 老板椅</t>
  </si>
  <si>
    <t>腰椎椅</t>
  </si>
  <si>
    <t>护颈椎电脑椅</t>
  </si>
  <si>
    <t>人体工学椅金豪</t>
  </si>
  <si>
    <t>保友办公家具旗舰店</t>
  </si>
  <si>
    <t>弓字椅</t>
  </si>
  <si>
    <t>椅 三区分离</t>
  </si>
  <si>
    <t>办公椅腰椎</t>
  </si>
  <si>
    <t>金豪b 01</t>
  </si>
  <si>
    <t>睿友椅子</t>
  </si>
  <si>
    <t>游戏椅子</t>
  </si>
  <si>
    <t>金豪b -wb</t>
  </si>
  <si>
    <t>电脑椅 金豪b</t>
  </si>
  <si>
    <t>达宝利</t>
  </si>
  <si>
    <t>rog电竞椅</t>
  </si>
  <si>
    <t>弹簧椅</t>
  </si>
  <si>
    <t>游戏椅子电竞椅</t>
  </si>
  <si>
    <t>网椅</t>
  </si>
  <si>
    <t>金豪椅</t>
  </si>
  <si>
    <t>金豪高b</t>
  </si>
  <si>
    <t>电竞椅 家用</t>
  </si>
  <si>
    <t>电脑 护腰</t>
  </si>
  <si>
    <t>抖音电脑座舱</t>
  </si>
  <si>
    <t>按摩办公椅</t>
  </si>
  <si>
    <t>保友 椅子</t>
  </si>
  <si>
    <t>金豪人体工学椅</t>
  </si>
  <si>
    <t>2月18</t>
  </si>
  <si>
    <t>保有金豪</t>
  </si>
  <si>
    <t>金豪 保友</t>
  </si>
  <si>
    <t>ergonor</t>
  </si>
  <si>
    <t>电竞沙发椅</t>
  </si>
  <si>
    <t>办公椅 智能</t>
  </si>
  <si>
    <t>智能办公椅</t>
  </si>
  <si>
    <t>人体工学椅 保友金豪</t>
  </si>
  <si>
    <t>原单 办公椅</t>
  </si>
  <si>
    <t>双肾椅</t>
  </si>
  <si>
    <t>金豪b系列</t>
  </si>
  <si>
    <t>人体工学椅ergomax</t>
  </si>
  <si>
    <t>工程椅</t>
  </si>
  <si>
    <t>米家人体工程学椅</t>
  </si>
  <si>
    <t>保友人体工学椅 金豪b</t>
  </si>
  <si>
    <t>雷蛇电竞椅</t>
  </si>
  <si>
    <t>电竞电脑椅</t>
  </si>
  <si>
    <t>enjoy</t>
  </si>
  <si>
    <t>保友金豪 b</t>
  </si>
  <si>
    <t>高级电脑椅</t>
  </si>
  <si>
    <t>办公椅 金豪</t>
  </si>
  <si>
    <t>保友金豪人工体学椅</t>
  </si>
  <si>
    <t>保友 金豪</t>
  </si>
  <si>
    <t>人体工学椅 保友</t>
  </si>
  <si>
    <t>工学 椅</t>
  </si>
  <si>
    <t>达宝利 金豪</t>
  </si>
  <si>
    <t>自动摇晃椅</t>
  </si>
  <si>
    <t>品牌护腰椅子</t>
  </si>
  <si>
    <t>椅 力学</t>
  </si>
  <si>
    <t>保友b</t>
  </si>
  <si>
    <t>herman miller椅</t>
  </si>
  <si>
    <t>皮椅</t>
  </si>
  <si>
    <t>普格瑞斯人体工学椅</t>
  </si>
  <si>
    <t>人体工学椅护腰办公椅</t>
  </si>
  <si>
    <t>老板椅 家用 人体</t>
  </si>
  <si>
    <t>跪椅 人体工学</t>
  </si>
  <si>
    <t>办公椅护颈椎</t>
  </si>
  <si>
    <t>金豪b01</t>
  </si>
  <si>
    <t>人工体学电脑椅</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</si>
</sst>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58">
    <font>
      <sz val="11"/>
      <color theme="1"/>
      <name val="宋体"/>
      <charset val="134"/>
      <scheme val="minor"/>
    </font>
    <font>
      <sz val="7.5"/>
      <color rgb="FFFFFFFF"/>
      <name val="&amp;quot"/>
      <charset val="134"/>
    </font>
    <font>
      <sz val="9"/>
      <color rgb="FF333333"/>
      <name val="&amp;quot"/>
      <charset val="134"/>
    </font>
    <font>
      <sz val="10.5"/>
      <color rgb="FF2062E6"/>
      <name val="Arial"/>
      <charset val="134"/>
    </font>
    <font>
      <sz val="9"/>
      <color rgb="FF2062E6"/>
      <name val="Arial"/>
      <charset val="134"/>
    </font>
    <font>
      <sz val="9"/>
      <color rgb="FF666666"/>
      <name val="&amp;quot"/>
      <charset val="134"/>
    </font>
    <font>
      <sz val="11"/>
      <color rgb="FF333333"/>
      <name val="宋体"/>
      <charset val="134"/>
      <scheme val="minor"/>
    </font>
    <font>
      <sz val="6"/>
      <color rgb="FFFFFFFF"/>
      <name val="Arial"/>
      <charset val="134"/>
    </font>
    <font>
      <sz val="7.5"/>
      <color rgb="FFFFFFFF"/>
      <name val="Arial"/>
      <charset val="134"/>
    </font>
    <font>
      <sz val="7"/>
      <color rgb="FF333333"/>
      <name val="Arial"/>
      <charset val="134"/>
    </font>
    <font>
      <sz val="9"/>
      <color rgb="FF333333"/>
      <name val="Arial"/>
      <charset val="134"/>
    </font>
    <font>
      <sz val="9"/>
      <color rgb="FF999999"/>
      <name val="Arial"/>
      <charset val="134"/>
    </font>
    <font>
      <sz val="9"/>
      <color rgb="FF333333"/>
      <name val="宋体"/>
      <charset val="134"/>
    </font>
    <font>
      <sz val="9"/>
      <color rgb="FF2062E6"/>
      <name val="&amp;quot"/>
      <charset val="134"/>
    </font>
    <font>
      <sz val="7"/>
      <color rgb="FF2062E6"/>
      <name val="Arial"/>
      <charset val="134"/>
    </font>
    <font>
      <sz val="7"/>
      <color rgb="FF0081F1"/>
      <name val="Arial"/>
      <charset val="134"/>
    </font>
    <font>
      <sz val="11"/>
      <color rgb="FF0070C0"/>
      <name val="宋体"/>
      <charset val="134"/>
      <scheme val="minor"/>
    </font>
    <font>
      <sz val="11"/>
      <color rgb="FFFF0000"/>
      <name val="宋体"/>
      <charset val="134"/>
      <scheme val="minor"/>
    </font>
    <font>
      <sz val="9"/>
      <color rgb="FF0070C0"/>
      <name val="宋体"/>
      <charset val="134"/>
      <scheme val="minor"/>
    </font>
    <font>
      <sz val="9"/>
      <color rgb="FFFF0000"/>
      <name val="宋体"/>
      <charset val="134"/>
      <scheme val="minor"/>
    </font>
    <font>
      <sz val="11"/>
      <color rgb="FF2062E6"/>
      <name val="宋体"/>
      <charset val="134"/>
      <scheme val="minor"/>
    </font>
    <font>
      <sz val="9"/>
      <color rgb="FFCECECE"/>
      <name val="Arial"/>
      <charset val="134"/>
    </font>
    <font>
      <sz val="10"/>
      <color theme="1"/>
      <name val="宋体"/>
      <charset val="134"/>
      <scheme val="minor"/>
    </font>
    <font>
      <sz val="10"/>
      <color rgb="FF333333"/>
      <name val="宋体"/>
      <charset val="134"/>
    </font>
    <font>
      <sz val="10"/>
      <color rgb="FFFFFFFF"/>
      <name val="宋体"/>
      <charset val="134"/>
    </font>
    <font>
      <sz val="10"/>
      <color rgb="FF333333"/>
      <name val="Arial"/>
      <charset val="134"/>
    </font>
    <font>
      <sz val="10"/>
      <color rgb="FF2062E6"/>
      <name val="宋体"/>
      <charset val="134"/>
    </font>
    <font>
      <sz val="9"/>
      <color rgb="FF33A0FF"/>
      <name val="Arial"/>
      <charset val="134"/>
    </font>
    <font>
      <sz val="9"/>
      <color theme="1"/>
      <name val="宋体"/>
      <charset val="134"/>
      <scheme val="minor"/>
    </font>
    <font>
      <b/>
      <sz val="9"/>
      <color theme="1"/>
      <name val="宋体"/>
      <charset val="134"/>
      <scheme val="minor"/>
    </font>
    <font>
      <b/>
      <sz val="11"/>
      <color theme="1"/>
      <name val="宋体"/>
      <charset val="134"/>
      <scheme val="minor"/>
    </font>
    <font>
      <sz val="9"/>
      <color rgb="FF33A0FE"/>
      <name val="&amp;quot"/>
      <charset val="134"/>
    </font>
    <font>
      <sz val="9"/>
      <color rgb="FF2062E6"/>
      <name val="宋体"/>
      <charset val="134"/>
    </font>
    <font>
      <u/>
      <sz val="11"/>
      <color theme="10"/>
      <name val="宋体"/>
      <charset val="134"/>
      <scheme val="minor"/>
    </font>
    <font>
      <sz val="5.25"/>
      <color rgb="FF820808"/>
      <name val="Arial"/>
      <charset val="134"/>
    </font>
    <font>
      <sz val="9"/>
      <color rgb="FF666666"/>
      <name val="Arial"/>
      <charset val="134"/>
    </font>
    <font>
      <sz val="9"/>
      <color rgb="FFFF0000"/>
      <name val="宋体"/>
      <charset val="134"/>
    </font>
    <font>
      <sz val="9"/>
      <color rgb="FFFF0000"/>
      <name val="Arial"/>
      <charset val="134"/>
    </font>
    <font>
      <sz val="9"/>
      <color rgb="FF33A0FE"/>
      <name val="Arial"/>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sz val="11"/>
      <color rgb="FFFA7D00"/>
      <name val="宋体"/>
      <charset val="0"/>
      <scheme val="minor"/>
    </font>
    <font>
      <b/>
      <sz val="11"/>
      <color rgb="FFFA7D00"/>
      <name val="宋体"/>
      <charset val="0"/>
      <scheme val="minor"/>
    </font>
    <font>
      <sz val="11"/>
      <color rgb="FF006100"/>
      <name val="宋体"/>
      <charset val="0"/>
      <scheme val="minor"/>
    </font>
    <font>
      <sz val="10"/>
      <color rgb="FFFFFFFF"/>
      <name val="Arial"/>
      <charset val="134"/>
    </font>
  </fonts>
  <fills count="41">
    <fill>
      <patternFill patternType="none"/>
    </fill>
    <fill>
      <patternFill patternType="gray125"/>
    </fill>
    <fill>
      <patternFill patternType="solid">
        <fgColor rgb="FFFFFFFF"/>
        <bgColor indexed="64"/>
      </patternFill>
    </fill>
    <fill>
      <patternFill patternType="solid">
        <fgColor theme="3" tint="0.79985961485641"/>
        <bgColor indexed="64"/>
      </patternFill>
    </fill>
    <fill>
      <patternFill patternType="solid">
        <fgColor theme="4" tint="0.79985961485641"/>
        <bgColor indexed="64"/>
      </patternFill>
    </fill>
    <fill>
      <patternFill patternType="solid">
        <fgColor rgb="FFF0F7FF"/>
        <bgColor indexed="64"/>
      </patternFill>
    </fill>
    <fill>
      <patternFill patternType="solid">
        <fgColor rgb="FFFFFF00"/>
        <bgColor indexed="64"/>
      </patternFill>
    </fill>
    <fill>
      <patternFill patternType="solid">
        <fgColor theme="3" tint="0.799890133365886"/>
        <bgColor indexed="64"/>
      </patternFill>
    </fill>
    <fill>
      <patternFill patternType="solid">
        <fgColor theme="0"/>
        <bgColor indexed="64"/>
      </patternFill>
    </fill>
    <fill>
      <patternFill patternType="solid">
        <fgColor theme="4" tint="0.599993896298105"/>
        <bgColor indexed="64"/>
      </patternFill>
    </fill>
    <fill>
      <patternFill patternType="solid">
        <fgColor theme="4" tint="0.799890133365886"/>
        <bgColor indexed="64"/>
      </patternFill>
    </fill>
    <fill>
      <patternFill patternType="solid">
        <fgColor theme="5"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tint="0.399975585192419"/>
        <bgColor indexed="64"/>
      </patternFill>
    </fill>
  </fills>
  <borders count="16">
    <border>
      <left/>
      <right/>
      <top/>
      <bottom/>
      <diagonal/>
    </border>
    <border>
      <left/>
      <right/>
      <top/>
      <bottom style="medium">
        <color rgb="FFF4F4F4"/>
      </bottom>
      <diagonal/>
    </border>
    <border>
      <left/>
      <right/>
      <top/>
      <bottom style="thick">
        <color rgb="FF2062E6"/>
      </bottom>
      <diagonal/>
    </border>
    <border>
      <left/>
      <right/>
      <top/>
      <bottom style="thick">
        <color rgb="FFFFFFFF"/>
      </bottom>
      <diagonal/>
    </border>
    <border>
      <left style="medium">
        <color auto="1"/>
      </left>
      <right/>
      <top/>
      <bottom/>
      <diagonal/>
    </border>
    <border>
      <left/>
      <right style="medium">
        <color auto="1"/>
      </right>
      <top/>
      <bottom/>
      <diagonal/>
    </border>
    <border>
      <left style="medium">
        <color auto="1"/>
      </left>
      <right/>
      <top/>
      <bottom style="medium">
        <color rgb="FFF4F4F4"/>
      </bottom>
      <diagonal/>
    </border>
    <border>
      <left/>
      <right style="medium">
        <color auto="1"/>
      </right>
      <top/>
      <bottom style="medium">
        <color rgb="FFF4F4F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39" fillId="24" borderId="0" applyNumberFormat="0" applyBorder="0" applyAlignment="0" applyProtection="0">
      <alignment vertical="center"/>
    </xf>
    <xf numFmtId="0" fontId="53" fillId="20"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9" fillId="22" borderId="0" applyNumberFormat="0" applyBorder="0" applyAlignment="0" applyProtection="0">
      <alignment vertical="center"/>
    </xf>
    <xf numFmtId="0" fontId="46" fillId="13" borderId="0" applyNumberFormat="0" applyBorder="0" applyAlignment="0" applyProtection="0">
      <alignment vertical="center"/>
    </xf>
    <xf numFmtId="43" fontId="0" fillId="0" borderId="0" applyFont="0" applyFill="0" applyBorder="0" applyAlignment="0" applyProtection="0">
      <alignment vertical="center"/>
    </xf>
    <xf numFmtId="0" fontId="47" fillId="27" borderId="0" applyNumberFormat="0" applyBorder="0" applyAlignment="0" applyProtection="0">
      <alignment vertical="center"/>
    </xf>
    <xf numFmtId="0" fontId="33" fillId="0" borderId="0" applyNumberFormat="0" applyFill="0" applyBorder="0" applyAlignment="0" applyProtection="0">
      <alignment vertical="center"/>
    </xf>
    <xf numFmtId="9" fontId="0" fillId="0" borderId="0" applyFont="0" applyFill="0" applyBorder="0" applyAlignment="0" applyProtection="0">
      <alignment vertical="center"/>
    </xf>
    <xf numFmtId="0" fontId="45" fillId="0" borderId="0" applyNumberFormat="0" applyFill="0" applyBorder="0" applyAlignment="0" applyProtection="0">
      <alignment vertical="center"/>
    </xf>
    <xf numFmtId="0" fontId="0" fillId="17" borderId="11" applyNumberFormat="0" applyFont="0" applyAlignment="0" applyProtection="0">
      <alignment vertical="center"/>
    </xf>
    <xf numFmtId="0" fontId="47" fillId="28" borderId="0" applyNumberFormat="0" applyBorder="0" applyAlignment="0" applyProtection="0">
      <alignment vertical="center"/>
    </xf>
    <xf numFmtId="0" fontId="44"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9" fillId="0" borderId="9" applyNumberFormat="0" applyFill="0" applyAlignment="0" applyProtection="0">
      <alignment vertical="center"/>
    </xf>
    <xf numFmtId="0" fontId="41" fillId="0" borderId="9" applyNumberFormat="0" applyFill="0" applyAlignment="0" applyProtection="0">
      <alignment vertical="center"/>
    </xf>
    <xf numFmtId="0" fontId="47" fillId="19" borderId="0" applyNumberFormat="0" applyBorder="0" applyAlignment="0" applyProtection="0">
      <alignment vertical="center"/>
    </xf>
    <xf numFmtId="0" fontId="44" fillId="0" borderId="13" applyNumberFormat="0" applyFill="0" applyAlignment="0" applyProtection="0">
      <alignment vertical="center"/>
    </xf>
    <xf numFmtId="0" fontId="47" fillId="26" borderId="0" applyNumberFormat="0" applyBorder="0" applyAlignment="0" applyProtection="0">
      <alignment vertical="center"/>
    </xf>
    <xf numFmtId="0" fontId="48" fillId="16" borderId="10" applyNumberFormat="0" applyAlignment="0" applyProtection="0">
      <alignment vertical="center"/>
    </xf>
    <xf numFmtId="0" fontId="55" fillId="16" borderId="14" applyNumberFormat="0" applyAlignment="0" applyProtection="0">
      <alignment vertical="center"/>
    </xf>
    <xf numFmtId="0" fontId="40" fillId="12" borderId="8" applyNumberFormat="0" applyAlignment="0" applyProtection="0">
      <alignment vertical="center"/>
    </xf>
    <xf numFmtId="0" fontId="39" fillId="23" borderId="0" applyNumberFormat="0" applyBorder="0" applyAlignment="0" applyProtection="0">
      <alignment vertical="center"/>
    </xf>
    <xf numFmtId="0" fontId="47" fillId="15" borderId="0" applyNumberFormat="0" applyBorder="0" applyAlignment="0" applyProtection="0">
      <alignment vertical="center"/>
    </xf>
    <xf numFmtId="0" fontId="54" fillId="0" borderId="15" applyNumberFormat="0" applyFill="0" applyAlignment="0" applyProtection="0">
      <alignment vertical="center"/>
    </xf>
    <xf numFmtId="0" fontId="50" fillId="0" borderId="12" applyNumberFormat="0" applyFill="0" applyAlignment="0" applyProtection="0">
      <alignment vertical="center"/>
    </xf>
    <xf numFmtId="0" fontId="56" fillId="31" borderId="0" applyNumberFormat="0" applyBorder="0" applyAlignment="0" applyProtection="0">
      <alignment vertical="center"/>
    </xf>
    <xf numFmtId="0" fontId="52" fillId="18" borderId="0" applyNumberFormat="0" applyBorder="0" applyAlignment="0" applyProtection="0">
      <alignment vertical="center"/>
    </xf>
    <xf numFmtId="0" fontId="39" fillId="33" borderId="0" applyNumberFormat="0" applyBorder="0" applyAlignment="0" applyProtection="0">
      <alignment vertical="center"/>
    </xf>
    <xf numFmtId="0" fontId="47" fillId="14" borderId="0" applyNumberFormat="0" applyBorder="0" applyAlignment="0" applyProtection="0">
      <alignment vertical="center"/>
    </xf>
    <xf numFmtId="0" fontId="39" fillId="30" borderId="0" applyNumberFormat="0" applyBorder="0" applyAlignment="0" applyProtection="0">
      <alignment vertical="center"/>
    </xf>
    <xf numFmtId="0" fontId="39" fillId="9" borderId="0" applyNumberFormat="0" applyBorder="0" applyAlignment="0" applyProtection="0">
      <alignment vertical="center"/>
    </xf>
    <xf numFmtId="0" fontId="39" fillId="29" borderId="0" applyNumberFormat="0" applyBorder="0" applyAlignment="0" applyProtection="0">
      <alignment vertical="center"/>
    </xf>
    <xf numFmtId="0" fontId="39" fillId="11" borderId="0" applyNumberFormat="0" applyBorder="0" applyAlignment="0" applyProtection="0">
      <alignment vertical="center"/>
    </xf>
    <xf numFmtId="0" fontId="47" fillId="35" borderId="0" applyNumberFormat="0" applyBorder="0" applyAlignment="0" applyProtection="0">
      <alignment vertical="center"/>
    </xf>
    <xf numFmtId="0" fontId="47" fillId="37" borderId="0" applyNumberFormat="0" applyBorder="0" applyAlignment="0" applyProtection="0">
      <alignment vertical="center"/>
    </xf>
    <xf numFmtId="0" fontId="39" fillId="32" borderId="0" applyNumberFormat="0" applyBorder="0" applyAlignment="0" applyProtection="0">
      <alignment vertical="center"/>
    </xf>
    <xf numFmtId="0" fontId="39" fillId="39" borderId="0" applyNumberFormat="0" applyBorder="0" applyAlignment="0" applyProtection="0">
      <alignment vertical="center"/>
    </xf>
    <xf numFmtId="0" fontId="47" fillId="36" borderId="0" applyNumberFormat="0" applyBorder="0" applyAlignment="0" applyProtection="0">
      <alignment vertical="center"/>
    </xf>
    <xf numFmtId="0" fontId="39" fillId="38" borderId="0" applyNumberFormat="0" applyBorder="0" applyAlignment="0" applyProtection="0">
      <alignment vertical="center"/>
    </xf>
    <xf numFmtId="0" fontId="47" fillId="40" borderId="0" applyNumberFormat="0" applyBorder="0" applyAlignment="0" applyProtection="0">
      <alignment vertical="center"/>
    </xf>
    <xf numFmtId="0" fontId="47" fillId="34" borderId="0" applyNumberFormat="0" applyBorder="0" applyAlignment="0" applyProtection="0">
      <alignment vertical="center"/>
    </xf>
    <xf numFmtId="0" fontId="39" fillId="21" borderId="0" applyNumberFormat="0" applyBorder="0" applyAlignment="0" applyProtection="0">
      <alignment vertical="center"/>
    </xf>
    <xf numFmtId="0" fontId="47" fillId="25" borderId="0" applyNumberFormat="0" applyBorder="0" applyAlignment="0" applyProtection="0">
      <alignment vertical="center"/>
    </xf>
  </cellStyleXfs>
  <cellXfs count="209">
    <xf numFmtId="0" fontId="0" fillId="0" borderId="0" xfId="0">
      <alignment vertical="center"/>
    </xf>
    <xf numFmtId="0" fontId="0" fillId="0" borderId="0" xfId="0" applyAlignment="1">
      <alignment horizontal="center" vertical="center"/>
    </xf>
    <xf numFmtId="0" fontId="1" fillId="2" borderId="0" xfId="0" applyFont="1" applyFill="1" applyAlignment="1">
      <alignment horizontal="left" vertical="center"/>
    </xf>
    <xf numFmtId="0" fontId="2" fillId="2" borderId="0" xfId="0" applyFont="1" applyFill="1" applyAlignment="1">
      <alignment horizontal="left" vertical="center"/>
    </xf>
    <xf numFmtId="0" fontId="3" fillId="0" borderId="0" xfId="0" applyFont="1" applyAlignment="1">
      <alignment horizontal="left" vertical="center" wrapText="1" indent="1"/>
    </xf>
    <xf numFmtId="0" fontId="2" fillId="2" borderId="1" xfId="0" applyFont="1" applyFill="1" applyBorder="1" applyAlignment="1">
      <alignment horizontal="left" vertical="center"/>
    </xf>
    <xf numFmtId="0" fontId="4" fillId="0" borderId="0" xfId="0" applyFont="1" applyAlignment="1">
      <alignment horizontal="left" vertical="center" wrapText="1" indent="1"/>
    </xf>
    <xf numFmtId="0" fontId="2" fillId="0" borderId="1" xfId="0" applyFont="1" applyBorder="1">
      <alignment vertical="center"/>
    </xf>
    <xf numFmtId="0" fontId="2" fillId="0" borderId="0" xfId="0" applyFont="1" applyAlignment="1">
      <alignment horizontal="right" vertical="center"/>
    </xf>
    <xf numFmtId="0" fontId="5" fillId="0" borderId="0" xfId="0" applyFont="1" applyAlignment="1">
      <alignment horizontal="left" vertical="center"/>
    </xf>
    <xf numFmtId="0" fontId="6" fillId="2" borderId="0" xfId="0" applyFont="1" applyFill="1" applyAlignment="1">
      <alignment horizontal="left" vertical="center"/>
    </xf>
    <xf numFmtId="0" fontId="6" fillId="2" borderId="1" xfId="0" applyFont="1" applyFill="1" applyBorder="1" applyAlignment="1">
      <alignment horizontal="left" vertical="center" wrapText="1"/>
    </xf>
    <xf numFmtId="0" fontId="6" fillId="2" borderId="1" xfId="0" applyFont="1" applyFill="1" applyBorder="1" applyAlignment="1">
      <alignment horizontal="left" vertical="center"/>
    </xf>
    <xf numFmtId="0" fontId="0" fillId="0" borderId="1" xfId="0" applyBorder="1">
      <alignment vertical="center"/>
    </xf>
    <xf numFmtId="0" fontId="0" fillId="0" borderId="0" xfId="0" applyAlignment="1">
      <alignment horizontal="right" vertical="center"/>
    </xf>
    <xf numFmtId="0" fontId="2" fillId="0" borderId="0" xfId="0" applyFont="1">
      <alignment vertical="center"/>
    </xf>
    <xf numFmtId="0" fontId="7" fillId="0" borderId="0" xfId="0" applyFont="1">
      <alignment vertical="center"/>
    </xf>
    <xf numFmtId="0" fontId="8" fillId="2" borderId="0" xfId="0" applyFont="1" applyFill="1" applyAlignment="1">
      <alignment horizontal="left" vertical="center"/>
    </xf>
    <xf numFmtId="0" fontId="7" fillId="2" borderId="0" xfId="0" applyFont="1" applyFill="1" applyAlignment="1">
      <alignment horizontal="left" vertical="center"/>
    </xf>
    <xf numFmtId="0" fontId="9" fillId="2" borderId="0" xfId="0" applyFont="1" applyFill="1" applyAlignment="1">
      <alignment horizontal="left" vertical="center"/>
    </xf>
    <xf numFmtId="0" fontId="10" fillId="2" borderId="1" xfId="0" applyFont="1" applyFill="1" applyBorder="1" applyAlignment="1">
      <alignment horizontal="left" vertical="center"/>
    </xf>
    <xf numFmtId="0" fontId="9" fillId="2" borderId="1" xfId="0" applyFont="1" applyFill="1" applyBorder="1" applyAlignment="1">
      <alignment horizontal="left" vertical="center"/>
    </xf>
    <xf numFmtId="0" fontId="10" fillId="2" borderId="1" xfId="0" applyFont="1" applyFill="1" applyBorder="1">
      <alignment vertical="center"/>
    </xf>
    <xf numFmtId="0" fontId="9" fillId="2" borderId="0" xfId="0" applyFont="1" applyFill="1">
      <alignment vertical="center"/>
    </xf>
    <xf numFmtId="0" fontId="9" fillId="2" borderId="0" xfId="0" applyFont="1" applyFill="1" applyAlignment="1">
      <alignment horizontal="right" vertical="center"/>
    </xf>
    <xf numFmtId="0" fontId="10" fillId="2" borderId="0" xfId="0" applyFont="1" applyFill="1" applyAlignment="1">
      <alignment horizontal="left" vertical="center"/>
    </xf>
    <xf numFmtId="0" fontId="10" fillId="2" borderId="0" xfId="0" applyFont="1" applyFill="1" applyAlignment="1">
      <alignment horizontal="right" vertical="center"/>
    </xf>
    <xf numFmtId="0" fontId="10" fillId="0" borderId="0" xfId="0" applyFont="1" applyAlignment="1">
      <alignment horizontal="right" vertical="center"/>
    </xf>
    <xf numFmtId="0" fontId="10" fillId="2" borderId="0" xfId="0" applyFont="1" applyFill="1">
      <alignment vertical="center"/>
    </xf>
    <xf numFmtId="0" fontId="0" fillId="3" borderId="0" xfId="0" applyFill="1">
      <alignment vertical="center"/>
    </xf>
    <xf numFmtId="0" fontId="0" fillId="4" borderId="0" xfId="0" applyFill="1">
      <alignment vertical="center"/>
    </xf>
    <xf numFmtId="0" fontId="9" fillId="2" borderId="1" xfId="0" applyFont="1" applyFill="1" applyBorder="1">
      <alignment vertical="center"/>
    </xf>
    <xf numFmtId="0" fontId="0" fillId="2" borderId="0" xfId="0" applyFill="1">
      <alignment vertical="center"/>
    </xf>
    <xf numFmtId="0" fontId="9" fillId="5" borderId="0" xfId="0" applyFont="1" applyFill="1">
      <alignment vertical="center"/>
    </xf>
    <xf numFmtId="0" fontId="0" fillId="6" borderId="0" xfId="0" applyFill="1">
      <alignment vertical="center"/>
    </xf>
    <xf numFmtId="0" fontId="9" fillId="6" borderId="0" xfId="0" applyFont="1" applyFill="1" applyAlignment="1">
      <alignment horizontal="right" vertical="center"/>
    </xf>
    <xf numFmtId="0" fontId="9" fillId="5" borderId="0" xfId="0" applyFont="1" applyFill="1" applyAlignment="1">
      <alignment horizontal="right" vertical="center"/>
    </xf>
    <xf numFmtId="58" fontId="0" fillId="6" borderId="0" xfId="0" applyNumberFormat="1" applyFill="1">
      <alignment vertical="center"/>
    </xf>
    <xf numFmtId="58" fontId="0" fillId="0" borderId="0" xfId="0" applyNumberFormat="1">
      <alignment vertical="center"/>
    </xf>
    <xf numFmtId="0" fontId="10" fillId="2" borderId="1" xfId="0" applyFont="1" applyFill="1" applyBorder="1" applyAlignment="1">
      <alignment horizontal="right" vertical="center" wrapText="1"/>
    </xf>
    <xf numFmtId="0" fontId="4" fillId="2" borderId="0" xfId="0" applyFont="1" applyFill="1" applyAlignment="1">
      <alignment horizontal="right" vertical="center" wrapText="1"/>
    </xf>
    <xf numFmtId="0" fontId="8" fillId="0" borderId="0" xfId="0" applyFont="1">
      <alignment vertical="center"/>
    </xf>
    <xf numFmtId="0" fontId="8" fillId="2" borderId="0" xfId="0" applyFont="1" applyFill="1" applyAlignment="1">
      <alignment horizontal="left" vertical="center"/>
    </xf>
    <xf numFmtId="0" fontId="10" fillId="2" borderId="1" xfId="0" applyFont="1" applyFill="1" applyBorder="1" applyAlignment="1">
      <alignment horizontal="left" vertical="center"/>
    </xf>
    <xf numFmtId="0" fontId="10" fillId="2" borderId="1" xfId="0" applyFont="1" applyFill="1" applyBorder="1">
      <alignment vertical="center"/>
    </xf>
    <xf numFmtId="0" fontId="10" fillId="2" borderId="0" xfId="0" applyFont="1" applyFill="1" applyAlignment="1">
      <alignment horizontal="left" vertical="center"/>
    </xf>
    <xf numFmtId="0" fontId="10" fillId="2" borderId="0" xfId="0" applyFont="1" applyFill="1" applyAlignment="1">
      <alignment horizontal="right" vertical="center"/>
    </xf>
    <xf numFmtId="0" fontId="10" fillId="2" borderId="0" xfId="0" applyFont="1" applyFill="1">
      <alignment vertical="center"/>
    </xf>
    <xf numFmtId="0" fontId="9" fillId="0" borderId="0" xfId="0" applyFont="1" applyAlignment="1">
      <alignment horizontal="right" vertical="center"/>
    </xf>
    <xf numFmtId="0" fontId="11" fillId="2" borderId="1" xfId="0" applyFont="1" applyFill="1" applyBorder="1" applyAlignment="1">
      <alignment horizontal="right" vertical="center" wrapText="1"/>
    </xf>
    <xf numFmtId="0" fontId="10" fillId="2" borderId="0" xfId="0" applyFont="1" applyFill="1" applyAlignment="1">
      <alignment horizontal="right" vertical="center" wrapText="1"/>
    </xf>
    <xf numFmtId="0" fontId="12" fillId="2" borderId="1" xfId="0" applyFont="1" applyFill="1" applyBorder="1">
      <alignment vertical="center"/>
    </xf>
    <xf numFmtId="0" fontId="12" fillId="2" borderId="0" xfId="0" applyFont="1" applyFill="1">
      <alignment vertical="center"/>
    </xf>
    <xf numFmtId="0" fontId="2" fillId="2" borderId="1" xfId="0" applyFont="1" applyFill="1" applyBorder="1" applyAlignment="1">
      <alignment horizontal="left" vertical="center" wrapText="1"/>
    </xf>
    <xf numFmtId="0" fontId="1" fillId="2" borderId="0" xfId="0" applyFont="1" applyFill="1" applyAlignment="1">
      <alignment horizontal="right" vertical="center"/>
    </xf>
    <xf numFmtId="0" fontId="2" fillId="2" borderId="1" xfId="0" applyFont="1" applyFill="1" applyBorder="1" applyAlignment="1">
      <alignment horizontal="right" vertical="center" wrapText="1"/>
    </xf>
    <xf numFmtId="0" fontId="2" fillId="0" borderId="0" xfId="0" applyFont="1" applyAlignment="1">
      <alignment vertical="center" wrapText="1"/>
    </xf>
    <xf numFmtId="0" fontId="2" fillId="0" borderId="0" xfId="0" applyFont="1" applyAlignment="1">
      <alignment horizontal="right" vertical="center" wrapText="1"/>
    </xf>
    <xf numFmtId="0" fontId="13" fillId="0" borderId="0" xfId="0" applyFont="1" applyAlignment="1">
      <alignment horizontal="right" vertical="center" wrapText="1"/>
    </xf>
    <xf numFmtId="0" fontId="2" fillId="5" borderId="0" xfId="0" applyFont="1" applyFill="1" applyAlignment="1">
      <alignment vertical="center" wrapText="1"/>
    </xf>
    <xf numFmtId="0" fontId="2" fillId="5" borderId="0" xfId="0" applyFont="1" applyFill="1" applyAlignment="1">
      <alignment horizontal="right" vertical="center" wrapText="1"/>
    </xf>
    <xf numFmtId="0" fontId="13" fillId="5" borderId="0" xfId="0" applyFont="1" applyFill="1" applyAlignment="1">
      <alignment horizontal="right" vertical="center" wrapText="1"/>
    </xf>
    <xf numFmtId="58" fontId="2" fillId="5" borderId="0" xfId="0" applyNumberFormat="1" applyFont="1" applyFill="1" applyAlignment="1">
      <alignment horizontal="right" vertical="center" wrapText="1"/>
    </xf>
    <xf numFmtId="0" fontId="9" fillId="2" borderId="0" xfId="0" applyFont="1" applyFill="1" applyAlignment="1">
      <alignment horizontal="left" vertical="center" wrapText="1"/>
    </xf>
    <xf numFmtId="0" fontId="7" fillId="2" borderId="0" xfId="0" applyFont="1" applyFill="1" applyAlignment="1">
      <alignment horizontal="right" vertical="center"/>
    </xf>
    <xf numFmtId="0" fontId="9" fillId="2" borderId="0" xfId="0" applyFont="1" applyFill="1" applyAlignment="1">
      <alignment horizontal="right" vertical="center" wrapText="1"/>
    </xf>
    <xf numFmtId="0" fontId="9" fillId="2" borderId="1" xfId="0" applyFont="1" applyFill="1" applyBorder="1" applyAlignment="1">
      <alignment horizontal="left" vertical="center" wrapText="1"/>
    </xf>
    <xf numFmtId="0" fontId="9" fillId="2" borderId="1" xfId="0" applyFont="1" applyFill="1" applyBorder="1" applyAlignment="1">
      <alignment horizontal="right" vertical="center" wrapText="1"/>
    </xf>
    <xf numFmtId="0" fontId="9" fillId="2" borderId="0" xfId="0" applyFont="1" applyFill="1" applyAlignment="1">
      <alignment vertical="center" wrapText="1"/>
    </xf>
    <xf numFmtId="0" fontId="14" fillId="2" borderId="0" xfId="0" applyFont="1" applyFill="1" applyAlignment="1">
      <alignment horizontal="right" vertical="center" wrapText="1"/>
    </xf>
    <xf numFmtId="0" fontId="9" fillId="5" borderId="0" xfId="0" applyFont="1" applyFill="1" applyAlignment="1">
      <alignment vertical="center" wrapText="1"/>
    </xf>
    <xf numFmtId="0" fontId="9" fillId="5" borderId="0" xfId="0" applyFont="1" applyFill="1" applyAlignment="1">
      <alignment horizontal="right" vertical="center" wrapText="1"/>
    </xf>
    <xf numFmtId="0" fontId="15" fillId="5" borderId="0" xfId="0" applyFont="1" applyFill="1" applyAlignment="1">
      <alignment horizontal="right" vertical="center" wrapText="1"/>
    </xf>
    <xf numFmtId="0" fontId="10" fillId="2" borderId="1" xfId="0" applyFont="1" applyFill="1" applyBorder="1" applyAlignment="1">
      <alignment horizontal="left" vertical="center" wrapText="1"/>
    </xf>
    <xf numFmtId="0" fontId="8" fillId="2" borderId="0" xfId="0" applyFont="1" applyFill="1" applyAlignment="1">
      <alignment horizontal="right" vertical="center"/>
    </xf>
    <xf numFmtId="0" fontId="10" fillId="2" borderId="0" xfId="0" applyFont="1" applyFill="1" applyAlignment="1">
      <alignment vertical="center" wrapText="1"/>
    </xf>
    <xf numFmtId="0" fontId="16" fillId="0" borderId="0" xfId="0" applyFont="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19" fillId="0" borderId="0" xfId="0" applyFont="1" applyAlignment="1">
      <alignment horizontal="center" vertical="center"/>
    </xf>
    <xf numFmtId="0" fontId="16" fillId="0" borderId="0" xfId="0" applyFont="1">
      <alignment vertical="center"/>
    </xf>
    <xf numFmtId="0" fontId="17" fillId="0" borderId="0" xfId="0" applyFont="1">
      <alignment vertical="center"/>
    </xf>
    <xf numFmtId="58" fontId="2" fillId="0" borderId="0" xfId="0" applyNumberFormat="1" applyFont="1" applyAlignment="1">
      <alignment horizontal="right" vertical="center" wrapText="1"/>
    </xf>
    <xf numFmtId="0" fontId="14" fillId="5" borderId="0" xfId="0" applyFont="1" applyFill="1" applyAlignment="1">
      <alignment horizontal="right" vertical="center" wrapText="1"/>
    </xf>
    <xf numFmtId="58" fontId="2" fillId="0" borderId="0" xfId="0" applyNumberFormat="1" applyFont="1" applyAlignment="1">
      <alignment vertical="center" wrapText="1"/>
    </xf>
    <xf numFmtId="0" fontId="6" fillId="2" borderId="1" xfId="0" applyFont="1" applyFill="1" applyBorder="1" applyAlignment="1">
      <alignment horizontal="right" vertical="center" wrapText="1"/>
    </xf>
    <xf numFmtId="0" fontId="0" fillId="0" borderId="0" xfId="0" applyAlignment="1">
      <alignment vertical="center" wrapText="1"/>
    </xf>
    <xf numFmtId="0" fontId="0" fillId="0" borderId="0" xfId="0" applyAlignment="1">
      <alignment horizontal="right" vertical="center" wrapText="1"/>
    </xf>
    <xf numFmtId="0" fontId="20" fillId="0" borderId="0" xfId="0" applyFont="1" applyAlignment="1">
      <alignment horizontal="right" vertical="center" wrapText="1"/>
    </xf>
    <xf numFmtId="0" fontId="21" fillId="0" borderId="0" xfId="0" applyFont="1" applyAlignment="1">
      <alignment horizontal="center" vertical="center" wrapText="1" indent="1"/>
    </xf>
    <xf numFmtId="0" fontId="10" fillId="0" borderId="2" xfId="0" applyFont="1" applyBorder="1" applyAlignment="1">
      <alignment horizontal="center" vertical="center" wrapText="1" indent="1"/>
    </xf>
    <xf numFmtId="0" fontId="10" fillId="0" borderId="3" xfId="0" applyFont="1" applyBorder="1" applyAlignment="1">
      <alignment horizontal="center" vertical="center" wrapText="1" indent="1"/>
    </xf>
    <xf numFmtId="0" fontId="10" fillId="0" borderId="0" xfId="0" applyFont="1" applyAlignment="1">
      <alignment horizontal="center" vertical="center" wrapText="1" indent="1"/>
    </xf>
    <xf numFmtId="0" fontId="0" fillId="0" borderId="0" xfId="0" applyAlignment="1">
      <alignment horizontal="center" vertical="center" wrapText="1"/>
    </xf>
    <xf numFmtId="0" fontId="22" fillId="0" borderId="0" xfId="0" applyFont="1">
      <alignment vertical="center"/>
    </xf>
    <xf numFmtId="0" fontId="20" fillId="0" borderId="0" xfId="0" applyFont="1">
      <alignment vertical="center"/>
    </xf>
    <xf numFmtId="0" fontId="23" fillId="2" borderId="0" xfId="0" applyFont="1" applyFill="1" applyAlignment="1">
      <alignment horizontal="left" vertical="center" wrapText="1"/>
    </xf>
    <xf numFmtId="0" fontId="24" fillId="2" borderId="0" xfId="0" applyFont="1" applyFill="1" applyAlignment="1">
      <alignment horizontal="right" vertical="center"/>
    </xf>
    <xf numFmtId="0" fontId="23" fillId="2" borderId="0" xfId="0" applyFont="1" applyFill="1" applyAlignment="1">
      <alignment horizontal="right" vertical="center" wrapText="1"/>
    </xf>
    <xf numFmtId="0" fontId="25" fillId="2" borderId="1" xfId="0" applyFont="1" applyFill="1" applyBorder="1" applyAlignment="1">
      <alignment horizontal="left" vertical="center" wrapText="1"/>
    </xf>
    <xf numFmtId="0" fontId="23" fillId="2" borderId="1" xfId="0" applyFont="1" applyFill="1" applyBorder="1" applyAlignment="1">
      <alignment horizontal="right" vertical="center" wrapText="1"/>
    </xf>
    <xf numFmtId="0" fontId="25" fillId="2" borderId="1" xfId="0" applyFont="1" applyFill="1" applyBorder="1" applyAlignment="1">
      <alignment horizontal="right" vertical="center" wrapText="1"/>
    </xf>
    <xf numFmtId="0" fontId="23" fillId="2" borderId="0" xfId="0" applyFont="1" applyFill="1" applyAlignment="1">
      <alignment vertical="center" wrapText="1"/>
    </xf>
    <xf numFmtId="0" fontId="25" fillId="2" borderId="0" xfId="0" applyFont="1" applyFill="1" applyAlignment="1">
      <alignment horizontal="right" vertical="center" wrapText="1"/>
    </xf>
    <xf numFmtId="0" fontId="26" fillId="2" borderId="0" xfId="0" applyFont="1" applyFill="1" applyAlignment="1">
      <alignment horizontal="right" vertical="center" wrapText="1"/>
    </xf>
    <xf numFmtId="0" fontId="23" fillId="5" borderId="0" xfId="0" applyFont="1" applyFill="1" applyAlignment="1">
      <alignment vertical="center" wrapText="1"/>
    </xf>
    <xf numFmtId="0" fontId="25" fillId="5" borderId="0" xfId="0" applyFont="1" applyFill="1" applyAlignment="1">
      <alignment horizontal="right" vertical="center" wrapText="1"/>
    </xf>
    <xf numFmtId="58" fontId="25" fillId="5" borderId="0" xfId="0" applyNumberFormat="1" applyFont="1" applyFill="1" applyAlignment="1">
      <alignment horizontal="right" vertical="center" wrapText="1"/>
    </xf>
    <xf numFmtId="58" fontId="10" fillId="2" borderId="0" xfId="0" applyNumberFormat="1" applyFont="1" applyFill="1" applyAlignment="1">
      <alignment horizontal="right" vertical="center" wrapText="1"/>
    </xf>
    <xf numFmtId="58" fontId="9" fillId="2" borderId="0" xfId="0" applyNumberFormat="1" applyFont="1" applyFill="1" applyAlignment="1">
      <alignment horizontal="right" vertical="center"/>
    </xf>
    <xf numFmtId="10" fontId="10" fillId="2" borderId="0" xfId="0" applyNumberFormat="1" applyFont="1" applyFill="1" applyAlignment="1">
      <alignment horizontal="right" vertical="center"/>
    </xf>
    <xf numFmtId="0" fontId="10" fillId="5" borderId="0" xfId="0" applyFont="1" applyFill="1" applyAlignment="1">
      <alignment vertical="center" wrapText="1"/>
    </xf>
    <xf numFmtId="0" fontId="10" fillId="5" borderId="0" xfId="0" applyFont="1" applyFill="1" applyAlignment="1">
      <alignment horizontal="right" vertical="center" wrapText="1"/>
    </xf>
    <xf numFmtId="0" fontId="4" fillId="5" borderId="0" xfId="0" applyFont="1" applyFill="1" applyAlignment="1">
      <alignment horizontal="right" vertical="center" wrapText="1"/>
    </xf>
    <xf numFmtId="0" fontId="4" fillId="2" borderId="0" xfId="0" applyFont="1" applyFill="1" applyAlignment="1">
      <alignment horizontal="right" vertical="center"/>
    </xf>
    <xf numFmtId="0" fontId="27" fillId="5" borderId="0" xfId="0" applyFont="1" applyFill="1" applyAlignment="1">
      <alignment horizontal="right" vertical="center" wrapText="1"/>
    </xf>
    <xf numFmtId="58" fontId="4" fillId="2" borderId="0" xfId="0" applyNumberFormat="1" applyFont="1" applyFill="1" applyAlignment="1">
      <alignment horizontal="right" vertical="center" wrapText="1"/>
    </xf>
    <xf numFmtId="58" fontId="27" fillId="5" borderId="0" xfId="0" applyNumberFormat="1" applyFont="1" applyFill="1" applyAlignment="1">
      <alignment horizontal="right" vertical="center" wrapText="1"/>
    </xf>
    <xf numFmtId="58" fontId="10" fillId="5" borderId="0" xfId="0" applyNumberFormat="1" applyFont="1" applyFill="1" applyAlignment="1">
      <alignment horizontal="right" vertical="center" wrapText="1"/>
    </xf>
    <xf numFmtId="58" fontId="10" fillId="5" borderId="0" xfId="0" applyNumberFormat="1" applyFont="1" applyFill="1" applyAlignment="1">
      <alignment vertical="center" wrapText="1"/>
    </xf>
    <xf numFmtId="58" fontId="9" fillId="2" borderId="0" xfId="0" applyNumberFormat="1" applyFont="1" applyFill="1" applyAlignment="1">
      <alignment horizontal="right" vertical="center" wrapText="1"/>
    </xf>
    <xf numFmtId="0" fontId="12" fillId="2" borderId="1" xfId="0" applyFont="1" applyFill="1" applyBorder="1" applyAlignment="1">
      <alignment horizontal="right" vertical="center" wrapText="1"/>
    </xf>
    <xf numFmtId="58" fontId="15" fillId="5" borderId="0" xfId="0" applyNumberFormat="1" applyFont="1" applyFill="1" applyAlignment="1">
      <alignment horizontal="right" vertical="center" wrapText="1"/>
    </xf>
    <xf numFmtId="58" fontId="14" fillId="2" borderId="0" xfId="0" applyNumberFormat="1" applyFont="1" applyFill="1" applyAlignment="1">
      <alignment horizontal="right" vertical="center" wrapText="1"/>
    </xf>
    <xf numFmtId="0" fontId="28" fillId="7" borderId="0" xfId="0" applyFont="1" applyFill="1">
      <alignment vertical="center"/>
    </xf>
    <xf numFmtId="0" fontId="28" fillId="0" borderId="4" xfId="0" applyFont="1" applyBorder="1">
      <alignment vertical="center"/>
    </xf>
    <xf numFmtId="0" fontId="28" fillId="0" borderId="0" xfId="0" applyFont="1">
      <alignment vertical="center"/>
    </xf>
    <xf numFmtId="0" fontId="28" fillId="0" borderId="5" xfId="0" applyFont="1" applyBorder="1">
      <alignment vertical="center"/>
    </xf>
    <xf numFmtId="0" fontId="28" fillId="7" borderId="4" xfId="0" applyFont="1" applyFill="1" applyBorder="1" applyAlignment="1">
      <alignment horizontal="center" vertical="center"/>
    </xf>
    <xf numFmtId="0" fontId="28" fillId="7" borderId="0" xfId="0" applyFont="1" applyFill="1" applyAlignment="1">
      <alignment horizontal="center" vertical="center"/>
    </xf>
    <xf numFmtId="0" fontId="28" fillId="7" borderId="5" xfId="0" applyFont="1" applyFill="1" applyBorder="1">
      <alignment vertical="center"/>
    </xf>
    <xf numFmtId="0" fontId="29" fillId="0" borderId="4" xfId="0" applyFont="1" applyBorder="1" applyAlignment="1">
      <alignment horizontal="center" vertical="center" wrapText="1"/>
    </xf>
    <xf numFmtId="0" fontId="29" fillId="0" borderId="0" xfId="0" applyFont="1" applyAlignment="1">
      <alignment horizontal="left" vertical="center" wrapText="1" indent="1"/>
    </xf>
    <xf numFmtId="0" fontId="28" fillId="0" borderId="4" xfId="0" applyFont="1" applyBorder="1" applyAlignment="1">
      <alignment horizontal="left" vertical="center" wrapText="1" indent="1"/>
    </xf>
    <xf numFmtId="0" fontId="28" fillId="0" borderId="0" xfId="0" applyFont="1" applyAlignment="1">
      <alignment horizontal="left" vertical="center" wrapText="1" indent="1"/>
    </xf>
    <xf numFmtId="10" fontId="28" fillId="0" borderId="0" xfId="0" applyNumberFormat="1" applyFont="1" applyAlignment="1">
      <alignment horizontal="left" vertical="center" wrapText="1" indent="1"/>
    </xf>
    <xf numFmtId="0" fontId="28" fillId="6" borderId="4" xfId="0" applyFont="1" applyFill="1" applyBorder="1" applyAlignment="1">
      <alignment horizontal="left" vertical="center" wrapText="1" indent="1"/>
    </xf>
    <xf numFmtId="0" fontId="28" fillId="6" borderId="0" xfId="0" applyFont="1" applyFill="1" applyAlignment="1">
      <alignment horizontal="left" vertical="center" wrapText="1" indent="1"/>
    </xf>
    <xf numFmtId="10" fontId="28" fillId="6" borderId="0" xfId="0" applyNumberFormat="1" applyFont="1" applyFill="1" applyAlignment="1">
      <alignment horizontal="left" vertical="center" wrapText="1" indent="1"/>
    </xf>
    <xf numFmtId="0" fontId="28" fillId="7" borderId="5" xfId="0" applyFont="1" applyFill="1" applyBorder="1" applyAlignment="1">
      <alignment horizontal="center" vertical="center"/>
    </xf>
    <xf numFmtId="0" fontId="2" fillId="2" borderId="6" xfId="0" applyFont="1" applyFill="1" applyBorder="1" applyAlignment="1">
      <alignment horizontal="left" vertical="center"/>
    </xf>
    <xf numFmtId="0" fontId="2" fillId="2" borderId="7" xfId="0" applyFont="1" applyFill="1" applyBorder="1" applyAlignment="1">
      <alignment horizontal="right" vertical="center"/>
    </xf>
    <xf numFmtId="0" fontId="30" fillId="0" borderId="4" xfId="0" applyFont="1" applyBorder="1" applyAlignment="1">
      <alignment horizontal="center" vertical="center" wrapText="1"/>
    </xf>
    <xf numFmtId="0" fontId="2" fillId="0" borderId="4" xfId="0" applyFont="1" applyBorder="1">
      <alignment vertical="center"/>
    </xf>
    <xf numFmtId="10" fontId="2" fillId="0" borderId="0" xfId="0" applyNumberFormat="1" applyFont="1" applyAlignment="1">
      <alignment horizontal="right" vertical="center"/>
    </xf>
    <xf numFmtId="0" fontId="13" fillId="0" borderId="5" xfId="0" applyFont="1" applyBorder="1" applyAlignment="1">
      <alignment horizontal="right" vertical="center"/>
    </xf>
    <xf numFmtId="0" fontId="0" fillId="0" borderId="4" xfId="0" applyBorder="1" applyAlignment="1">
      <alignment horizontal="left" vertical="center" wrapText="1" indent="1"/>
    </xf>
    <xf numFmtId="0" fontId="2" fillId="6" borderId="4" xfId="0" applyFont="1" applyFill="1" applyBorder="1">
      <alignment vertical="center"/>
    </xf>
    <xf numFmtId="0" fontId="2" fillId="6" borderId="0" xfId="0" applyFont="1" applyFill="1" applyAlignment="1">
      <alignment horizontal="right" vertical="center"/>
    </xf>
    <xf numFmtId="10" fontId="2" fillId="6" borderId="0" xfId="0" applyNumberFormat="1" applyFont="1" applyFill="1" applyAlignment="1">
      <alignment horizontal="right" vertical="center"/>
    </xf>
    <xf numFmtId="0" fontId="0" fillId="6" borderId="4" xfId="0" applyFill="1" applyBorder="1" applyAlignment="1">
      <alignment horizontal="left" vertical="center" wrapText="1" indent="1"/>
    </xf>
    <xf numFmtId="0" fontId="30" fillId="0" borderId="0" xfId="0" applyFont="1" applyAlignment="1">
      <alignment horizontal="left" vertical="center" wrapText="1" indent="1"/>
    </xf>
    <xf numFmtId="0" fontId="30" fillId="0" borderId="5" xfId="0" applyFont="1" applyBorder="1" applyAlignment="1">
      <alignment horizontal="right" vertical="center" wrapText="1" indent="1"/>
    </xf>
    <xf numFmtId="0" fontId="0" fillId="6" borderId="0" xfId="0" applyFill="1" applyAlignment="1">
      <alignment horizontal="left" vertical="center" wrapText="1" indent="1"/>
    </xf>
    <xf numFmtId="10" fontId="0" fillId="6" borderId="0" xfId="0" applyNumberFormat="1" applyFill="1" applyAlignment="1">
      <alignment horizontal="left" vertical="center" wrapText="1" indent="1"/>
    </xf>
    <xf numFmtId="0" fontId="0" fillId="0" borderId="5" xfId="0" applyBorder="1" applyAlignment="1">
      <alignment horizontal="right" vertical="center" wrapText="1" indent="1"/>
    </xf>
    <xf numFmtId="0" fontId="0" fillId="0" borderId="0" xfId="0" applyAlignment="1">
      <alignment horizontal="left" vertical="center" wrapText="1" indent="1"/>
    </xf>
    <xf numFmtId="10" fontId="0" fillId="0" borderId="0" xfId="0" applyNumberFormat="1" applyAlignment="1">
      <alignment horizontal="left" vertical="center" wrapText="1" indent="1"/>
    </xf>
    <xf numFmtId="0" fontId="31" fillId="0" borderId="5" xfId="0" applyFont="1" applyBorder="1" applyAlignment="1">
      <alignment horizontal="right" vertical="center"/>
    </xf>
    <xf numFmtId="0" fontId="28" fillId="7" borderId="4" xfId="0" applyFont="1" applyFill="1" applyBorder="1">
      <alignment vertical="center"/>
    </xf>
    <xf numFmtId="0" fontId="10" fillId="2" borderId="6" xfId="0" applyFont="1" applyFill="1" applyBorder="1" applyAlignment="1">
      <alignment horizontal="left" vertical="center"/>
    </xf>
    <xf numFmtId="0" fontId="0" fillId="8" borderId="5" xfId="0" applyFill="1" applyBorder="1" applyAlignment="1">
      <alignment horizontal="right" vertical="center" wrapText="1" indent="1"/>
    </xf>
    <xf numFmtId="0" fontId="10" fillId="6" borderId="4" xfId="0" applyFont="1" applyFill="1" applyBorder="1">
      <alignment vertical="center"/>
    </xf>
    <xf numFmtId="0" fontId="10" fillId="2" borderId="4" xfId="0" applyFont="1" applyFill="1" applyBorder="1">
      <alignment vertical="center"/>
    </xf>
    <xf numFmtId="0" fontId="10" fillId="6" borderId="0" xfId="0" applyFont="1" applyFill="1" applyAlignment="1">
      <alignment horizontal="right" vertical="center"/>
    </xf>
    <xf numFmtId="10" fontId="10" fillId="6" borderId="0" xfId="0" applyNumberFormat="1" applyFont="1" applyFill="1" applyAlignment="1">
      <alignment horizontal="right" vertical="center"/>
    </xf>
    <xf numFmtId="10" fontId="28" fillId="0" borderId="5" xfId="0" applyNumberFormat="1" applyFont="1" applyBorder="1">
      <alignment vertical="center"/>
    </xf>
    <xf numFmtId="9" fontId="28" fillId="0" borderId="5" xfId="0" applyNumberFormat="1" applyFont="1" applyBorder="1">
      <alignment vertical="center"/>
    </xf>
    <xf numFmtId="0" fontId="10" fillId="2" borderId="7" xfId="0" applyFont="1" applyFill="1" applyBorder="1" applyAlignment="1">
      <alignment horizontal="right" vertical="center"/>
    </xf>
    <xf numFmtId="0" fontId="4" fillId="2" borderId="5" xfId="0" applyFont="1" applyFill="1" applyBorder="1" applyAlignment="1">
      <alignment horizontal="right" vertical="center"/>
    </xf>
    <xf numFmtId="0" fontId="27" fillId="2" borderId="5" xfId="0" applyFont="1" applyFill="1" applyBorder="1" applyAlignment="1">
      <alignment horizontal="right" vertical="center"/>
    </xf>
    <xf numFmtId="0" fontId="10" fillId="7" borderId="6" xfId="0" applyFont="1" applyFill="1" applyBorder="1" applyAlignment="1">
      <alignment horizontal="left" vertical="center"/>
    </xf>
    <xf numFmtId="0" fontId="10" fillId="7" borderId="0" xfId="0" applyFont="1" applyFill="1" applyAlignment="1">
      <alignment horizontal="left" vertical="center"/>
    </xf>
    <xf numFmtId="0" fontId="10" fillId="7" borderId="7" xfId="0" applyFont="1" applyFill="1" applyBorder="1" applyAlignment="1">
      <alignment horizontal="right" vertical="center"/>
    </xf>
    <xf numFmtId="10" fontId="28" fillId="6" borderId="5" xfId="0" applyNumberFormat="1" applyFont="1" applyFill="1" applyBorder="1">
      <alignment vertical="center"/>
    </xf>
    <xf numFmtId="0" fontId="9" fillId="2" borderId="6" xfId="0" applyFont="1" applyFill="1" applyBorder="1" applyAlignment="1">
      <alignment horizontal="left" vertical="center"/>
    </xf>
    <xf numFmtId="0" fontId="9" fillId="2" borderId="4" xfId="0" applyFont="1" applyFill="1" applyBorder="1">
      <alignment vertical="center"/>
    </xf>
    <xf numFmtId="10" fontId="9" fillId="2" borderId="0" xfId="0" applyNumberFormat="1" applyFont="1" applyFill="1" applyAlignment="1">
      <alignment horizontal="right" vertical="center"/>
    </xf>
    <xf numFmtId="0" fontId="9" fillId="6" borderId="4" xfId="0" applyFont="1" applyFill="1" applyBorder="1">
      <alignment vertical="center"/>
    </xf>
    <xf numFmtId="10" fontId="9" fillId="6" borderId="0" xfId="0" applyNumberFormat="1" applyFont="1" applyFill="1" applyAlignment="1">
      <alignment horizontal="right" vertical="center"/>
    </xf>
    <xf numFmtId="0" fontId="0" fillId="2" borderId="4" xfId="0" applyFill="1" applyBorder="1">
      <alignment vertical="center"/>
    </xf>
    <xf numFmtId="0" fontId="10" fillId="6" borderId="0" xfId="0" applyFont="1" applyFill="1">
      <alignment vertical="center"/>
    </xf>
    <xf numFmtId="10" fontId="4" fillId="2" borderId="5" xfId="0" applyNumberFormat="1" applyFont="1" applyFill="1" applyBorder="1" applyAlignment="1">
      <alignment horizontal="right" vertical="center"/>
    </xf>
    <xf numFmtId="10" fontId="4" fillId="6" borderId="5" xfId="0" applyNumberFormat="1" applyFont="1" applyFill="1" applyBorder="1" applyAlignment="1">
      <alignment horizontal="right" vertical="center"/>
    </xf>
    <xf numFmtId="0" fontId="0" fillId="2" borderId="5" xfId="0" applyFill="1" applyBorder="1">
      <alignment vertical="center"/>
    </xf>
    <xf numFmtId="10" fontId="4" fillId="2" borderId="0" xfId="0" applyNumberFormat="1" applyFont="1" applyFill="1" applyAlignment="1">
      <alignment horizontal="right" vertical="center"/>
    </xf>
    <xf numFmtId="0" fontId="9" fillId="6" borderId="0" xfId="0" applyFont="1" applyFill="1">
      <alignment vertical="center"/>
    </xf>
    <xf numFmtId="10" fontId="32" fillId="2" borderId="5" xfId="0" applyNumberFormat="1" applyFont="1" applyFill="1" applyBorder="1" applyAlignment="1">
      <alignment horizontal="right" vertical="center"/>
    </xf>
    <xf numFmtId="0" fontId="27" fillId="2" borderId="0" xfId="0" applyFont="1" applyFill="1" applyAlignment="1">
      <alignment horizontal="right" vertical="center"/>
    </xf>
    <xf numFmtId="0" fontId="9" fillId="2" borderId="1" xfId="0" applyFont="1" applyFill="1" applyBorder="1" applyAlignment="1">
      <alignment horizontal="right" vertical="center"/>
    </xf>
    <xf numFmtId="0" fontId="14" fillId="2" borderId="0" xfId="0" applyFont="1" applyFill="1" applyAlignment="1">
      <alignment horizontal="right" vertical="center"/>
    </xf>
    <xf numFmtId="10" fontId="14" fillId="2" borderId="0" xfId="0" applyNumberFormat="1" applyFont="1" applyFill="1" applyAlignment="1">
      <alignment horizontal="right" vertical="center"/>
    </xf>
    <xf numFmtId="0" fontId="28" fillId="9" borderId="0" xfId="0" applyFont="1" applyFill="1">
      <alignment vertical="center"/>
    </xf>
    <xf numFmtId="0" fontId="33" fillId="2" borderId="0" xfId="10" applyFill="1" applyAlignment="1">
      <alignment horizontal="right" vertical="center"/>
    </xf>
    <xf numFmtId="58" fontId="28" fillId="0" borderId="0" xfId="0" applyNumberFormat="1" applyFont="1">
      <alignment vertical="center"/>
    </xf>
    <xf numFmtId="0" fontId="28" fillId="10" borderId="0" xfId="0" applyFont="1" applyFill="1">
      <alignment vertical="center"/>
    </xf>
    <xf numFmtId="0" fontId="14" fillId="6" borderId="0" xfId="0" applyFont="1" applyFill="1" applyAlignment="1">
      <alignment horizontal="right" vertical="center"/>
    </xf>
    <xf numFmtId="0" fontId="10" fillId="2" borderId="1" xfId="0" applyFont="1" applyFill="1" applyBorder="1" applyAlignment="1">
      <alignment horizontal="right" vertical="center"/>
    </xf>
    <xf numFmtId="10" fontId="0" fillId="0" borderId="0" xfId="0" applyNumberFormat="1" applyAlignment="1">
      <alignment horizontal="right" vertical="center"/>
    </xf>
    <xf numFmtId="0" fontId="34" fillId="0" borderId="0" xfId="0" applyFont="1" applyAlignment="1">
      <alignment vertical="center" wrapText="1"/>
    </xf>
    <xf numFmtId="0" fontId="35" fillId="0" borderId="0" xfId="0" applyFont="1" applyAlignment="1">
      <alignment horizontal="center" vertical="center" wrapText="1" indent="7"/>
    </xf>
    <xf numFmtId="0" fontId="36" fillId="2" borderId="0" xfId="0" applyFont="1" applyFill="1">
      <alignment vertical="center"/>
    </xf>
    <xf numFmtId="0" fontId="37" fillId="2" borderId="0" xfId="0" applyFont="1" applyFill="1" applyAlignment="1">
      <alignment horizontal="right" vertical="center"/>
    </xf>
    <xf numFmtId="10" fontId="37" fillId="2" borderId="0" xfId="0" applyNumberFormat="1" applyFont="1" applyFill="1" applyAlignment="1">
      <alignment horizontal="right" vertical="center"/>
    </xf>
    <xf numFmtId="0" fontId="38" fillId="2" borderId="0" xfId="0" applyFont="1" applyFill="1" applyAlignment="1">
      <alignment horizontal="right" vertical="center"/>
    </xf>
    <xf numFmtId="10" fontId="28" fillId="0" borderId="4" xfId="0" applyNumberFormat="1" applyFont="1" applyBorder="1">
      <alignment vertical="center"/>
    </xf>
    <xf numFmtId="0" fontId="10" fillId="2" borderId="1" xfId="0" applyFont="1" applyFill="1" applyBorder="1" applyAlignment="1">
      <alignment horizontal="right" vertical="center"/>
    </xf>
    <xf numFmtId="10" fontId="10" fillId="2" borderId="0" xfId="0" applyNumberFormat="1" applyFont="1" applyFill="1" applyAlignment="1">
      <alignment horizontal="right" vertical="center"/>
    </xf>
    <xf numFmtId="0" fontId="4" fillId="2" borderId="0" xfId="0" applyFont="1" applyFill="1" applyAlignment="1">
      <alignment horizontal="righ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javascript:void(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54"/>
  <sheetViews>
    <sheetView topLeftCell="A590" workbookViewId="0">
      <selection activeCell="L615" sqref="L615"/>
    </sheetView>
  </sheetViews>
  <sheetFormatPr defaultColWidth="9" defaultRowHeight="11.25"/>
  <cols>
    <col min="1" max="1" width="16.1083333333333" style="125" customWidth="1"/>
    <col min="2" max="2" width="9" style="126"/>
    <col min="3" max="3" width="9.66666666666667" style="126"/>
    <col min="4" max="5" width="9" style="126"/>
    <col min="6" max="6" width="9.66666666666667" style="126"/>
    <col min="7" max="7" width="15.1083333333333" style="127"/>
    <col min="8" max="8" width="16" style="125" customWidth="1"/>
    <col min="9" max="9" width="9" style="126"/>
    <col min="10" max="10" width="9.66666666666667" style="126"/>
    <col min="11" max="12" width="9" style="126"/>
    <col min="13" max="13" width="9.66666666666667" style="126"/>
    <col min="14" max="14" width="15.1083333333333" style="127"/>
    <col min="15" max="15" width="15.1083333333333" style="125" customWidth="1"/>
    <col min="16" max="20" width="9" style="126"/>
    <col min="21" max="21" width="15.1083333333333" style="127"/>
    <col min="22" max="22" width="9.66666666666667" style="126"/>
    <col min="23" max="16384" width="9" style="126"/>
  </cols>
  <sheetData>
    <row r="1" s="124" customFormat="1" spans="1:21">
      <c r="A1" s="128">
        <v>23</v>
      </c>
      <c r="B1" s="129"/>
      <c r="C1" s="129"/>
      <c r="D1" s="129"/>
      <c r="E1" s="129"/>
      <c r="F1" s="129"/>
      <c r="G1" s="130"/>
      <c r="H1" s="128">
        <v>24</v>
      </c>
      <c r="I1" s="129"/>
      <c r="J1" s="129"/>
      <c r="K1" s="129"/>
      <c r="L1" s="129"/>
      <c r="M1" s="129"/>
      <c r="N1" s="130"/>
      <c r="O1" s="128">
        <v>25</v>
      </c>
      <c r="P1" s="129"/>
      <c r="Q1" s="129"/>
      <c r="R1" s="129"/>
      <c r="S1" s="129"/>
      <c r="T1" s="129"/>
      <c r="U1" s="130"/>
    </row>
    <row r="2" ht="27" spans="1:20">
      <c r="A2" s="131" t="s">
        <v>0</v>
      </c>
      <c r="B2" s="132" t="s">
        <v>1</v>
      </c>
      <c r="C2" s="132" t="s">
        <v>2</v>
      </c>
      <c r="D2" s="132" t="s">
        <v>3</v>
      </c>
      <c r="E2" s="132" t="s">
        <v>4</v>
      </c>
      <c r="F2" s="132" t="s">
        <v>5</v>
      </c>
      <c r="H2" s="131" t="s">
        <v>0</v>
      </c>
      <c r="I2" s="132" t="s">
        <v>1</v>
      </c>
      <c r="J2" s="132" t="s">
        <v>2</v>
      </c>
      <c r="K2" s="132" t="s">
        <v>3</v>
      </c>
      <c r="L2" s="132" t="s">
        <v>4</v>
      </c>
      <c r="M2" s="132" t="s">
        <v>5</v>
      </c>
      <c r="O2" s="142" t="s">
        <v>0</v>
      </c>
      <c r="P2" s="151" t="s">
        <v>1</v>
      </c>
      <c r="Q2" s="151" t="s">
        <v>2</v>
      </c>
      <c r="R2" s="151" t="s">
        <v>3</v>
      </c>
      <c r="S2" s="151" t="s">
        <v>4</v>
      </c>
      <c r="T2" s="151" t="s">
        <v>5</v>
      </c>
    </row>
    <row r="3" ht="13.5" spans="1:22">
      <c r="A3" s="133" t="s">
        <v>6</v>
      </c>
      <c r="B3" s="134">
        <v>15</v>
      </c>
      <c r="C3" s="135">
        <v>0</v>
      </c>
      <c r="D3" s="134">
        <v>0</v>
      </c>
      <c r="E3" s="134">
        <v>1</v>
      </c>
      <c r="F3" s="135">
        <v>0</v>
      </c>
      <c r="H3" s="133" t="s">
        <v>6</v>
      </c>
      <c r="I3" s="134">
        <v>28</v>
      </c>
      <c r="J3" s="135">
        <v>0</v>
      </c>
      <c r="K3" s="134">
        <v>1</v>
      </c>
      <c r="L3" s="134">
        <v>1</v>
      </c>
      <c r="M3" s="135">
        <v>0</v>
      </c>
      <c r="O3" s="146" t="s">
        <v>7</v>
      </c>
      <c r="P3" s="156">
        <v>40</v>
      </c>
      <c r="Q3" s="157">
        <v>0</v>
      </c>
      <c r="R3" s="156">
        <v>0</v>
      </c>
      <c r="S3" s="156">
        <v>0</v>
      </c>
      <c r="T3" s="157">
        <v>0</v>
      </c>
      <c r="U3" s="127">
        <f>P3+P4</f>
        <v>65</v>
      </c>
      <c r="V3" s="126">
        <f>1/65</f>
        <v>0.0153846153846154</v>
      </c>
    </row>
    <row r="4" ht="13.5" spans="1:20">
      <c r="A4" s="133" t="s">
        <v>7</v>
      </c>
      <c r="B4" s="134">
        <v>8</v>
      </c>
      <c r="C4" s="135">
        <v>0</v>
      </c>
      <c r="D4" s="134">
        <v>1</v>
      </c>
      <c r="E4" s="134">
        <v>1</v>
      </c>
      <c r="F4" s="135">
        <v>0</v>
      </c>
      <c r="G4" s="127">
        <f>B3+B4</f>
        <v>23</v>
      </c>
      <c r="H4" s="133" t="s">
        <v>7</v>
      </c>
      <c r="I4" s="134">
        <v>13</v>
      </c>
      <c r="J4" s="135">
        <v>0.0769</v>
      </c>
      <c r="K4" s="134">
        <v>2</v>
      </c>
      <c r="L4" s="134">
        <v>1</v>
      </c>
      <c r="M4" s="135">
        <v>0.0769</v>
      </c>
      <c r="N4" s="127">
        <f>I3+I4</f>
        <v>41</v>
      </c>
      <c r="O4" s="146" t="s">
        <v>6</v>
      </c>
      <c r="P4" s="156">
        <v>25</v>
      </c>
      <c r="Q4" s="157">
        <v>0</v>
      </c>
      <c r="R4" s="156">
        <v>0</v>
      </c>
      <c r="S4" s="156">
        <v>1</v>
      </c>
      <c r="T4" s="157">
        <v>0</v>
      </c>
    </row>
    <row r="5" ht="13.5" spans="1:20">
      <c r="A5" s="133" t="s">
        <v>8</v>
      </c>
      <c r="B5" s="134">
        <v>5</v>
      </c>
      <c r="C5" s="135">
        <v>0</v>
      </c>
      <c r="D5" s="134">
        <v>0</v>
      </c>
      <c r="E5" s="134">
        <v>1</v>
      </c>
      <c r="F5" s="135">
        <v>0</v>
      </c>
      <c r="G5" s="127">
        <v>3</v>
      </c>
      <c r="H5" s="136" t="s">
        <v>9</v>
      </c>
      <c r="I5" s="137">
        <v>11</v>
      </c>
      <c r="J5" s="138">
        <v>0.1818</v>
      </c>
      <c r="K5" s="137">
        <v>2</v>
      </c>
      <c r="L5" s="137">
        <v>4</v>
      </c>
      <c r="M5" s="138">
        <v>0.0909</v>
      </c>
      <c r="N5" s="127">
        <f>5/N4</f>
        <v>0.121951219512195</v>
      </c>
      <c r="O5" s="146" t="s">
        <v>10</v>
      </c>
      <c r="P5" s="156">
        <v>5</v>
      </c>
      <c r="Q5" s="157">
        <v>0.4</v>
      </c>
      <c r="R5" s="156">
        <v>0</v>
      </c>
      <c r="S5" s="156">
        <v>2</v>
      </c>
      <c r="T5" s="157">
        <v>0.2</v>
      </c>
    </row>
    <row r="6" ht="13.5" spans="1:22">
      <c r="A6" s="133" t="s">
        <v>11</v>
      </c>
      <c r="B6" s="134">
        <v>3</v>
      </c>
      <c r="C6" s="135">
        <v>0.3333</v>
      </c>
      <c r="D6" s="134">
        <v>0</v>
      </c>
      <c r="E6" s="134">
        <v>1</v>
      </c>
      <c r="F6" s="135">
        <v>0.3333</v>
      </c>
      <c r="G6" s="127">
        <f>G5/G4</f>
        <v>0.130434782608696</v>
      </c>
      <c r="H6" s="133" t="s">
        <v>8</v>
      </c>
      <c r="I6" s="134">
        <v>8</v>
      </c>
      <c r="J6" s="135">
        <v>0.25</v>
      </c>
      <c r="K6" s="134">
        <v>0</v>
      </c>
      <c r="L6" s="134">
        <v>1</v>
      </c>
      <c r="M6" s="135">
        <v>0.125</v>
      </c>
      <c r="O6" s="150" t="s">
        <v>9</v>
      </c>
      <c r="P6" s="153">
        <v>5</v>
      </c>
      <c r="Q6" s="154">
        <v>0.2</v>
      </c>
      <c r="R6" s="153">
        <v>0</v>
      </c>
      <c r="S6" s="153">
        <v>1</v>
      </c>
      <c r="T6" s="154">
        <v>0</v>
      </c>
      <c r="V6" s="126">
        <f>1/5</f>
        <v>0.2</v>
      </c>
    </row>
    <row r="7" ht="13.5" spans="1:20">
      <c r="A7" s="133" t="s">
        <v>10</v>
      </c>
      <c r="B7" s="134">
        <v>3</v>
      </c>
      <c r="C7" s="135">
        <v>0.3333</v>
      </c>
      <c r="D7" s="134">
        <v>0</v>
      </c>
      <c r="E7" s="134">
        <v>2</v>
      </c>
      <c r="F7" s="135">
        <v>0.3333</v>
      </c>
      <c r="H7" s="133" t="s">
        <v>11</v>
      </c>
      <c r="I7" s="134">
        <v>3</v>
      </c>
      <c r="J7" s="135">
        <v>0.6667</v>
      </c>
      <c r="K7" s="134">
        <v>0</v>
      </c>
      <c r="L7" s="134">
        <v>1</v>
      </c>
      <c r="M7" s="135">
        <v>0.3333</v>
      </c>
      <c r="N7" s="127">
        <f>6/11</f>
        <v>0.545454545454545</v>
      </c>
      <c r="O7" s="146" t="s">
        <v>12</v>
      </c>
      <c r="P7" s="156">
        <v>5</v>
      </c>
      <c r="Q7" s="157">
        <v>0</v>
      </c>
      <c r="R7" s="156">
        <v>0</v>
      </c>
      <c r="S7" s="156">
        <v>0</v>
      </c>
      <c r="T7" s="157">
        <v>0</v>
      </c>
    </row>
    <row r="8" ht="13.5" spans="1:20">
      <c r="A8" s="136" t="s">
        <v>9</v>
      </c>
      <c r="B8" s="137">
        <v>2</v>
      </c>
      <c r="C8" s="138">
        <v>0</v>
      </c>
      <c r="D8" s="137">
        <v>1</v>
      </c>
      <c r="E8" s="137">
        <v>1</v>
      </c>
      <c r="F8" s="138">
        <v>0</v>
      </c>
      <c r="G8" s="127">
        <f>2/2</f>
        <v>1</v>
      </c>
      <c r="H8" s="133" t="s">
        <v>10</v>
      </c>
      <c r="I8" s="134">
        <v>3</v>
      </c>
      <c r="J8" s="135">
        <v>0.3333</v>
      </c>
      <c r="K8" s="134">
        <v>0</v>
      </c>
      <c r="L8" s="134">
        <v>1</v>
      </c>
      <c r="M8" s="135">
        <v>0.3333</v>
      </c>
      <c r="O8" s="146" t="s">
        <v>8</v>
      </c>
      <c r="P8" s="156">
        <v>4</v>
      </c>
      <c r="Q8" s="157">
        <v>0.5</v>
      </c>
      <c r="R8" s="156">
        <v>0</v>
      </c>
      <c r="S8" s="156">
        <v>2</v>
      </c>
      <c r="T8" s="157">
        <v>0.25</v>
      </c>
    </row>
    <row r="9" ht="13.5" spans="1:20">
      <c r="A9" s="133" t="s">
        <v>13</v>
      </c>
      <c r="B9" s="134">
        <v>2</v>
      </c>
      <c r="C9" s="135">
        <v>0.5</v>
      </c>
      <c r="D9" s="134">
        <v>0</v>
      </c>
      <c r="E9" s="134">
        <v>1</v>
      </c>
      <c r="F9" s="135">
        <v>0.5</v>
      </c>
      <c r="H9" s="133" t="s">
        <v>14</v>
      </c>
      <c r="I9" s="134">
        <v>2</v>
      </c>
      <c r="J9" s="135">
        <v>0</v>
      </c>
      <c r="K9" s="134">
        <v>0</v>
      </c>
      <c r="L9" s="134">
        <v>1</v>
      </c>
      <c r="M9" s="135">
        <v>0</v>
      </c>
      <c r="O9" s="146" t="s">
        <v>11</v>
      </c>
      <c r="P9" s="156">
        <v>3</v>
      </c>
      <c r="Q9" s="157">
        <v>0</v>
      </c>
      <c r="R9" s="156">
        <v>0</v>
      </c>
      <c r="S9" s="156">
        <v>0</v>
      </c>
      <c r="T9" s="157">
        <v>0</v>
      </c>
    </row>
    <row r="10" ht="13.5" spans="1:20">
      <c r="A10" s="133" t="s">
        <v>15</v>
      </c>
      <c r="B10" s="134">
        <v>1</v>
      </c>
      <c r="C10" s="135">
        <v>0</v>
      </c>
      <c r="D10" s="134">
        <v>0</v>
      </c>
      <c r="E10" s="134">
        <v>0</v>
      </c>
      <c r="F10" s="135">
        <v>0</v>
      </c>
      <c r="H10" s="133" t="s">
        <v>16</v>
      </c>
      <c r="I10" s="134">
        <v>2</v>
      </c>
      <c r="J10" s="135">
        <v>0</v>
      </c>
      <c r="K10" s="134">
        <v>0</v>
      </c>
      <c r="L10" s="134">
        <v>0</v>
      </c>
      <c r="M10" s="135">
        <v>0</v>
      </c>
      <c r="O10" s="146" t="s">
        <v>17</v>
      </c>
      <c r="P10" s="156">
        <v>2</v>
      </c>
      <c r="Q10" s="157">
        <v>0</v>
      </c>
      <c r="R10" s="156">
        <v>0</v>
      </c>
      <c r="S10" s="156">
        <v>1</v>
      </c>
      <c r="T10" s="157">
        <v>0</v>
      </c>
    </row>
    <row r="11" ht="13.5" spans="1:20">
      <c r="A11" s="133" t="s">
        <v>18</v>
      </c>
      <c r="B11" s="134">
        <v>1</v>
      </c>
      <c r="C11" s="135">
        <v>0</v>
      </c>
      <c r="D11" s="134">
        <v>0</v>
      </c>
      <c r="E11" s="134">
        <v>0</v>
      </c>
      <c r="F11" s="135">
        <v>0</v>
      </c>
      <c r="H11" s="133" t="s">
        <v>19</v>
      </c>
      <c r="I11" s="134">
        <v>1</v>
      </c>
      <c r="J11" s="135">
        <v>0</v>
      </c>
      <c r="K11" s="134">
        <v>0</v>
      </c>
      <c r="L11" s="134">
        <v>0</v>
      </c>
      <c r="M11" s="135">
        <v>0</v>
      </c>
      <c r="O11" s="146" t="s">
        <v>13</v>
      </c>
      <c r="P11" s="156">
        <v>2</v>
      </c>
      <c r="Q11" s="157">
        <v>0.5</v>
      </c>
      <c r="R11" s="156">
        <v>0</v>
      </c>
      <c r="S11" s="156">
        <v>0</v>
      </c>
      <c r="T11" s="157">
        <v>0.5</v>
      </c>
    </row>
    <row r="12" ht="13.5" spans="1:20">
      <c r="A12" s="133" t="s">
        <v>14</v>
      </c>
      <c r="B12" s="134">
        <v>1</v>
      </c>
      <c r="C12" s="135">
        <v>0</v>
      </c>
      <c r="D12" s="134">
        <v>0</v>
      </c>
      <c r="E12" s="134">
        <v>0</v>
      </c>
      <c r="F12" s="135">
        <v>0</v>
      </c>
      <c r="H12" s="133" t="s">
        <v>20</v>
      </c>
      <c r="I12" s="134">
        <v>1</v>
      </c>
      <c r="J12" s="135">
        <v>0</v>
      </c>
      <c r="K12" s="134">
        <v>0</v>
      </c>
      <c r="L12" s="134">
        <v>0</v>
      </c>
      <c r="M12" s="135">
        <v>0</v>
      </c>
      <c r="O12" s="146" t="s">
        <v>14</v>
      </c>
      <c r="P12" s="156">
        <v>1</v>
      </c>
      <c r="Q12" s="157">
        <v>0</v>
      </c>
      <c r="R12" s="156">
        <v>0</v>
      </c>
      <c r="S12" s="156">
        <v>0</v>
      </c>
      <c r="T12" s="157">
        <v>0</v>
      </c>
    </row>
    <row r="13" ht="13.5" spans="1:20">
      <c r="A13" s="133" t="s">
        <v>16</v>
      </c>
      <c r="B13" s="134">
        <v>1</v>
      </c>
      <c r="C13" s="135">
        <v>0</v>
      </c>
      <c r="D13" s="134">
        <v>0</v>
      </c>
      <c r="E13" s="134">
        <v>0</v>
      </c>
      <c r="F13" s="135">
        <v>0</v>
      </c>
      <c r="H13" s="133" t="s">
        <v>21</v>
      </c>
      <c r="I13" s="134">
        <v>1</v>
      </c>
      <c r="J13" s="135">
        <v>0</v>
      </c>
      <c r="K13" s="134">
        <v>0</v>
      </c>
      <c r="L13" s="134">
        <v>0</v>
      </c>
      <c r="M13" s="135">
        <v>0</v>
      </c>
      <c r="O13" s="146" t="s">
        <v>22</v>
      </c>
      <c r="P13" s="156">
        <v>1</v>
      </c>
      <c r="Q13" s="157">
        <v>0</v>
      </c>
      <c r="R13" s="156">
        <v>0</v>
      </c>
      <c r="S13" s="156">
        <v>0</v>
      </c>
      <c r="T13" s="157">
        <v>0</v>
      </c>
    </row>
    <row r="14" spans="1:19">
      <c r="A14" s="133" t="s">
        <v>23</v>
      </c>
      <c r="B14" s="134">
        <v>1</v>
      </c>
      <c r="C14" s="135">
        <v>0</v>
      </c>
      <c r="D14" s="134">
        <v>0</v>
      </c>
      <c r="E14" s="134">
        <v>0</v>
      </c>
      <c r="F14" s="135">
        <v>0</v>
      </c>
      <c r="H14" s="133" t="s">
        <v>13</v>
      </c>
      <c r="I14" s="134">
        <v>1</v>
      </c>
      <c r="J14" s="135">
        <v>1</v>
      </c>
      <c r="K14" s="134">
        <v>0</v>
      </c>
      <c r="L14" s="134">
        <v>0</v>
      </c>
      <c r="M14" s="135">
        <v>0</v>
      </c>
      <c r="R14" s="126">
        <f>SUM(R3:R13)</f>
        <v>0</v>
      </c>
      <c r="S14" s="126">
        <f>SUM(S3:S13)</f>
        <v>7</v>
      </c>
    </row>
    <row r="15" spans="4:13">
      <c r="D15" s="126">
        <f>SUM(D3:D14)</f>
        <v>2</v>
      </c>
      <c r="E15" s="126">
        <f>SUM(E3:E14)</f>
        <v>8</v>
      </c>
      <c r="H15" s="133" t="s">
        <v>24</v>
      </c>
      <c r="I15" s="134">
        <v>1</v>
      </c>
      <c r="J15" s="135">
        <v>1</v>
      </c>
      <c r="K15" s="134">
        <v>0</v>
      </c>
      <c r="L15" s="134">
        <v>1</v>
      </c>
      <c r="M15" s="135">
        <v>1</v>
      </c>
    </row>
    <row r="16" spans="8:13">
      <c r="H16" s="133" t="s">
        <v>17</v>
      </c>
      <c r="I16" s="134">
        <v>0</v>
      </c>
      <c r="J16" s="135">
        <v>0</v>
      </c>
      <c r="K16" s="134">
        <v>0</v>
      </c>
      <c r="L16" s="134">
        <v>0</v>
      </c>
      <c r="M16" s="135">
        <v>0</v>
      </c>
    </row>
    <row r="17" spans="8:13">
      <c r="H17" s="133"/>
      <c r="I17" s="134"/>
      <c r="J17" s="135"/>
      <c r="K17" s="134">
        <f>SUM(K3:K16)</f>
        <v>5</v>
      </c>
      <c r="L17" s="134">
        <f>SUM(L3:L16)</f>
        <v>11</v>
      </c>
      <c r="M17" s="135"/>
    </row>
    <row r="18" s="124" customFormat="1" spans="1:21">
      <c r="A18" s="128">
        <v>26</v>
      </c>
      <c r="B18" s="129"/>
      <c r="C18" s="129"/>
      <c r="D18" s="129"/>
      <c r="E18" s="129"/>
      <c r="F18" s="129"/>
      <c r="G18" s="139"/>
      <c r="H18" s="128">
        <v>27</v>
      </c>
      <c r="I18" s="129"/>
      <c r="J18" s="129"/>
      <c r="K18" s="129"/>
      <c r="L18" s="129"/>
      <c r="M18" s="129"/>
      <c r="N18" s="139"/>
      <c r="O18" s="128">
        <v>28</v>
      </c>
      <c r="P18" s="129"/>
      <c r="Q18" s="129"/>
      <c r="R18" s="129"/>
      <c r="S18" s="129"/>
      <c r="T18" s="129"/>
      <c r="U18" s="130"/>
    </row>
    <row r="19" ht="27.75" spans="1:20">
      <c r="A19" s="140" t="s">
        <v>0</v>
      </c>
      <c r="B19" s="3" t="s">
        <v>1</v>
      </c>
      <c r="C19" s="3" t="s">
        <v>2</v>
      </c>
      <c r="D19" s="3" t="s">
        <v>3</v>
      </c>
      <c r="E19" s="3" t="s">
        <v>4</v>
      </c>
      <c r="F19" s="3" t="s">
        <v>5</v>
      </c>
      <c r="G19" s="141"/>
      <c r="H19" s="142" t="s">
        <v>0</v>
      </c>
      <c r="I19" s="151" t="s">
        <v>1</v>
      </c>
      <c r="J19" s="151" t="s">
        <v>2</v>
      </c>
      <c r="K19" s="151" t="s">
        <v>3</v>
      </c>
      <c r="L19" s="151" t="s">
        <v>4</v>
      </c>
      <c r="M19" s="151" t="s">
        <v>5</v>
      </c>
      <c r="N19" s="152"/>
      <c r="O19" s="142" t="s">
        <v>0</v>
      </c>
      <c r="P19" s="151" t="s">
        <v>1</v>
      </c>
      <c r="Q19" s="151" t="s">
        <v>2</v>
      </c>
      <c r="R19" s="151" t="s">
        <v>3</v>
      </c>
      <c r="S19" s="151" t="s">
        <v>4</v>
      </c>
      <c r="T19" s="151" t="s">
        <v>5</v>
      </c>
    </row>
    <row r="20" ht="13.5" spans="1:22">
      <c r="A20" s="143" t="s">
        <v>6</v>
      </c>
      <c r="B20" s="8">
        <v>26</v>
      </c>
      <c r="C20" s="144">
        <v>0</v>
      </c>
      <c r="D20" s="8">
        <v>0</v>
      </c>
      <c r="E20" s="8">
        <v>0</v>
      </c>
      <c r="F20" s="144">
        <v>0</v>
      </c>
      <c r="G20" s="145"/>
      <c r="H20" s="146" t="s">
        <v>7</v>
      </c>
      <c r="I20" s="156">
        <v>28</v>
      </c>
      <c r="J20" s="157">
        <v>0</v>
      </c>
      <c r="K20" s="156">
        <v>0</v>
      </c>
      <c r="L20" s="156">
        <v>1</v>
      </c>
      <c r="M20" s="157">
        <v>0</v>
      </c>
      <c r="N20" s="155"/>
      <c r="O20" s="150" t="s">
        <v>9</v>
      </c>
      <c r="P20" s="153">
        <v>52</v>
      </c>
      <c r="Q20" s="154">
        <v>0</v>
      </c>
      <c r="R20" s="153">
        <v>1</v>
      </c>
      <c r="S20" s="153">
        <v>4</v>
      </c>
      <c r="T20" s="154">
        <v>0</v>
      </c>
      <c r="V20" s="126">
        <f>5/P20</f>
        <v>0.0961538461538462</v>
      </c>
    </row>
    <row r="21" ht="13.5" spans="1:20">
      <c r="A21" s="143" t="s">
        <v>7</v>
      </c>
      <c r="B21" s="8">
        <v>24</v>
      </c>
      <c r="C21" s="144">
        <v>0</v>
      </c>
      <c r="D21" s="8">
        <v>1</v>
      </c>
      <c r="E21" s="8">
        <v>0</v>
      </c>
      <c r="F21" s="144">
        <v>0</v>
      </c>
      <c r="G21" s="145"/>
      <c r="H21" s="146" t="s">
        <v>6</v>
      </c>
      <c r="I21" s="156">
        <v>23</v>
      </c>
      <c r="J21" s="157">
        <v>0</v>
      </c>
      <c r="K21" s="156">
        <v>0</v>
      </c>
      <c r="L21" s="156">
        <v>0</v>
      </c>
      <c r="M21" s="157">
        <v>0</v>
      </c>
      <c r="N21" s="155"/>
      <c r="O21" s="146" t="s">
        <v>7</v>
      </c>
      <c r="P21" s="156">
        <v>34</v>
      </c>
      <c r="Q21" s="157">
        <v>0</v>
      </c>
      <c r="R21" s="156">
        <v>1</v>
      </c>
      <c r="S21" s="156">
        <v>1</v>
      </c>
      <c r="T21" s="157">
        <v>0</v>
      </c>
    </row>
    <row r="22" ht="13.5" spans="1:20">
      <c r="A22" s="147" t="s">
        <v>9</v>
      </c>
      <c r="B22" s="148">
        <v>6</v>
      </c>
      <c r="C22" s="149">
        <v>0</v>
      </c>
      <c r="D22" s="148">
        <v>0</v>
      </c>
      <c r="E22" s="148">
        <v>0</v>
      </c>
      <c r="F22" s="149">
        <v>0</v>
      </c>
      <c r="G22" s="145"/>
      <c r="H22" s="146" t="s">
        <v>10</v>
      </c>
      <c r="I22" s="156">
        <v>7</v>
      </c>
      <c r="J22" s="157">
        <v>0.2857</v>
      </c>
      <c r="K22" s="156">
        <v>0</v>
      </c>
      <c r="L22" s="156">
        <v>0</v>
      </c>
      <c r="M22" s="157">
        <v>0.2857</v>
      </c>
      <c r="N22" s="155">
        <f>I20+I21</f>
        <v>51</v>
      </c>
      <c r="O22" s="146" t="s">
        <v>6</v>
      </c>
      <c r="P22" s="156">
        <v>20</v>
      </c>
      <c r="Q22" s="157">
        <v>0</v>
      </c>
      <c r="R22" s="156">
        <v>2</v>
      </c>
      <c r="S22" s="156">
        <v>0</v>
      </c>
      <c r="T22" s="157">
        <v>0</v>
      </c>
    </row>
    <row r="23" ht="13.5" spans="1:20">
      <c r="A23" s="143" t="s">
        <v>8</v>
      </c>
      <c r="B23" s="8">
        <v>5</v>
      </c>
      <c r="C23" s="144">
        <v>0</v>
      </c>
      <c r="D23" s="8">
        <v>0</v>
      </c>
      <c r="E23" s="8">
        <v>0</v>
      </c>
      <c r="F23" s="144">
        <v>0</v>
      </c>
      <c r="G23" s="145">
        <f>B20+B21</f>
        <v>50</v>
      </c>
      <c r="H23" s="146" t="s">
        <v>8</v>
      </c>
      <c r="I23" s="156">
        <v>5</v>
      </c>
      <c r="J23" s="157">
        <v>0.2</v>
      </c>
      <c r="K23" s="156">
        <v>0</v>
      </c>
      <c r="L23" s="156">
        <v>2</v>
      </c>
      <c r="M23" s="157">
        <v>0.2</v>
      </c>
      <c r="N23" s="155">
        <f>1/51</f>
        <v>0.0196078431372549</v>
      </c>
      <c r="O23" s="146" t="s">
        <v>10</v>
      </c>
      <c r="P23" s="156">
        <v>7</v>
      </c>
      <c r="Q23" s="157">
        <v>0.1429</v>
      </c>
      <c r="R23" s="156">
        <v>0</v>
      </c>
      <c r="S23" s="156">
        <v>0</v>
      </c>
      <c r="T23" s="157">
        <v>0.1429</v>
      </c>
    </row>
    <row r="24" ht="13.5" spans="1:22">
      <c r="A24" s="143" t="s">
        <v>10</v>
      </c>
      <c r="B24" s="8">
        <v>2</v>
      </c>
      <c r="C24" s="144">
        <v>0</v>
      </c>
      <c r="D24" s="8">
        <v>0</v>
      </c>
      <c r="E24" s="8">
        <v>0</v>
      </c>
      <c r="F24" s="144">
        <v>0</v>
      </c>
      <c r="G24" s="145">
        <f>1/50</f>
        <v>0.02</v>
      </c>
      <c r="H24" s="146" t="s">
        <v>11</v>
      </c>
      <c r="I24" s="156">
        <v>4</v>
      </c>
      <c r="J24" s="157">
        <v>0.5</v>
      </c>
      <c r="K24" s="156">
        <v>0</v>
      </c>
      <c r="L24" s="156">
        <v>1</v>
      </c>
      <c r="M24" s="157">
        <v>0.5</v>
      </c>
      <c r="N24" s="155"/>
      <c r="O24" s="146" t="s">
        <v>8</v>
      </c>
      <c r="P24" s="156">
        <v>6</v>
      </c>
      <c r="Q24" s="157">
        <v>0</v>
      </c>
      <c r="R24" s="156">
        <v>0</v>
      </c>
      <c r="S24" s="156">
        <v>2</v>
      </c>
      <c r="T24" s="157">
        <v>0</v>
      </c>
      <c r="U24" s="127">
        <f>P22+P21</f>
        <v>54</v>
      </c>
      <c r="V24" s="126">
        <f>3/U24</f>
        <v>0.0555555555555556</v>
      </c>
    </row>
    <row r="25" ht="13.5" spans="1:20">
      <c r="A25" s="143" t="s">
        <v>14</v>
      </c>
      <c r="B25" s="8">
        <v>1</v>
      </c>
      <c r="C25" s="144">
        <v>0</v>
      </c>
      <c r="D25" s="8">
        <v>0</v>
      </c>
      <c r="E25" s="8">
        <v>0</v>
      </c>
      <c r="F25" s="144">
        <v>0</v>
      </c>
      <c r="G25" s="145"/>
      <c r="H25" s="150" t="s">
        <v>9</v>
      </c>
      <c r="I25" s="153">
        <v>3</v>
      </c>
      <c r="J25" s="154">
        <v>0</v>
      </c>
      <c r="K25" s="153">
        <v>0</v>
      </c>
      <c r="L25" s="153">
        <v>0</v>
      </c>
      <c r="M25" s="154">
        <v>0</v>
      </c>
      <c r="N25" s="155"/>
      <c r="O25" s="146" t="s">
        <v>11</v>
      </c>
      <c r="P25" s="156">
        <v>4</v>
      </c>
      <c r="Q25" s="157">
        <v>0</v>
      </c>
      <c r="R25" s="156">
        <v>0</v>
      </c>
      <c r="S25" s="156">
        <v>0</v>
      </c>
      <c r="T25" s="157">
        <v>0</v>
      </c>
    </row>
    <row r="26" ht="13.5" spans="1:20">
      <c r="A26" s="143" t="s">
        <v>24</v>
      </c>
      <c r="B26" s="8">
        <v>1</v>
      </c>
      <c r="C26" s="144">
        <v>0</v>
      </c>
      <c r="D26" s="8">
        <v>0</v>
      </c>
      <c r="E26" s="8">
        <v>0</v>
      </c>
      <c r="F26" s="144">
        <v>0</v>
      </c>
      <c r="G26" s="145">
        <f>0/6</f>
        <v>0</v>
      </c>
      <c r="H26" s="146" t="s">
        <v>17</v>
      </c>
      <c r="I26" s="156">
        <v>2</v>
      </c>
      <c r="J26" s="157">
        <v>0</v>
      </c>
      <c r="K26" s="156">
        <v>0</v>
      </c>
      <c r="L26" s="156">
        <v>0</v>
      </c>
      <c r="M26" s="157">
        <v>0</v>
      </c>
      <c r="N26" s="155"/>
      <c r="O26" s="146" t="s">
        <v>17</v>
      </c>
      <c r="P26" s="156">
        <v>3</v>
      </c>
      <c r="Q26" s="157">
        <v>0</v>
      </c>
      <c r="R26" s="156">
        <v>0</v>
      </c>
      <c r="S26" s="156">
        <v>0</v>
      </c>
      <c r="T26" s="157">
        <v>0</v>
      </c>
    </row>
    <row r="27" ht="27" spans="1:20">
      <c r="A27" s="143" t="s">
        <v>25</v>
      </c>
      <c r="B27" s="8">
        <v>1</v>
      </c>
      <c r="C27" s="144">
        <v>0</v>
      </c>
      <c r="D27" s="8">
        <v>0</v>
      </c>
      <c r="E27" s="8">
        <v>0</v>
      </c>
      <c r="F27" s="144">
        <v>0</v>
      </c>
      <c r="G27" s="145"/>
      <c r="H27" s="146" t="s">
        <v>26</v>
      </c>
      <c r="I27" s="156">
        <v>1</v>
      </c>
      <c r="J27" s="157">
        <v>0</v>
      </c>
      <c r="K27" s="156">
        <v>0</v>
      </c>
      <c r="L27" s="156">
        <v>0</v>
      </c>
      <c r="M27" s="157">
        <v>0</v>
      </c>
      <c r="N27" s="155"/>
      <c r="O27" s="146" t="s">
        <v>22</v>
      </c>
      <c r="P27" s="156">
        <v>2</v>
      </c>
      <c r="Q27" s="157">
        <v>0</v>
      </c>
      <c r="R27" s="156">
        <v>0</v>
      </c>
      <c r="S27" s="156">
        <v>1</v>
      </c>
      <c r="T27" s="157">
        <v>0</v>
      </c>
    </row>
    <row r="28" ht="13.5" spans="1:20">
      <c r="A28" s="143" t="s">
        <v>17</v>
      </c>
      <c r="B28" s="8">
        <v>0</v>
      </c>
      <c r="C28" s="144">
        <v>0</v>
      </c>
      <c r="D28" s="8">
        <v>0</v>
      </c>
      <c r="E28" s="8">
        <v>0</v>
      </c>
      <c r="F28" s="144">
        <v>0</v>
      </c>
      <c r="G28" s="145"/>
      <c r="H28" s="146" t="s">
        <v>14</v>
      </c>
      <c r="I28" s="156">
        <v>1</v>
      </c>
      <c r="J28" s="157">
        <v>0</v>
      </c>
      <c r="K28" s="156">
        <v>0</v>
      </c>
      <c r="L28" s="156">
        <v>1</v>
      </c>
      <c r="M28" s="157">
        <v>0</v>
      </c>
      <c r="N28" s="155"/>
      <c r="O28" s="146" t="s">
        <v>12</v>
      </c>
      <c r="P28" s="156">
        <v>2</v>
      </c>
      <c r="Q28" s="157">
        <v>0</v>
      </c>
      <c r="R28" s="156">
        <v>0</v>
      </c>
      <c r="S28" s="156">
        <v>0</v>
      </c>
      <c r="T28" s="157">
        <v>0</v>
      </c>
    </row>
    <row r="29" ht="27" spans="4:20">
      <c r="D29" s="126">
        <f>SUM(D20:D28)</f>
        <v>1</v>
      </c>
      <c r="E29" s="126">
        <f>SUM(E20:E28)</f>
        <v>0</v>
      </c>
      <c r="H29" s="146" t="s">
        <v>13</v>
      </c>
      <c r="I29" s="156">
        <v>1</v>
      </c>
      <c r="J29" s="157">
        <v>1</v>
      </c>
      <c r="K29" s="156">
        <v>0</v>
      </c>
      <c r="L29" s="156">
        <v>0</v>
      </c>
      <c r="M29" s="157">
        <v>1</v>
      </c>
      <c r="N29" s="155"/>
      <c r="O29" s="146" t="s">
        <v>18</v>
      </c>
      <c r="P29" s="156">
        <v>1</v>
      </c>
      <c r="Q29" s="157">
        <v>0</v>
      </c>
      <c r="R29" s="156">
        <v>1</v>
      </c>
      <c r="S29" s="156">
        <v>0</v>
      </c>
      <c r="T29" s="157">
        <v>0</v>
      </c>
    </row>
    <row r="30" ht="27" spans="8:20">
      <c r="H30" s="146" t="s">
        <v>16</v>
      </c>
      <c r="I30" s="156">
        <v>1</v>
      </c>
      <c r="J30" s="157">
        <v>0</v>
      </c>
      <c r="K30" s="156">
        <v>0</v>
      </c>
      <c r="L30" s="156">
        <v>0</v>
      </c>
      <c r="M30" s="157">
        <v>0</v>
      </c>
      <c r="N30" s="155"/>
      <c r="O30" s="146" t="s">
        <v>26</v>
      </c>
      <c r="P30" s="156">
        <v>1</v>
      </c>
      <c r="Q30" s="157">
        <v>0</v>
      </c>
      <c r="R30" s="156">
        <v>0</v>
      </c>
      <c r="S30" s="156">
        <v>0</v>
      </c>
      <c r="T30" s="157">
        <v>0</v>
      </c>
    </row>
    <row r="31" ht="13.5" spans="11:20">
      <c r="K31" s="126">
        <f>SUM(K20:K30)</f>
        <v>0</v>
      </c>
      <c r="L31" s="126">
        <f>SUM(L20:L30)</f>
        <v>5</v>
      </c>
      <c r="O31" s="146" t="s">
        <v>14</v>
      </c>
      <c r="P31" s="156">
        <v>1</v>
      </c>
      <c r="Q31" s="157">
        <v>0</v>
      </c>
      <c r="R31" s="156">
        <v>0</v>
      </c>
      <c r="S31" s="156">
        <v>0</v>
      </c>
      <c r="T31" s="157">
        <v>0</v>
      </c>
    </row>
    <row r="32" ht="13.5" spans="15:20">
      <c r="O32" s="146" t="s">
        <v>21</v>
      </c>
      <c r="P32" s="156">
        <v>1</v>
      </c>
      <c r="Q32" s="157">
        <v>0</v>
      </c>
      <c r="R32" s="156">
        <v>0</v>
      </c>
      <c r="S32" s="156">
        <v>1</v>
      </c>
      <c r="T32" s="157">
        <v>0</v>
      </c>
    </row>
    <row r="33" ht="13.5" spans="15:20">
      <c r="O33" s="146" t="s">
        <v>13</v>
      </c>
      <c r="P33" s="156">
        <v>1</v>
      </c>
      <c r="Q33" s="157">
        <v>0</v>
      </c>
      <c r="R33" s="156">
        <v>0</v>
      </c>
      <c r="S33" s="156">
        <v>1</v>
      </c>
      <c r="T33" s="157">
        <v>0</v>
      </c>
    </row>
    <row r="34" ht="13.5" spans="15:20">
      <c r="O34" s="146" t="s">
        <v>24</v>
      </c>
      <c r="P34" s="156">
        <v>1</v>
      </c>
      <c r="Q34" s="157">
        <v>0</v>
      </c>
      <c r="R34" s="156">
        <v>0</v>
      </c>
      <c r="S34" s="156">
        <v>1</v>
      </c>
      <c r="T34" s="157">
        <v>0</v>
      </c>
    </row>
    <row r="35" ht="13.5" spans="15:20">
      <c r="O35" s="146" t="s">
        <v>16</v>
      </c>
      <c r="P35" s="156">
        <v>1</v>
      </c>
      <c r="Q35" s="157">
        <v>0</v>
      </c>
      <c r="R35" s="156">
        <v>0</v>
      </c>
      <c r="S35" s="156">
        <v>0</v>
      </c>
      <c r="T35" s="157">
        <v>0</v>
      </c>
    </row>
    <row r="36" ht="13.5" spans="15:20">
      <c r="O36" s="146" t="s">
        <v>25</v>
      </c>
      <c r="P36" s="156">
        <v>1</v>
      </c>
      <c r="Q36" s="157">
        <v>0</v>
      </c>
      <c r="R36" s="156">
        <v>0</v>
      </c>
      <c r="S36" s="156">
        <v>0</v>
      </c>
      <c r="T36" s="157">
        <v>0</v>
      </c>
    </row>
    <row r="37" ht="13.5" spans="15:20">
      <c r="O37" s="146" t="s">
        <v>27</v>
      </c>
      <c r="P37" s="156">
        <v>1</v>
      </c>
      <c r="Q37" s="157">
        <v>0</v>
      </c>
      <c r="R37" s="156">
        <v>0</v>
      </c>
      <c r="S37" s="156">
        <v>0</v>
      </c>
      <c r="T37" s="157">
        <v>0</v>
      </c>
    </row>
    <row r="38" ht="13.5" spans="15:20">
      <c r="O38" s="146"/>
      <c r="P38" s="156"/>
      <c r="Q38" s="157"/>
      <c r="R38" s="156">
        <f>SUM(R20:R37)</f>
        <v>5</v>
      </c>
      <c r="S38" s="156">
        <f>SUM(S20:S37)</f>
        <v>11</v>
      </c>
      <c r="T38" s="157"/>
    </row>
    <row r="39" s="124" customFormat="1" spans="1:21">
      <c r="A39" s="128">
        <v>29</v>
      </c>
      <c r="B39" s="129"/>
      <c r="C39" s="129"/>
      <c r="D39" s="129"/>
      <c r="E39" s="129"/>
      <c r="F39" s="129"/>
      <c r="G39" s="139"/>
      <c r="H39" s="128">
        <v>30</v>
      </c>
      <c r="I39" s="129"/>
      <c r="J39" s="129"/>
      <c r="K39" s="129"/>
      <c r="L39" s="129"/>
      <c r="M39" s="129"/>
      <c r="N39" s="130"/>
      <c r="O39" s="128">
        <v>31</v>
      </c>
      <c r="P39" s="129"/>
      <c r="Q39" s="129"/>
      <c r="R39" s="129"/>
      <c r="S39" s="129"/>
      <c r="T39" s="129"/>
      <c r="U39" s="130"/>
    </row>
    <row r="40" ht="27.75" spans="1:21">
      <c r="A40" s="140" t="s">
        <v>0</v>
      </c>
      <c r="B40" s="3" t="s">
        <v>1</v>
      </c>
      <c r="C40" s="3" t="s">
        <v>2</v>
      </c>
      <c r="D40" s="3" t="s">
        <v>3</v>
      </c>
      <c r="E40" s="3" t="s">
        <v>4</v>
      </c>
      <c r="F40" s="3" t="s">
        <v>5</v>
      </c>
      <c r="G40" s="141"/>
      <c r="H40" s="142" t="s">
        <v>0</v>
      </c>
      <c r="I40" s="151" t="s">
        <v>1</v>
      </c>
      <c r="J40" s="151" t="s">
        <v>2</v>
      </c>
      <c r="K40" s="151" t="s">
        <v>3</v>
      </c>
      <c r="L40" s="151" t="s">
        <v>4</v>
      </c>
      <c r="M40" s="151" t="s">
        <v>5</v>
      </c>
      <c r="N40" s="152"/>
      <c r="O40" s="142" t="s">
        <v>0</v>
      </c>
      <c r="P40" s="151" t="s">
        <v>1</v>
      </c>
      <c r="Q40" s="151" t="s">
        <v>2</v>
      </c>
      <c r="R40" s="151" t="s">
        <v>3</v>
      </c>
      <c r="S40" s="151" t="s">
        <v>4</v>
      </c>
      <c r="T40" s="151" t="s">
        <v>5</v>
      </c>
      <c r="U40" s="152"/>
    </row>
    <row r="41" ht="13.5" spans="1:21">
      <c r="A41" s="143" t="s">
        <v>7</v>
      </c>
      <c r="B41" s="8">
        <v>43</v>
      </c>
      <c r="C41" s="144">
        <v>0</v>
      </c>
      <c r="D41" s="8">
        <v>2</v>
      </c>
      <c r="E41" s="8">
        <v>2</v>
      </c>
      <c r="F41" s="144">
        <v>0</v>
      </c>
      <c r="G41" s="145"/>
      <c r="H41" s="150" t="s">
        <v>9</v>
      </c>
      <c r="I41" s="153">
        <v>92</v>
      </c>
      <c r="J41" s="154">
        <v>0.0109</v>
      </c>
      <c r="K41" s="153">
        <v>4</v>
      </c>
      <c r="L41" s="153">
        <v>5</v>
      </c>
      <c r="M41" s="154">
        <v>0.0109</v>
      </c>
      <c r="N41" s="155">
        <f>9/92</f>
        <v>0.0978260869565217</v>
      </c>
      <c r="O41" s="150" t="s">
        <v>9</v>
      </c>
      <c r="P41" s="153">
        <v>77</v>
      </c>
      <c r="Q41" s="154">
        <v>0.026</v>
      </c>
      <c r="R41" s="153">
        <v>4</v>
      </c>
      <c r="S41" s="153">
        <v>6</v>
      </c>
      <c r="T41" s="154">
        <v>0.026</v>
      </c>
      <c r="U41" s="155">
        <f>10/77</f>
        <v>0.12987012987013</v>
      </c>
    </row>
    <row r="42" ht="13.5" spans="1:21">
      <c r="A42" s="147" t="s">
        <v>9</v>
      </c>
      <c r="B42" s="148">
        <v>43</v>
      </c>
      <c r="C42" s="149">
        <v>0.0233</v>
      </c>
      <c r="D42" s="148">
        <v>1</v>
      </c>
      <c r="E42" s="148">
        <v>3</v>
      </c>
      <c r="F42" s="149">
        <v>0.0233</v>
      </c>
      <c r="G42" s="145"/>
      <c r="H42" s="146" t="s">
        <v>6</v>
      </c>
      <c r="I42" s="156">
        <v>37</v>
      </c>
      <c r="J42" s="157">
        <v>0</v>
      </c>
      <c r="K42" s="156">
        <v>1</v>
      </c>
      <c r="L42" s="156">
        <v>3</v>
      </c>
      <c r="M42" s="157">
        <v>0</v>
      </c>
      <c r="N42" s="155"/>
      <c r="O42" s="146" t="s">
        <v>6</v>
      </c>
      <c r="P42" s="156">
        <v>26</v>
      </c>
      <c r="Q42" s="157">
        <v>0</v>
      </c>
      <c r="R42" s="156">
        <v>0</v>
      </c>
      <c r="S42" s="156">
        <v>0</v>
      </c>
      <c r="T42" s="157">
        <v>0</v>
      </c>
      <c r="U42" s="155"/>
    </row>
    <row r="43" ht="13.5" spans="1:21">
      <c r="A43" s="143" t="s">
        <v>6</v>
      </c>
      <c r="B43" s="8">
        <v>19</v>
      </c>
      <c r="C43" s="144">
        <v>0</v>
      </c>
      <c r="D43" s="8">
        <v>0</v>
      </c>
      <c r="E43" s="8">
        <v>2</v>
      </c>
      <c r="F43" s="144">
        <v>0</v>
      </c>
      <c r="G43" s="145"/>
      <c r="H43" s="146" t="s">
        <v>7</v>
      </c>
      <c r="I43" s="156">
        <v>28</v>
      </c>
      <c r="J43" s="157">
        <v>0</v>
      </c>
      <c r="K43" s="156">
        <v>0</v>
      </c>
      <c r="L43" s="156">
        <v>1</v>
      </c>
      <c r="M43" s="157">
        <v>0</v>
      </c>
      <c r="N43" s="155">
        <f>I42+I43</f>
        <v>65</v>
      </c>
      <c r="O43" s="146" t="s">
        <v>7</v>
      </c>
      <c r="P43" s="156">
        <v>23</v>
      </c>
      <c r="Q43" s="157">
        <v>0</v>
      </c>
      <c r="R43" s="156">
        <v>0</v>
      </c>
      <c r="S43" s="156">
        <v>2</v>
      </c>
      <c r="T43" s="157">
        <v>0</v>
      </c>
      <c r="U43" s="155"/>
    </row>
    <row r="44" ht="13.5" spans="1:21">
      <c r="A44" s="143" t="s">
        <v>10</v>
      </c>
      <c r="B44" s="8">
        <v>9</v>
      </c>
      <c r="C44" s="144">
        <v>0.1111</v>
      </c>
      <c r="D44" s="8">
        <v>0</v>
      </c>
      <c r="E44" s="8">
        <v>1</v>
      </c>
      <c r="F44" s="144">
        <v>0.1111</v>
      </c>
      <c r="G44" s="145">
        <f>B41+B43</f>
        <v>62</v>
      </c>
      <c r="H44" s="146" t="s">
        <v>10</v>
      </c>
      <c r="I44" s="156">
        <v>10</v>
      </c>
      <c r="J44" s="157">
        <v>0.3</v>
      </c>
      <c r="K44" s="156">
        <v>0</v>
      </c>
      <c r="L44" s="156">
        <v>1</v>
      </c>
      <c r="M44" s="157">
        <v>0.2</v>
      </c>
      <c r="N44" s="155">
        <f>5/N43</f>
        <v>0.0769230769230769</v>
      </c>
      <c r="O44" s="146" t="s">
        <v>10</v>
      </c>
      <c r="P44" s="156">
        <v>11</v>
      </c>
      <c r="Q44" s="157">
        <v>0.2727</v>
      </c>
      <c r="R44" s="156">
        <v>1</v>
      </c>
      <c r="S44" s="156">
        <v>1</v>
      </c>
      <c r="T44" s="157">
        <v>0.2727</v>
      </c>
      <c r="U44" s="155">
        <f>P42+P43</f>
        <v>49</v>
      </c>
    </row>
    <row r="45" ht="13.5" spans="1:21">
      <c r="A45" s="143" t="s">
        <v>11</v>
      </c>
      <c r="B45" s="8">
        <v>5</v>
      </c>
      <c r="C45" s="144">
        <v>0</v>
      </c>
      <c r="D45" s="8">
        <v>0</v>
      </c>
      <c r="E45" s="8">
        <v>0</v>
      </c>
      <c r="F45" s="144">
        <v>0</v>
      </c>
      <c r="G45" s="145">
        <f>6/G44</f>
        <v>0.0967741935483871</v>
      </c>
      <c r="H45" s="146" t="s">
        <v>11</v>
      </c>
      <c r="I45" s="156">
        <v>8</v>
      </c>
      <c r="J45" s="157">
        <v>0</v>
      </c>
      <c r="K45" s="156">
        <v>0</v>
      </c>
      <c r="L45" s="156">
        <v>1</v>
      </c>
      <c r="M45" s="157">
        <v>0</v>
      </c>
      <c r="N45" s="155"/>
      <c r="O45" s="146" t="s">
        <v>8</v>
      </c>
      <c r="P45" s="156">
        <v>8</v>
      </c>
      <c r="Q45" s="157">
        <v>0.125</v>
      </c>
      <c r="R45" s="156">
        <v>1</v>
      </c>
      <c r="S45" s="156">
        <v>2</v>
      </c>
      <c r="T45" s="157">
        <v>0.125</v>
      </c>
      <c r="U45" s="155">
        <f>2/U44</f>
        <v>0.0408163265306122</v>
      </c>
    </row>
    <row r="46" ht="13.5" spans="1:21">
      <c r="A46" s="143" t="s">
        <v>8</v>
      </c>
      <c r="B46" s="8">
        <v>5</v>
      </c>
      <c r="C46" s="144">
        <v>0</v>
      </c>
      <c r="D46" s="8">
        <v>0</v>
      </c>
      <c r="E46" s="8">
        <v>0</v>
      </c>
      <c r="F46" s="144">
        <v>0</v>
      </c>
      <c r="G46" s="145"/>
      <c r="H46" s="146" t="s">
        <v>8</v>
      </c>
      <c r="I46" s="156">
        <v>6</v>
      </c>
      <c r="J46" s="157">
        <v>0</v>
      </c>
      <c r="K46" s="156">
        <v>0</v>
      </c>
      <c r="L46" s="156">
        <v>0</v>
      </c>
      <c r="M46" s="157">
        <v>0</v>
      </c>
      <c r="N46" s="155"/>
      <c r="O46" s="146" t="s">
        <v>11</v>
      </c>
      <c r="P46" s="156">
        <v>6</v>
      </c>
      <c r="Q46" s="157">
        <v>0</v>
      </c>
      <c r="R46" s="156">
        <v>0</v>
      </c>
      <c r="S46" s="156">
        <v>2</v>
      </c>
      <c r="T46" s="157">
        <v>0</v>
      </c>
      <c r="U46" s="155"/>
    </row>
    <row r="47" ht="27" spans="1:21">
      <c r="A47" s="143" t="s">
        <v>17</v>
      </c>
      <c r="B47" s="8">
        <v>2</v>
      </c>
      <c r="C47" s="144">
        <v>0</v>
      </c>
      <c r="D47" s="8">
        <v>0</v>
      </c>
      <c r="E47" s="8">
        <v>1</v>
      </c>
      <c r="F47" s="144">
        <v>0</v>
      </c>
      <c r="G47" s="145">
        <f>4/43</f>
        <v>0.0930232558139535</v>
      </c>
      <c r="H47" s="146" t="s">
        <v>26</v>
      </c>
      <c r="I47" s="156">
        <v>3</v>
      </c>
      <c r="J47" s="157">
        <v>0</v>
      </c>
      <c r="K47" s="156">
        <v>0</v>
      </c>
      <c r="L47" s="156">
        <v>0</v>
      </c>
      <c r="M47" s="157">
        <v>0</v>
      </c>
      <c r="N47" s="155"/>
      <c r="O47" s="146" t="s">
        <v>14</v>
      </c>
      <c r="P47" s="156">
        <v>3</v>
      </c>
      <c r="Q47" s="157">
        <v>0.3333</v>
      </c>
      <c r="R47" s="156">
        <v>1</v>
      </c>
      <c r="S47" s="156">
        <v>1</v>
      </c>
      <c r="T47" s="157">
        <v>0.3333</v>
      </c>
      <c r="U47" s="155"/>
    </row>
    <row r="48" ht="13.5" spans="1:21">
      <c r="A48" s="143" t="s">
        <v>26</v>
      </c>
      <c r="B48" s="8">
        <v>2</v>
      </c>
      <c r="C48" s="144">
        <v>0</v>
      </c>
      <c r="D48" s="8">
        <v>0</v>
      </c>
      <c r="E48" s="8">
        <v>0</v>
      </c>
      <c r="F48" s="144">
        <v>0</v>
      </c>
      <c r="G48" s="145"/>
      <c r="H48" s="146" t="s">
        <v>13</v>
      </c>
      <c r="I48" s="156">
        <v>2</v>
      </c>
      <c r="J48" s="157">
        <v>0.5</v>
      </c>
      <c r="K48" s="156">
        <v>0</v>
      </c>
      <c r="L48" s="156">
        <v>1</v>
      </c>
      <c r="M48" s="157">
        <v>0.5</v>
      </c>
      <c r="N48" s="155"/>
      <c r="O48" s="146" t="s">
        <v>17</v>
      </c>
      <c r="P48" s="156">
        <v>2</v>
      </c>
      <c r="Q48" s="157">
        <v>0</v>
      </c>
      <c r="R48" s="156">
        <v>0</v>
      </c>
      <c r="S48" s="156">
        <v>0</v>
      </c>
      <c r="T48" s="157">
        <v>0</v>
      </c>
      <c r="U48" s="155"/>
    </row>
    <row r="49" ht="13.5" spans="1:21">
      <c r="A49" s="143" t="s">
        <v>28</v>
      </c>
      <c r="B49" s="8">
        <v>1</v>
      </c>
      <c r="C49" s="144">
        <v>0</v>
      </c>
      <c r="D49" s="8">
        <v>0</v>
      </c>
      <c r="E49" s="8">
        <v>0</v>
      </c>
      <c r="F49" s="144">
        <v>0</v>
      </c>
      <c r="G49" s="145"/>
      <c r="H49" s="146" t="s">
        <v>16</v>
      </c>
      <c r="I49" s="156">
        <v>2</v>
      </c>
      <c r="J49" s="157">
        <v>0</v>
      </c>
      <c r="K49" s="156">
        <v>0</v>
      </c>
      <c r="L49" s="156">
        <v>1</v>
      </c>
      <c r="M49" s="157">
        <v>0</v>
      </c>
      <c r="N49" s="155"/>
      <c r="O49" s="146" t="s">
        <v>16</v>
      </c>
      <c r="P49" s="156">
        <v>2</v>
      </c>
      <c r="Q49" s="157">
        <v>0</v>
      </c>
      <c r="R49" s="156">
        <v>0</v>
      </c>
      <c r="S49" s="156">
        <v>0</v>
      </c>
      <c r="T49" s="157">
        <v>0</v>
      </c>
      <c r="U49" s="155"/>
    </row>
    <row r="50" ht="13.5" spans="1:21">
      <c r="A50" s="143" t="s">
        <v>16</v>
      </c>
      <c r="B50" s="8">
        <v>1</v>
      </c>
      <c r="C50" s="144">
        <v>0</v>
      </c>
      <c r="D50" s="8">
        <v>0</v>
      </c>
      <c r="E50" s="8">
        <v>0</v>
      </c>
      <c r="F50" s="144">
        <v>0</v>
      </c>
      <c r="G50" s="145"/>
      <c r="H50" s="146" t="s">
        <v>17</v>
      </c>
      <c r="I50" s="156">
        <v>1</v>
      </c>
      <c r="J50" s="157">
        <v>0</v>
      </c>
      <c r="K50" s="156">
        <v>0</v>
      </c>
      <c r="L50" s="156">
        <v>0</v>
      </c>
      <c r="M50" s="157">
        <v>0</v>
      </c>
      <c r="N50" s="155"/>
      <c r="O50" s="146" t="s">
        <v>15</v>
      </c>
      <c r="P50" s="156">
        <v>1</v>
      </c>
      <c r="Q50" s="157">
        <v>0</v>
      </c>
      <c r="R50" s="156">
        <v>0</v>
      </c>
      <c r="S50" s="156">
        <v>0</v>
      </c>
      <c r="T50" s="157">
        <v>0</v>
      </c>
      <c r="U50" s="155"/>
    </row>
    <row r="51" ht="27" spans="1:21">
      <c r="A51" s="143" t="s">
        <v>25</v>
      </c>
      <c r="B51" s="8">
        <v>1</v>
      </c>
      <c r="C51" s="144">
        <v>0</v>
      </c>
      <c r="D51" s="8">
        <v>0</v>
      </c>
      <c r="E51" s="8">
        <v>0</v>
      </c>
      <c r="F51" s="144">
        <v>0</v>
      </c>
      <c r="G51" s="145"/>
      <c r="H51" s="146" t="s">
        <v>29</v>
      </c>
      <c r="I51" s="156">
        <v>1</v>
      </c>
      <c r="J51" s="157">
        <v>0</v>
      </c>
      <c r="K51" s="156">
        <v>0</v>
      </c>
      <c r="L51" s="156">
        <v>0</v>
      </c>
      <c r="M51" s="157">
        <v>0</v>
      </c>
      <c r="N51" s="155"/>
      <c r="O51" s="146" t="s">
        <v>26</v>
      </c>
      <c r="P51" s="156">
        <v>1</v>
      </c>
      <c r="Q51" s="157">
        <v>0</v>
      </c>
      <c r="R51" s="156">
        <v>0</v>
      </c>
      <c r="S51" s="156">
        <v>0</v>
      </c>
      <c r="T51" s="157">
        <v>0</v>
      </c>
      <c r="U51" s="155"/>
    </row>
    <row r="52" ht="13.5" spans="1:21">
      <c r="A52" s="143" t="s">
        <v>12</v>
      </c>
      <c r="B52" s="8">
        <v>1</v>
      </c>
      <c r="C52" s="144">
        <v>0</v>
      </c>
      <c r="D52" s="8">
        <v>0</v>
      </c>
      <c r="E52" s="8">
        <v>0</v>
      </c>
      <c r="F52" s="144">
        <v>0</v>
      </c>
      <c r="G52" s="145"/>
      <c r="H52" s="146" t="s">
        <v>22</v>
      </c>
      <c r="I52" s="156">
        <v>1</v>
      </c>
      <c r="J52" s="157">
        <v>0</v>
      </c>
      <c r="K52" s="156">
        <v>0</v>
      </c>
      <c r="L52" s="156">
        <v>0</v>
      </c>
      <c r="M52" s="157">
        <v>0</v>
      </c>
      <c r="N52" s="155"/>
      <c r="O52" s="146" t="s">
        <v>24</v>
      </c>
      <c r="P52" s="156">
        <v>1</v>
      </c>
      <c r="Q52" s="157">
        <v>0</v>
      </c>
      <c r="R52" s="156">
        <v>0</v>
      </c>
      <c r="S52" s="156">
        <v>0</v>
      </c>
      <c r="T52" s="157">
        <v>0</v>
      </c>
      <c r="U52" s="155"/>
    </row>
    <row r="53" ht="13.5" spans="4:21">
      <c r="D53" s="126">
        <f>SUM(D41:D52)</f>
        <v>3</v>
      </c>
      <c r="E53" s="126">
        <f>SUM(E41:E52)</f>
        <v>9</v>
      </c>
      <c r="H53" s="146" t="s">
        <v>30</v>
      </c>
      <c r="I53" s="156">
        <v>1</v>
      </c>
      <c r="J53" s="157">
        <v>0</v>
      </c>
      <c r="K53" s="156">
        <v>0</v>
      </c>
      <c r="L53" s="156">
        <v>0</v>
      </c>
      <c r="M53" s="157">
        <v>0</v>
      </c>
      <c r="N53" s="155"/>
      <c r="O53" s="146" t="s">
        <v>25</v>
      </c>
      <c r="P53" s="156">
        <v>1</v>
      </c>
      <c r="Q53" s="157">
        <v>0</v>
      </c>
      <c r="R53" s="156">
        <v>0</v>
      </c>
      <c r="S53" s="156">
        <v>1</v>
      </c>
      <c r="T53" s="157">
        <v>0</v>
      </c>
      <c r="U53" s="155"/>
    </row>
    <row r="54" ht="13.5" spans="8:21">
      <c r="H54" s="146"/>
      <c r="I54" s="156"/>
      <c r="J54" s="157"/>
      <c r="K54" s="156">
        <f>SUM(K41:K53)</f>
        <v>5</v>
      </c>
      <c r="L54" s="156">
        <f>SUM(L41:L53)</f>
        <v>13</v>
      </c>
      <c r="M54" s="157"/>
      <c r="N54" s="155"/>
      <c r="O54" s="146"/>
      <c r="P54" s="156"/>
      <c r="Q54" s="157"/>
      <c r="R54" s="156">
        <f>SUM(R41:R53)</f>
        <v>7</v>
      </c>
      <c r="S54" s="156">
        <f>SUM(S41:S53)</f>
        <v>15</v>
      </c>
      <c r="T54" s="157"/>
      <c r="U54" s="155"/>
    </row>
    <row r="55" s="124" customFormat="1" spans="1:21">
      <c r="A55" s="128">
        <v>1</v>
      </c>
      <c r="B55" s="129"/>
      <c r="C55" s="129"/>
      <c r="D55" s="129"/>
      <c r="E55" s="129"/>
      <c r="F55" s="129"/>
      <c r="G55" s="139"/>
      <c r="H55" s="128">
        <v>2</v>
      </c>
      <c r="I55" s="129"/>
      <c r="J55" s="129"/>
      <c r="K55" s="129"/>
      <c r="L55" s="129"/>
      <c r="M55" s="129"/>
      <c r="N55" s="139"/>
      <c r="O55" s="128">
        <v>3</v>
      </c>
      <c r="P55" s="129"/>
      <c r="Q55" s="129"/>
      <c r="R55" s="129"/>
      <c r="S55" s="129"/>
      <c r="T55" s="129"/>
      <c r="U55" s="130"/>
    </row>
    <row r="56" ht="27.75" spans="1:21">
      <c r="A56" s="142" t="s">
        <v>0</v>
      </c>
      <c r="B56" s="151" t="s">
        <v>1</v>
      </c>
      <c r="C56" s="151" t="s">
        <v>2</v>
      </c>
      <c r="D56" s="151" t="s">
        <v>3</v>
      </c>
      <c r="E56" s="151" t="s">
        <v>4</v>
      </c>
      <c r="F56" s="151" t="s">
        <v>5</v>
      </c>
      <c r="G56" s="152"/>
      <c r="H56" s="140" t="s">
        <v>0</v>
      </c>
      <c r="I56" s="3" t="s">
        <v>1</v>
      </c>
      <c r="J56" s="3" t="s">
        <v>2</v>
      </c>
      <c r="K56" s="3" t="s">
        <v>3</v>
      </c>
      <c r="L56" s="3" t="s">
        <v>4</v>
      </c>
      <c r="M56" s="3" t="s">
        <v>5</v>
      </c>
      <c r="N56" s="141"/>
      <c r="O56" s="140" t="s">
        <v>0</v>
      </c>
      <c r="P56" s="3" t="s">
        <v>1</v>
      </c>
      <c r="Q56" s="3" t="s">
        <v>2</v>
      </c>
      <c r="R56" s="3" t="s">
        <v>3</v>
      </c>
      <c r="S56" s="3" t="s">
        <v>4</v>
      </c>
      <c r="T56" s="3" t="s">
        <v>5</v>
      </c>
      <c r="U56" s="141" t="s">
        <v>31</v>
      </c>
    </row>
    <row r="57" ht="13.5" spans="1:21">
      <c r="A57" s="150" t="s">
        <v>9</v>
      </c>
      <c r="B57" s="153">
        <v>112</v>
      </c>
      <c r="C57" s="154">
        <v>0.0089</v>
      </c>
      <c r="D57" s="153">
        <v>2</v>
      </c>
      <c r="E57" s="153">
        <v>5</v>
      </c>
      <c r="F57" s="154">
        <v>0.0089</v>
      </c>
      <c r="G57" s="155">
        <f>7/B57</f>
        <v>0.0625</v>
      </c>
      <c r="H57" s="147" t="s">
        <v>9</v>
      </c>
      <c r="I57" s="148">
        <v>84</v>
      </c>
      <c r="J57" s="149">
        <v>0.0119</v>
      </c>
      <c r="K57" s="148">
        <v>2</v>
      </c>
      <c r="L57" s="148">
        <v>7</v>
      </c>
      <c r="M57" s="149">
        <v>0.0119</v>
      </c>
      <c r="N57" s="145">
        <f>9/84</f>
        <v>0.107142857142857</v>
      </c>
      <c r="O57" s="147" t="s">
        <v>9</v>
      </c>
      <c r="P57" s="148">
        <v>84</v>
      </c>
      <c r="Q57" s="149">
        <v>0.0119</v>
      </c>
      <c r="R57" s="148">
        <v>2</v>
      </c>
      <c r="S57" s="148">
        <v>7</v>
      </c>
      <c r="T57" s="149">
        <v>0.0119</v>
      </c>
      <c r="U57" s="145">
        <f>9/P57</f>
        <v>0.107142857142857</v>
      </c>
    </row>
    <row r="58" ht="13.5" spans="1:21">
      <c r="A58" s="146" t="s">
        <v>6</v>
      </c>
      <c r="B58" s="156">
        <v>35</v>
      </c>
      <c r="C58" s="157">
        <v>0</v>
      </c>
      <c r="D58" s="156">
        <v>4</v>
      </c>
      <c r="E58" s="156">
        <v>0</v>
      </c>
      <c r="F58" s="157">
        <v>0</v>
      </c>
      <c r="G58" s="155"/>
      <c r="H58" s="143" t="s">
        <v>6</v>
      </c>
      <c r="I58" s="8">
        <v>35</v>
      </c>
      <c r="J58" s="144">
        <v>0</v>
      </c>
      <c r="K58" s="8">
        <v>0</v>
      </c>
      <c r="L58" s="8">
        <v>1</v>
      </c>
      <c r="M58" s="144">
        <v>0</v>
      </c>
      <c r="N58" s="145"/>
      <c r="O58" s="143" t="s">
        <v>6</v>
      </c>
      <c r="P58" s="8">
        <v>35</v>
      </c>
      <c r="Q58" s="144">
        <v>0</v>
      </c>
      <c r="R58" s="8">
        <v>0</v>
      </c>
      <c r="S58" s="8">
        <v>1</v>
      </c>
      <c r="T58" s="144">
        <v>0</v>
      </c>
      <c r="U58" s="145"/>
    </row>
    <row r="59" ht="13.5" spans="1:21">
      <c r="A59" s="146" t="s">
        <v>7</v>
      </c>
      <c r="B59" s="156">
        <v>32</v>
      </c>
      <c r="C59" s="157">
        <v>0</v>
      </c>
      <c r="D59" s="156">
        <v>2</v>
      </c>
      <c r="E59" s="156">
        <v>2</v>
      </c>
      <c r="F59" s="157">
        <v>0</v>
      </c>
      <c r="G59" s="155"/>
      <c r="H59" s="143" t="s">
        <v>7</v>
      </c>
      <c r="I59" s="8">
        <v>25</v>
      </c>
      <c r="J59" s="144">
        <v>0</v>
      </c>
      <c r="K59" s="8">
        <v>0</v>
      </c>
      <c r="L59" s="8">
        <v>1</v>
      </c>
      <c r="M59" s="144">
        <v>0</v>
      </c>
      <c r="N59" s="145"/>
      <c r="O59" s="143" t="s">
        <v>7</v>
      </c>
      <c r="P59" s="8">
        <v>25</v>
      </c>
      <c r="Q59" s="144">
        <v>0</v>
      </c>
      <c r="R59" s="8">
        <v>0</v>
      </c>
      <c r="S59" s="8">
        <v>1</v>
      </c>
      <c r="T59" s="144">
        <v>0</v>
      </c>
      <c r="U59" s="145">
        <f>P58+P59</f>
        <v>60</v>
      </c>
    </row>
    <row r="60" ht="13.5" spans="1:21">
      <c r="A60" s="146" t="s">
        <v>8</v>
      </c>
      <c r="B60" s="156">
        <v>13</v>
      </c>
      <c r="C60" s="157">
        <v>0.0769</v>
      </c>
      <c r="D60" s="156">
        <v>2</v>
      </c>
      <c r="E60" s="156">
        <v>2</v>
      </c>
      <c r="F60" s="157">
        <v>0.0769</v>
      </c>
      <c r="G60" s="155">
        <f>B58+B59</f>
        <v>67</v>
      </c>
      <c r="H60" s="143" t="s">
        <v>11</v>
      </c>
      <c r="I60" s="8">
        <v>11</v>
      </c>
      <c r="J60" s="144">
        <v>0.0909</v>
      </c>
      <c r="K60" s="8">
        <v>0</v>
      </c>
      <c r="L60" s="8">
        <v>3</v>
      </c>
      <c r="M60" s="144">
        <v>0.0909</v>
      </c>
      <c r="N60" s="145"/>
      <c r="O60" s="143" t="s">
        <v>11</v>
      </c>
      <c r="P60" s="8">
        <v>11</v>
      </c>
      <c r="Q60" s="144">
        <v>0.0909</v>
      </c>
      <c r="R60" s="8">
        <v>0</v>
      </c>
      <c r="S60" s="8">
        <v>3</v>
      </c>
      <c r="T60" s="144">
        <v>0.0909</v>
      </c>
      <c r="U60" s="145">
        <f>2/U59</f>
        <v>0.0333333333333333</v>
      </c>
    </row>
    <row r="61" ht="13.5" spans="1:21">
      <c r="A61" s="146" t="s">
        <v>11</v>
      </c>
      <c r="B61" s="156">
        <v>10</v>
      </c>
      <c r="C61" s="157">
        <v>0</v>
      </c>
      <c r="D61" s="156">
        <v>1</v>
      </c>
      <c r="E61" s="156">
        <v>1</v>
      </c>
      <c r="F61" s="157">
        <v>0</v>
      </c>
      <c r="G61" s="155">
        <f>8/G60</f>
        <v>0.119402985074627</v>
      </c>
      <c r="H61" s="143" t="s">
        <v>10</v>
      </c>
      <c r="I61" s="8">
        <v>9</v>
      </c>
      <c r="J61" s="144">
        <v>0.3333</v>
      </c>
      <c r="K61" s="8">
        <v>0</v>
      </c>
      <c r="L61" s="8">
        <v>3</v>
      </c>
      <c r="M61" s="144">
        <v>0.3333</v>
      </c>
      <c r="N61" s="145">
        <f>I58+I59</f>
        <v>60</v>
      </c>
      <c r="O61" s="143" t="s">
        <v>10</v>
      </c>
      <c r="P61" s="8">
        <v>9</v>
      </c>
      <c r="Q61" s="144">
        <v>0.3333</v>
      </c>
      <c r="R61" s="8">
        <v>0</v>
      </c>
      <c r="S61" s="8">
        <v>3</v>
      </c>
      <c r="T61" s="144">
        <v>0.3333</v>
      </c>
      <c r="U61" s="145"/>
    </row>
    <row r="62" ht="13.5" spans="1:21">
      <c r="A62" s="146" t="s">
        <v>10</v>
      </c>
      <c r="B62" s="156">
        <v>8</v>
      </c>
      <c r="C62" s="157">
        <v>0.125</v>
      </c>
      <c r="D62" s="156">
        <v>0</v>
      </c>
      <c r="E62" s="156">
        <v>1</v>
      </c>
      <c r="F62" s="157">
        <v>0.125</v>
      </c>
      <c r="G62" s="155"/>
      <c r="H62" s="143" t="s">
        <v>8</v>
      </c>
      <c r="I62" s="8">
        <v>8</v>
      </c>
      <c r="J62" s="144">
        <v>0.125</v>
      </c>
      <c r="K62" s="8">
        <v>0</v>
      </c>
      <c r="L62" s="8">
        <v>3</v>
      </c>
      <c r="M62" s="144">
        <v>0.125</v>
      </c>
      <c r="N62" s="145">
        <f>2/60</f>
        <v>0.0333333333333333</v>
      </c>
      <c r="O62" s="143" t="s">
        <v>8</v>
      </c>
      <c r="P62" s="8">
        <v>8</v>
      </c>
      <c r="Q62" s="144">
        <v>0.125</v>
      </c>
      <c r="R62" s="8">
        <v>0</v>
      </c>
      <c r="S62" s="8">
        <v>3</v>
      </c>
      <c r="T62" s="144">
        <v>0.125</v>
      </c>
      <c r="U62" s="145"/>
    </row>
    <row r="63" ht="13.5" spans="1:21">
      <c r="A63" s="146" t="s">
        <v>17</v>
      </c>
      <c r="B63" s="156">
        <v>4</v>
      </c>
      <c r="C63" s="157">
        <v>0</v>
      </c>
      <c r="D63" s="156">
        <v>0</v>
      </c>
      <c r="E63" s="156">
        <v>1</v>
      </c>
      <c r="F63" s="157">
        <v>0</v>
      </c>
      <c r="G63" s="155"/>
      <c r="H63" s="143" t="s">
        <v>26</v>
      </c>
      <c r="I63" s="8">
        <v>3</v>
      </c>
      <c r="J63" s="144">
        <v>0</v>
      </c>
      <c r="K63" s="8">
        <v>0</v>
      </c>
      <c r="L63" s="8">
        <v>1</v>
      </c>
      <c r="M63" s="144">
        <v>0</v>
      </c>
      <c r="N63" s="145"/>
      <c r="O63" s="143" t="s">
        <v>26</v>
      </c>
      <c r="P63" s="8">
        <v>3</v>
      </c>
      <c r="Q63" s="144">
        <v>0</v>
      </c>
      <c r="R63" s="8">
        <v>0</v>
      </c>
      <c r="S63" s="8">
        <v>1</v>
      </c>
      <c r="T63" s="144">
        <v>0</v>
      </c>
      <c r="U63" s="145"/>
    </row>
    <row r="64" ht="27" spans="1:21">
      <c r="A64" s="146" t="s">
        <v>26</v>
      </c>
      <c r="B64" s="156">
        <v>2</v>
      </c>
      <c r="C64" s="157">
        <v>0</v>
      </c>
      <c r="D64" s="156">
        <v>0</v>
      </c>
      <c r="E64" s="156">
        <v>0</v>
      </c>
      <c r="F64" s="157">
        <v>0</v>
      </c>
      <c r="G64" s="155"/>
      <c r="H64" s="143" t="s">
        <v>24</v>
      </c>
      <c r="I64" s="8">
        <v>3</v>
      </c>
      <c r="J64" s="144">
        <v>0.3333</v>
      </c>
      <c r="K64" s="8">
        <v>0</v>
      </c>
      <c r="L64" s="8">
        <v>1</v>
      </c>
      <c r="M64" s="144">
        <v>0.3333</v>
      </c>
      <c r="N64" s="145"/>
      <c r="O64" s="143" t="s">
        <v>24</v>
      </c>
      <c r="P64" s="8">
        <v>3</v>
      </c>
      <c r="Q64" s="144">
        <v>0.3333</v>
      </c>
      <c r="R64" s="8">
        <v>0</v>
      </c>
      <c r="S64" s="8">
        <v>1</v>
      </c>
      <c r="T64" s="144">
        <v>0.3333</v>
      </c>
      <c r="U64" s="145"/>
    </row>
    <row r="65" ht="13.5" spans="1:21">
      <c r="A65" s="146" t="s">
        <v>15</v>
      </c>
      <c r="B65" s="156">
        <v>1</v>
      </c>
      <c r="C65" s="157">
        <v>0</v>
      </c>
      <c r="D65" s="156">
        <v>0</v>
      </c>
      <c r="E65" s="156">
        <v>0</v>
      </c>
      <c r="F65" s="157">
        <v>0</v>
      </c>
      <c r="G65" s="155"/>
      <c r="H65" s="143" t="s">
        <v>13</v>
      </c>
      <c r="I65" s="8">
        <v>2</v>
      </c>
      <c r="J65" s="144">
        <v>1</v>
      </c>
      <c r="K65" s="8">
        <v>0</v>
      </c>
      <c r="L65" s="8">
        <v>2</v>
      </c>
      <c r="M65" s="144">
        <v>1</v>
      </c>
      <c r="N65" s="145"/>
      <c r="O65" s="143" t="s">
        <v>13</v>
      </c>
      <c r="P65" s="8">
        <v>2</v>
      </c>
      <c r="Q65" s="144">
        <v>1</v>
      </c>
      <c r="R65" s="8">
        <v>0</v>
      </c>
      <c r="S65" s="8">
        <v>2</v>
      </c>
      <c r="T65" s="144">
        <v>1</v>
      </c>
      <c r="U65" s="145"/>
    </row>
    <row r="66" ht="13.5" spans="1:21">
      <c r="A66" s="146" t="s">
        <v>14</v>
      </c>
      <c r="B66" s="156">
        <v>1</v>
      </c>
      <c r="C66" s="157">
        <v>0</v>
      </c>
      <c r="D66" s="156">
        <v>0</v>
      </c>
      <c r="E66" s="156">
        <v>0</v>
      </c>
      <c r="F66" s="157">
        <v>0</v>
      </c>
      <c r="G66" s="155"/>
      <c r="H66" s="143" t="s">
        <v>16</v>
      </c>
      <c r="I66" s="8">
        <v>2</v>
      </c>
      <c r="J66" s="144">
        <v>0</v>
      </c>
      <c r="K66" s="8">
        <v>0</v>
      </c>
      <c r="L66" s="8">
        <v>0</v>
      </c>
      <c r="M66" s="144">
        <v>0</v>
      </c>
      <c r="N66" s="145"/>
      <c r="O66" s="143" t="s">
        <v>16</v>
      </c>
      <c r="P66" s="8">
        <v>2</v>
      </c>
      <c r="Q66" s="144">
        <v>0</v>
      </c>
      <c r="R66" s="8">
        <v>0</v>
      </c>
      <c r="S66" s="8">
        <v>0</v>
      </c>
      <c r="T66" s="144">
        <v>0</v>
      </c>
      <c r="U66" s="145"/>
    </row>
    <row r="67" ht="13.5" spans="1:21">
      <c r="A67" s="146" t="s">
        <v>13</v>
      </c>
      <c r="B67" s="156">
        <v>1</v>
      </c>
      <c r="C67" s="157">
        <v>1</v>
      </c>
      <c r="D67" s="156">
        <v>0</v>
      </c>
      <c r="E67" s="156">
        <v>1</v>
      </c>
      <c r="F67" s="157">
        <v>1</v>
      </c>
      <c r="G67" s="155"/>
      <c r="H67" s="143" t="s">
        <v>12</v>
      </c>
      <c r="I67" s="8">
        <v>2</v>
      </c>
      <c r="J67" s="144">
        <v>0</v>
      </c>
      <c r="K67" s="8">
        <v>0</v>
      </c>
      <c r="L67" s="8">
        <v>0</v>
      </c>
      <c r="M67" s="144">
        <v>0</v>
      </c>
      <c r="N67" s="145"/>
      <c r="O67" s="143" t="s">
        <v>12</v>
      </c>
      <c r="P67" s="8">
        <v>2</v>
      </c>
      <c r="Q67" s="144">
        <v>0</v>
      </c>
      <c r="R67" s="8">
        <v>0</v>
      </c>
      <c r="S67" s="8">
        <v>0</v>
      </c>
      <c r="T67" s="144">
        <v>0</v>
      </c>
      <c r="U67" s="145"/>
    </row>
    <row r="68" ht="13.5" spans="1:21">
      <c r="A68" s="146" t="s">
        <v>24</v>
      </c>
      <c r="B68" s="156">
        <v>1</v>
      </c>
      <c r="C68" s="157">
        <v>0</v>
      </c>
      <c r="D68" s="156">
        <v>0</v>
      </c>
      <c r="E68" s="156">
        <v>0</v>
      </c>
      <c r="F68" s="157">
        <v>0</v>
      </c>
      <c r="G68" s="155"/>
      <c r="H68" s="143" t="s">
        <v>17</v>
      </c>
      <c r="I68" s="8">
        <v>1</v>
      </c>
      <c r="J68" s="144">
        <v>0</v>
      </c>
      <c r="K68" s="8">
        <v>0</v>
      </c>
      <c r="L68" s="8">
        <v>0</v>
      </c>
      <c r="M68" s="144">
        <v>0</v>
      </c>
      <c r="N68" s="145"/>
      <c r="O68" s="143" t="s">
        <v>17</v>
      </c>
      <c r="P68" s="8">
        <v>1</v>
      </c>
      <c r="Q68" s="144">
        <v>0</v>
      </c>
      <c r="R68" s="8">
        <v>0</v>
      </c>
      <c r="S68" s="8">
        <v>0</v>
      </c>
      <c r="T68" s="144">
        <v>0</v>
      </c>
      <c r="U68" s="145"/>
    </row>
    <row r="69" ht="13.5" spans="1:21">
      <c r="A69" s="146" t="s">
        <v>16</v>
      </c>
      <c r="B69" s="156">
        <v>1</v>
      </c>
      <c r="C69" s="157">
        <v>0</v>
      </c>
      <c r="D69" s="156">
        <v>0</v>
      </c>
      <c r="E69" s="156">
        <v>0</v>
      </c>
      <c r="F69" s="157">
        <v>0</v>
      </c>
      <c r="G69" s="155"/>
      <c r="H69" s="143" t="s">
        <v>14</v>
      </c>
      <c r="I69" s="8">
        <v>1</v>
      </c>
      <c r="J69" s="144">
        <v>0</v>
      </c>
      <c r="K69" s="8">
        <v>0</v>
      </c>
      <c r="L69" s="8">
        <v>0</v>
      </c>
      <c r="M69" s="144">
        <v>0</v>
      </c>
      <c r="N69" s="145"/>
      <c r="O69" s="143" t="s">
        <v>14</v>
      </c>
      <c r="P69" s="8">
        <v>1</v>
      </c>
      <c r="Q69" s="144">
        <v>0</v>
      </c>
      <c r="R69" s="8">
        <v>0</v>
      </c>
      <c r="S69" s="8">
        <v>0</v>
      </c>
      <c r="T69" s="144">
        <v>0</v>
      </c>
      <c r="U69" s="145"/>
    </row>
    <row r="70" ht="13.5" spans="1:21">
      <c r="A70" s="146" t="s">
        <v>22</v>
      </c>
      <c r="B70" s="156">
        <v>1</v>
      </c>
      <c r="C70" s="157">
        <v>0</v>
      </c>
      <c r="D70" s="156">
        <v>0</v>
      </c>
      <c r="E70" s="156">
        <v>0</v>
      </c>
      <c r="F70" s="157">
        <v>0</v>
      </c>
      <c r="G70" s="155"/>
      <c r="H70" s="143" t="s">
        <v>29</v>
      </c>
      <c r="I70" s="8">
        <v>1</v>
      </c>
      <c r="J70" s="144">
        <v>0</v>
      </c>
      <c r="K70" s="8">
        <v>0</v>
      </c>
      <c r="L70" s="8">
        <v>0</v>
      </c>
      <c r="M70" s="144">
        <v>0</v>
      </c>
      <c r="N70" s="145"/>
      <c r="O70" s="143" t="s">
        <v>29</v>
      </c>
      <c r="P70" s="8">
        <v>1</v>
      </c>
      <c r="Q70" s="144">
        <v>0</v>
      </c>
      <c r="R70" s="8">
        <v>0</v>
      </c>
      <c r="S70" s="8">
        <v>0</v>
      </c>
      <c r="T70" s="144">
        <v>0</v>
      </c>
      <c r="U70" s="145"/>
    </row>
    <row r="71" ht="13.5" spans="1:19">
      <c r="A71" s="146" t="s">
        <v>25</v>
      </c>
      <c r="B71" s="156">
        <v>1</v>
      </c>
      <c r="C71" s="157">
        <v>0</v>
      </c>
      <c r="D71" s="156">
        <v>0</v>
      </c>
      <c r="E71" s="156">
        <v>0</v>
      </c>
      <c r="F71" s="157">
        <v>0</v>
      </c>
      <c r="G71" s="155"/>
      <c r="K71" s="126">
        <f>SUM(K57:K70)</f>
        <v>2</v>
      </c>
      <c r="L71" s="126">
        <f>SUM(L57:L70)</f>
        <v>22</v>
      </c>
      <c r="R71" s="126">
        <f>SUM(R57:R70)</f>
        <v>2</v>
      </c>
      <c r="S71" s="126">
        <f>SUM(S57:S70)</f>
        <v>22</v>
      </c>
    </row>
    <row r="72" ht="13.5" spans="1:7">
      <c r="A72" s="146"/>
      <c r="B72" s="156"/>
      <c r="C72" s="157"/>
      <c r="D72" s="156">
        <f>SUM(D57:D71)</f>
        <v>11</v>
      </c>
      <c r="E72" s="156">
        <f>SUM(E57:E71)</f>
        <v>13</v>
      </c>
      <c r="F72" s="157"/>
      <c r="G72" s="155"/>
    </row>
    <row r="73" s="124" customFormat="1" spans="1:21">
      <c r="A73" s="128">
        <v>4</v>
      </c>
      <c r="B73" s="129"/>
      <c r="C73" s="129"/>
      <c r="D73" s="129"/>
      <c r="E73" s="129"/>
      <c r="F73" s="129"/>
      <c r="G73" s="139"/>
      <c r="H73" s="128">
        <v>5</v>
      </c>
      <c r="I73" s="129"/>
      <c r="J73" s="129"/>
      <c r="K73" s="129"/>
      <c r="L73" s="129"/>
      <c r="M73" s="129"/>
      <c r="N73" s="130"/>
      <c r="O73" s="128">
        <v>6</v>
      </c>
      <c r="P73" s="129"/>
      <c r="Q73" s="129"/>
      <c r="R73" s="129"/>
      <c r="S73" s="129"/>
      <c r="T73" s="129"/>
      <c r="U73" s="139"/>
    </row>
    <row r="74" ht="27.75" spans="1:21">
      <c r="A74" s="140" t="s">
        <v>0</v>
      </c>
      <c r="B74" s="3" t="s">
        <v>1</v>
      </c>
      <c r="C74" s="3" t="s">
        <v>2</v>
      </c>
      <c r="D74" s="3" t="s">
        <v>3</v>
      </c>
      <c r="E74" s="3" t="s">
        <v>4</v>
      </c>
      <c r="F74" s="3" t="s">
        <v>5</v>
      </c>
      <c r="G74" s="141"/>
      <c r="H74" s="142" t="s">
        <v>0</v>
      </c>
      <c r="I74" s="151" t="s">
        <v>1</v>
      </c>
      <c r="J74" s="151" t="s">
        <v>2</v>
      </c>
      <c r="K74" s="151" t="s">
        <v>3</v>
      </c>
      <c r="L74" s="151" t="s">
        <v>4</v>
      </c>
      <c r="M74" s="151" t="s">
        <v>5</v>
      </c>
      <c r="N74" s="152"/>
      <c r="O74" s="140" t="s">
        <v>0</v>
      </c>
      <c r="P74" s="3" t="s">
        <v>1</v>
      </c>
      <c r="Q74" s="3" t="s">
        <v>2</v>
      </c>
      <c r="R74" s="3" t="s">
        <v>3</v>
      </c>
      <c r="S74" s="3" t="s">
        <v>4</v>
      </c>
      <c r="T74" s="3" t="s">
        <v>5</v>
      </c>
      <c r="U74" s="141"/>
    </row>
    <row r="75" ht="13.5" spans="1:21">
      <c r="A75" s="147" t="s">
        <v>9</v>
      </c>
      <c r="B75" s="148">
        <v>55</v>
      </c>
      <c r="C75" s="149">
        <v>0.0182</v>
      </c>
      <c r="D75" s="148">
        <v>2</v>
      </c>
      <c r="E75" s="148">
        <v>1</v>
      </c>
      <c r="F75" s="149">
        <v>0.0182</v>
      </c>
      <c r="G75" s="145">
        <f>3/B75</f>
        <v>0.0545454545454545</v>
      </c>
      <c r="H75" s="150" t="s">
        <v>9</v>
      </c>
      <c r="I75" s="153">
        <v>60</v>
      </c>
      <c r="J75" s="154">
        <v>0.0167</v>
      </c>
      <c r="K75" s="153">
        <v>1</v>
      </c>
      <c r="L75" s="153">
        <v>7</v>
      </c>
      <c r="M75" s="154">
        <v>0.0167</v>
      </c>
      <c r="N75" s="155">
        <f>8/60</f>
        <v>0.133333333333333</v>
      </c>
      <c r="O75" s="147" t="s">
        <v>9</v>
      </c>
      <c r="P75" s="148">
        <v>114</v>
      </c>
      <c r="Q75" s="149">
        <v>0</v>
      </c>
      <c r="R75" s="148">
        <v>3</v>
      </c>
      <c r="S75" s="148">
        <v>3</v>
      </c>
      <c r="T75" s="149">
        <v>0</v>
      </c>
      <c r="U75" s="145">
        <f>6/P75</f>
        <v>0.0526315789473684</v>
      </c>
    </row>
    <row r="76" ht="13.5" spans="1:21">
      <c r="A76" s="143" t="s">
        <v>7</v>
      </c>
      <c r="B76" s="8">
        <v>29</v>
      </c>
      <c r="C76" s="144">
        <v>0</v>
      </c>
      <c r="D76" s="8">
        <v>0</v>
      </c>
      <c r="E76" s="8">
        <v>0</v>
      </c>
      <c r="F76" s="144">
        <v>0</v>
      </c>
      <c r="G76" s="145"/>
      <c r="H76" s="146" t="s">
        <v>7</v>
      </c>
      <c r="I76" s="156">
        <v>44</v>
      </c>
      <c r="J76" s="157">
        <v>0</v>
      </c>
      <c r="K76" s="156">
        <v>0</v>
      </c>
      <c r="L76" s="156">
        <v>0</v>
      </c>
      <c r="M76" s="157">
        <v>0</v>
      </c>
      <c r="N76" s="155"/>
      <c r="O76" s="143" t="s">
        <v>7</v>
      </c>
      <c r="P76" s="8">
        <v>44</v>
      </c>
      <c r="Q76" s="144">
        <v>0</v>
      </c>
      <c r="R76" s="8">
        <v>0</v>
      </c>
      <c r="S76" s="8">
        <v>4</v>
      </c>
      <c r="T76" s="144">
        <v>0</v>
      </c>
      <c r="U76" s="145"/>
    </row>
    <row r="77" ht="13.5" spans="1:21">
      <c r="A77" s="143" t="s">
        <v>6</v>
      </c>
      <c r="B77" s="8">
        <v>29</v>
      </c>
      <c r="C77" s="144">
        <v>0</v>
      </c>
      <c r="D77" s="8">
        <v>0</v>
      </c>
      <c r="E77" s="8">
        <v>2</v>
      </c>
      <c r="F77" s="144">
        <v>0</v>
      </c>
      <c r="G77" s="145"/>
      <c r="H77" s="146" t="s">
        <v>8</v>
      </c>
      <c r="I77" s="156">
        <v>12</v>
      </c>
      <c r="J77" s="157">
        <v>0.0833</v>
      </c>
      <c r="K77" s="156">
        <v>0</v>
      </c>
      <c r="L77" s="156">
        <v>4</v>
      </c>
      <c r="M77" s="157">
        <v>0.0833</v>
      </c>
      <c r="N77" s="155"/>
      <c r="O77" s="143" t="s">
        <v>6</v>
      </c>
      <c r="P77" s="8">
        <v>18</v>
      </c>
      <c r="Q77" s="144">
        <v>0</v>
      </c>
      <c r="R77" s="8">
        <v>0</v>
      </c>
      <c r="S77" s="8">
        <v>0</v>
      </c>
      <c r="T77" s="144">
        <v>0</v>
      </c>
      <c r="U77" s="145"/>
    </row>
    <row r="78" ht="13.5" spans="1:21">
      <c r="A78" s="143" t="s">
        <v>8</v>
      </c>
      <c r="B78" s="8">
        <v>7</v>
      </c>
      <c r="C78" s="144">
        <v>0.2857</v>
      </c>
      <c r="D78" s="8">
        <v>0</v>
      </c>
      <c r="E78" s="8">
        <v>1</v>
      </c>
      <c r="F78" s="144">
        <v>0.2857</v>
      </c>
      <c r="G78" s="145"/>
      <c r="H78" s="146" t="s">
        <v>6</v>
      </c>
      <c r="I78" s="156">
        <v>11</v>
      </c>
      <c r="J78" s="157">
        <v>0</v>
      </c>
      <c r="K78" s="156">
        <v>0</v>
      </c>
      <c r="L78" s="156">
        <v>1</v>
      </c>
      <c r="M78" s="157">
        <v>0</v>
      </c>
      <c r="N78" s="155">
        <f>I76+I78</f>
        <v>55</v>
      </c>
      <c r="O78" s="143" t="s">
        <v>8</v>
      </c>
      <c r="P78" s="8">
        <v>9</v>
      </c>
      <c r="Q78" s="144">
        <v>0</v>
      </c>
      <c r="R78" s="8">
        <v>1</v>
      </c>
      <c r="S78" s="8">
        <v>1</v>
      </c>
      <c r="T78" s="144">
        <v>0</v>
      </c>
      <c r="U78" s="145">
        <f>P76+P77</f>
        <v>62</v>
      </c>
    </row>
    <row r="79" ht="13.5" spans="1:21">
      <c r="A79" s="143" t="s">
        <v>11</v>
      </c>
      <c r="B79" s="8">
        <v>6</v>
      </c>
      <c r="C79" s="144">
        <v>0</v>
      </c>
      <c r="D79" s="8">
        <v>0</v>
      </c>
      <c r="E79" s="8">
        <v>0</v>
      </c>
      <c r="F79" s="144">
        <v>0</v>
      </c>
      <c r="G79" s="145"/>
      <c r="H79" s="146" t="s">
        <v>11</v>
      </c>
      <c r="I79" s="156">
        <v>10</v>
      </c>
      <c r="J79" s="157">
        <v>0.3</v>
      </c>
      <c r="K79" s="156">
        <v>0</v>
      </c>
      <c r="L79" s="156">
        <v>3</v>
      </c>
      <c r="M79" s="157">
        <v>0.3</v>
      </c>
      <c r="N79" s="155"/>
      <c r="O79" s="143" t="s">
        <v>11</v>
      </c>
      <c r="P79" s="8">
        <v>8</v>
      </c>
      <c r="Q79" s="144">
        <v>0</v>
      </c>
      <c r="R79" s="8">
        <v>0</v>
      </c>
      <c r="S79" s="8">
        <v>2</v>
      </c>
      <c r="T79" s="144">
        <v>0</v>
      </c>
      <c r="U79" s="145">
        <f>4/U78</f>
        <v>0.0645161290322581</v>
      </c>
    </row>
    <row r="80" ht="13.5" spans="1:21">
      <c r="A80" s="143" t="s">
        <v>10</v>
      </c>
      <c r="B80" s="8">
        <v>6</v>
      </c>
      <c r="C80" s="144">
        <v>0.3333</v>
      </c>
      <c r="D80" s="8">
        <v>0</v>
      </c>
      <c r="E80" s="8">
        <v>1</v>
      </c>
      <c r="F80" s="144">
        <v>0.3333</v>
      </c>
      <c r="G80" s="145">
        <f>B76+B77</f>
        <v>58</v>
      </c>
      <c r="H80" s="146" t="s">
        <v>10</v>
      </c>
      <c r="I80" s="156">
        <v>8</v>
      </c>
      <c r="J80" s="157">
        <v>0.125</v>
      </c>
      <c r="K80" s="156">
        <v>0</v>
      </c>
      <c r="L80" s="156">
        <v>0</v>
      </c>
      <c r="M80" s="157">
        <v>0.125</v>
      </c>
      <c r="N80" s="155">
        <f>1/55</f>
        <v>0.0181818181818182</v>
      </c>
      <c r="O80" s="143" t="s">
        <v>10</v>
      </c>
      <c r="P80" s="8">
        <v>6</v>
      </c>
      <c r="Q80" s="144">
        <v>0</v>
      </c>
      <c r="R80" s="8">
        <v>1</v>
      </c>
      <c r="S80" s="8">
        <v>1</v>
      </c>
      <c r="T80" s="144">
        <v>0</v>
      </c>
      <c r="U80" s="145"/>
    </row>
    <row r="81" ht="13.5" spans="1:21">
      <c r="A81" s="143" t="s">
        <v>17</v>
      </c>
      <c r="B81" s="8">
        <v>3</v>
      </c>
      <c r="C81" s="144">
        <v>0</v>
      </c>
      <c r="D81" s="8">
        <v>0</v>
      </c>
      <c r="E81" s="8">
        <v>0</v>
      </c>
      <c r="F81" s="144">
        <v>0</v>
      </c>
      <c r="G81" s="145">
        <f>2/58</f>
        <v>0.0344827586206897</v>
      </c>
      <c r="H81" s="146" t="s">
        <v>16</v>
      </c>
      <c r="I81" s="156">
        <v>5</v>
      </c>
      <c r="J81" s="157">
        <v>0</v>
      </c>
      <c r="K81" s="156">
        <v>0</v>
      </c>
      <c r="L81" s="156">
        <v>0</v>
      </c>
      <c r="M81" s="157">
        <v>0</v>
      </c>
      <c r="N81" s="155"/>
      <c r="O81" s="143" t="s">
        <v>13</v>
      </c>
      <c r="P81" s="8">
        <v>4</v>
      </c>
      <c r="Q81" s="144">
        <v>0.25</v>
      </c>
      <c r="R81" s="8">
        <v>0</v>
      </c>
      <c r="S81" s="8">
        <v>0</v>
      </c>
      <c r="T81" s="144">
        <v>0.25</v>
      </c>
      <c r="U81" s="145"/>
    </row>
    <row r="82" ht="13.5" spans="1:21">
      <c r="A82" s="143" t="s">
        <v>28</v>
      </c>
      <c r="B82" s="8">
        <v>1</v>
      </c>
      <c r="C82" s="144">
        <v>1</v>
      </c>
      <c r="D82" s="8">
        <v>0</v>
      </c>
      <c r="E82" s="8">
        <v>0</v>
      </c>
      <c r="F82" s="144">
        <v>1</v>
      </c>
      <c r="G82" s="145"/>
      <c r="H82" s="146" t="s">
        <v>13</v>
      </c>
      <c r="I82" s="156">
        <v>4</v>
      </c>
      <c r="J82" s="157">
        <v>0</v>
      </c>
      <c r="K82" s="156">
        <v>0</v>
      </c>
      <c r="L82" s="156">
        <v>1</v>
      </c>
      <c r="M82" s="157">
        <v>0</v>
      </c>
      <c r="N82" s="155"/>
      <c r="O82" s="143" t="s">
        <v>15</v>
      </c>
      <c r="P82" s="8">
        <v>3</v>
      </c>
      <c r="Q82" s="144">
        <v>0</v>
      </c>
      <c r="R82" s="8">
        <v>0</v>
      </c>
      <c r="S82" s="8">
        <v>0</v>
      </c>
      <c r="T82" s="144">
        <v>0</v>
      </c>
      <c r="U82" s="145"/>
    </row>
    <row r="83" ht="13.5" spans="1:21">
      <c r="A83" s="143" t="s">
        <v>26</v>
      </c>
      <c r="B83" s="8">
        <v>1</v>
      </c>
      <c r="C83" s="144">
        <v>0</v>
      </c>
      <c r="D83" s="8">
        <v>0</v>
      </c>
      <c r="E83" s="8">
        <v>0</v>
      </c>
      <c r="F83" s="144">
        <v>0</v>
      </c>
      <c r="G83" s="145"/>
      <c r="H83" s="146" t="s">
        <v>29</v>
      </c>
      <c r="I83" s="156">
        <v>2</v>
      </c>
      <c r="J83" s="157">
        <v>0</v>
      </c>
      <c r="K83" s="156">
        <v>0</v>
      </c>
      <c r="L83" s="156">
        <v>0</v>
      </c>
      <c r="M83" s="157">
        <v>0</v>
      </c>
      <c r="N83" s="155"/>
      <c r="O83" s="143" t="s">
        <v>17</v>
      </c>
      <c r="P83" s="8">
        <v>3</v>
      </c>
      <c r="Q83" s="144">
        <v>0</v>
      </c>
      <c r="R83" s="8">
        <v>0</v>
      </c>
      <c r="S83" s="8">
        <v>0</v>
      </c>
      <c r="T83" s="144">
        <v>0</v>
      </c>
      <c r="U83" s="145"/>
    </row>
    <row r="84" ht="13.5" spans="1:21">
      <c r="A84" s="143" t="s">
        <v>13</v>
      </c>
      <c r="B84" s="8">
        <v>1</v>
      </c>
      <c r="C84" s="144">
        <v>0</v>
      </c>
      <c r="D84" s="8">
        <v>0</v>
      </c>
      <c r="E84" s="8">
        <v>0</v>
      </c>
      <c r="F84" s="144">
        <v>0</v>
      </c>
      <c r="G84" s="145"/>
      <c r="H84" s="146" t="s">
        <v>25</v>
      </c>
      <c r="I84" s="156">
        <v>2</v>
      </c>
      <c r="J84" s="157">
        <v>0</v>
      </c>
      <c r="K84" s="156">
        <v>0</v>
      </c>
      <c r="L84" s="156">
        <v>0</v>
      </c>
      <c r="M84" s="157">
        <v>0</v>
      </c>
      <c r="N84" s="155"/>
      <c r="O84" s="143" t="s">
        <v>26</v>
      </c>
      <c r="P84" s="8">
        <v>3</v>
      </c>
      <c r="Q84" s="144">
        <v>0</v>
      </c>
      <c r="R84" s="8">
        <v>0</v>
      </c>
      <c r="S84" s="8">
        <v>1</v>
      </c>
      <c r="T84" s="144">
        <v>0</v>
      </c>
      <c r="U84" s="145"/>
    </row>
    <row r="85" ht="13.5" spans="1:21">
      <c r="A85" s="143" t="s">
        <v>29</v>
      </c>
      <c r="B85" s="8">
        <v>1</v>
      </c>
      <c r="C85" s="144">
        <v>0</v>
      </c>
      <c r="D85" s="8">
        <v>0</v>
      </c>
      <c r="E85" s="8">
        <v>0</v>
      </c>
      <c r="F85" s="144">
        <v>0</v>
      </c>
      <c r="G85" s="145"/>
      <c r="H85" s="146" t="s">
        <v>32</v>
      </c>
      <c r="I85" s="156">
        <v>1</v>
      </c>
      <c r="J85" s="157">
        <v>0</v>
      </c>
      <c r="K85" s="156">
        <v>0</v>
      </c>
      <c r="L85" s="156">
        <v>0</v>
      </c>
      <c r="M85" s="157">
        <v>0</v>
      </c>
      <c r="N85" s="155"/>
      <c r="O85" s="143" t="s">
        <v>25</v>
      </c>
      <c r="P85" s="8">
        <v>3</v>
      </c>
      <c r="Q85" s="144">
        <v>0</v>
      </c>
      <c r="R85" s="8">
        <v>0</v>
      </c>
      <c r="S85" s="8">
        <v>0</v>
      </c>
      <c r="T85" s="144">
        <v>0</v>
      </c>
      <c r="U85" s="145"/>
    </row>
    <row r="86" ht="13.5" spans="1:21">
      <c r="A86" s="143" t="s">
        <v>22</v>
      </c>
      <c r="B86" s="8">
        <v>1</v>
      </c>
      <c r="C86" s="144">
        <v>0</v>
      </c>
      <c r="D86" s="8">
        <v>0</v>
      </c>
      <c r="E86" s="8">
        <v>0</v>
      </c>
      <c r="F86" s="144">
        <v>0</v>
      </c>
      <c r="G86" s="158"/>
      <c r="H86" s="146" t="s">
        <v>17</v>
      </c>
      <c r="I86" s="156">
        <v>1</v>
      </c>
      <c r="J86" s="157">
        <v>0</v>
      </c>
      <c r="K86" s="156">
        <v>0</v>
      </c>
      <c r="L86" s="156">
        <v>0</v>
      </c>
      <c r="M86" s="157">
        <v>0</v>
      </c>
      <c r="N86" s="155"/>
      <c r="O86" s="143" t="s">
        <v>29</v>
      </c>
      <c r="P86" s="8">
        <v>2</v>
      </c>
      <c r="Q86" s="144">
        <v>0</v>
      </c>
      <c r="R86" s="8">
        <v>1</v>
      </c>
      <c r="S86" s="8">
        <v>0</v>
      </c>
      <c r="T86" s="144">
        <v>0</v>
      </c>
      <c r="U86" s="158"/>
    </row>
    <row r="87" ht="27" spans="4:21">
      <c r="D87" s="126">
        <f>SUM(D75:D86)</f>
        <v>2</v>
      </c>
      <c r="E87" s="126">
        <f>SUM(E75:E86)</f>
        <v>5</v>
      </c>
      <c r="H87" s="146" t="s">
        <v>26</v>
      </c>
      <c r="I87" s="156">
        <v>1</v>
      </c>
      <c r="J87" s="157">
        <v>0</v>
      </c>
      <c r="K87" s="156">
        <v>0</v>
      </c>
      <c r="L87" s="156">
        <v>0</v>
      </c>
      <c r="M87" s="157">
        <v>0</v>
      </c>
      <c r="N87" s="155"/>
      <c r="O87" s="143" t="s">
        <v>16</v>
      </c>
      <c r="P87" s="8">
        <v>2</v>
      </c>
      <c r="Q87" s="144">
        <v>0</v>
      </c>
      <c r="R87" s="8">
        <v>0</v>
      </c>
      <c r="S87" s="8">
        <v>1</v>
      </c>
      <c r="T87" s="144">
        <v>0</v>
      </c>
      <c r="U87" s="145"/>
    </row>
    <row r="88" ht="13.5" spans="8:19">
      <c r="H88" s="146" t="s">
        <v>14</v>
      </c>
      <c r="I88" s="156">
        <v>1</v>
      </c>
      <c r="J88" s="157">
        <v>1</v>
      </c>
      <c r="K88" s="156">
        <v>0</v>
      </c>
      <c r="L88" s="156">
        <v>0</v>
      </c>
      <c r="M88" s="157">
        <v>1</v>
      </c>
      <c r="N88" s="155"/>
      <c r="R88" s="126">
        <f>SUM(R75:R87)</f>
        <v>6</v>
      </c>
      <c r="S88" s="126">
        <f>SUM(S75:S87)</f>
        <v>13</v>
      </c>
    </row>
    <row r="89" ht="13.5" spans="8:14">
      <c r="H89" s="146" t="s">
        <v>24</v>
      </c>
      <c r="I89" s="156">
        <v>1</v>
      </c>
      <c r="J89" s="157">
        <v>0</v>
      </c>
      <c r="K89" s="156">
        <v>0</v>
      </c>
      <c r="L89" s="156">
        <v>1</v>
      </c>
      <c r="M89" s="157">
        <v>0</v>
      </c>
      <c r="N89" s="155"/>
    </row>
    <row r="90" ht="13.5" spans="8:14">
      <c r="H90" s="146" t="s">
        <v>33</v>
      </c>
      <c r="I90" s="156">
        <v>1</v>
      </c>
      <c r="J90" s="157">
        <v>0</v>
      </c>
      <c r="K90" s="156">
        <v>0</v>
      </c>
      <c r="L90" s="156">
        <v>0</v>
      </c>
      <c r="M90" s="157">
        <v>0</v>
      </c>
      <c r="N90" s="155"/>
    </row>
    <row r="91" spans="11:12">
      <c r="K91" s="126">
        <f>SUM(K75:K90)</f>
        <v>1</v>
      </c>
      <c r="L91" s="126">
        <f>SUM(L75:L90)</f>
        <v>17</v>
      </c>
    </row>
    <row r="92" s="124" customFormat="1" spans="1:21">
      <c r="A92" s="128">
        <v>7</v>
      </c>
      <c r="B92" s="129"/>
      <c r="C92" s="129"/>
      <c r="D92" s="129"/>
      <c r="E92" s="129"/>
      <c r="F92" s="129"/>
      <c r="G92" s="139"/>
      <c r="H92" s="159"/>
      <c r="K92" s="124">
        <v>8</v>
      </c>
      <c r="N92" s="130"/>
      <c r="O92" s="159"/>
      <c r="R92" s="124">
        <v>9</v>
      </c>
      <c r="U92" s="130"/>
    </row>
    <row r="93" ht="27.75" spans="1:20">
      <c r="A93" s="142" t="s">
        <v>0</v>
      </c>
      <c r="B93" s="151" t="s">
        <v>1</v>
      </c>
      <c r="C93" s="151" t="s">
        <v>2</v>
      </c>
      <c r="D93" s="151" t="s">
        <v>3</v>
      </c>
      <c r="E93" s="151" t="s">
        <v>4</v>
      </c>
      <c r="F93" s="151" t="s">
        <v>5</v>
      </c>
      <c r="G93" s="152"/>
      <c r="H93" s="160" t="s">
        <v>0</v>
      </c>
      <c r="I93" s="25" t="s">
        <v>1</v>
      </c>
      <c r="J93" s="25" t="s">
        <v>2</v>
      </c>
      <c r="K93" s="25" t="s">
        <v>3</v>
      </c>
      <c r="L93" s="25" t="s">
        <v>4</v>
      </c>
      <c r="M93" s="25" t="s">
        <v>5</v>
      </c>
      <c r="O93" s="160" t="s">
        <v>0</v>
      </c>
      <c r="P93" s="25" t="s">
        <v>1</v>
      </c>
      <c r="Q93" s="25" t="s">
        <v>2</v>
      </c>
      <c r="R93" s="25" t="s">
        <v>3</v>
      </c>
      <c r="S93" s="25" t="s">
        <v>4</v>
      </c>
      <c r="T93" s="25" t="s">
        <v>5</v>
      </c>
    </row>
    <row r="94" ht="13.5" spans="1:21">
      <c r="A94" s="150" t="s">
        <v>9</v>
      </c>
      <c r="B94" s="153">
        <v>105</v>
      </c>
      <c r="C94" s="154">
        <v>0</v>
      </c>
      <c r="D94" s="153">
        <v>3</v>
      </c>
      <c r="E94" s="153">
        <v>4</v>
      </c>
      <c r="F94" s="154">
        <v>0</v>
      </c>
      <c r="G94" s="161"/>
      <c r="H94" s="162" t="s">
        <v>9</v>
      </c>
      <c r="I94" s="164">
        <v>69</v>
      </c>
      <c r="J94" s="165">
        <v>0.0145</v>
      </c>
      <c r="K94" s="164">
        <v>1</v>
      </c>
      <c r="L94" s="164">
        <v>3</v>
      </c>
      <c r="M94" s="165">
        <v>0</v>
      </c>
      <c r="N94" s="166">
        <f>(L94+K94)/I94</f>
        <v>0.0579710144927536</v>
      </c>
      <c r="O94" s="162" t="s">
        <v>9</v>
      </c>
      <c r="P94" s="164">
        <v>71</v>
      </c>
      <c r="Q94" s="165">
        <v>0</v>
      </c>
      <c r="R94" s="164">
        <v>0</v>
      </c>
      <c r="S94" s="164">
        <v>6</v>
      </c>
      <c r="T94" s="165">
        <v>0</v>
      </c>
      <c r="U94" s="166">
        <f>(S94+R94)/P94</f>
        <v>0.0845070422535211</v>
      </c>
    </row>
    <row r="95" ht="13.5" spans="1:20">
      <c r="A95" s="146" t="s">
        <v>7</v>
      </c>
      <c r="B95" s="156">
        <v>35</v>
      </c>
      <c r="C95" s="157">
        <v>0</v>
      </c>
      <c r="D95" s="156">
        <v>0</v>
      </c>
      <c r="E95" s="156">
        <v>2</v>
      </c>
      <c r="F95" s="157">
        <v>0</v>
      </c>
      <c r="G95" s="155"/>
      <c r="H95" s="163" t="s">
        <v>7</v>
      </c>
      <c r="I95" s="26">
        <v>35</v>
      </c>
      <c r="J95" s="110">
        <v>0</v>
      </c>
      <c r="K95" s="26">
        <v>0</v>
      </c>
      <c r="L95" s="26">
        <v>0</v>
      </c>
      <c r="M95" s="110">
        <v>0</v>
      </c>
      <c r="N95" s="127">
        <v>0</v>
      </c>
      <c r="O95" s="163" t="s">
        <v>6</v>
      </c>
      <c r="P95" s="26">
        <v>52</v>
      </c>
      <c r="Q95" s="110">
        <v>0</v>
      </c>
      <c r="R95" s="26">
        <v>1</v>
      </c>
      <c r="S95" s="26">
        <v>0</v>
      </c>
      <c r="T95" s="110">
        <v>0</v>
      </c>
    </row>
    <row r="96" ht="13.5" spans="1:21">
      <c r="A96" s="146" t="s">
        <v>11</v>
      </c>
      <c r="B96" s="156">
        <v>8</v>
      </c>
      <c r="C96" s="157">
        <v>0</v>
      </c>
      <c r="D96" s="156">
        <v>1</v>
      </c>
      <c r="E96" s="156">
        <v>0</v>
      </c>
      <c r="F96" s="157">
        <v>0</v>
      </c>
      <c r="G96" s="127">
        <f>7/B94</f>
        <v>0.0666666666666667</v>
      </c>
      <c r="H96" s="163" t="s">
        <v>10</v>
      </c>
      <c r="I96" s="26">
        <v>7</v>
      </c>
      <c r="J96" s="110">
        <v>0.1429</v>
      </c>
      <c r="K96" s="26">
        <v>0</v>
      </c>
      <c r="L96" s="26">
        <v>0</v>
      </c>
      <c r="M96" s="110">
        <v>0.1429</v>
      </c>
      <c r="N96" s="127">
        <v>42</v>
      </c>
      <c r="O96" s="163" t="s">
        <v>7</v>
      </c>
      <c r="P96" s="26">
        <v>47</v>
      </c>
      <c r="Q96" s="110">
        <v>0</v>
      </c>
      <c r="R96" s="26">
        <v>0</v>
      </c>
      <c r="S96" s="26">
        <v>3</v>
      </c>
      <c r="T96" s="110">
        <v>0</v>
      </c>
      <c r="U96" s="127">
        <v>99</v>
      </c>
    </row>
    <row r="97" ht="13.5" spans="1:21">
      <c r="A97" s="146" t="s">
        <v>10</v>
      </c>
      <c r="B97" s="156">
        <v>8</v>
      </c>
      <c r="C97" s="157">
        <v>0.25</v>
      </c>
      <c r="D97" s="156">
        <v>0</v>
      </c>
      <c r="E97" s="156">
        <v>0</v>
      </c>
      <c r="F97" s="157">
        <v>0.25</v>
      </c>
      <c r="G97" s="127">
        <f>B95+B102</f>
        <v>37</v>
      </c>
      <c r="H97" s="163" t="s">
        <v>6</v>
      </c>
      <c r="I97" s="26">
        <v>7</v>
      </c>
      <c r="J97" s="110">
        <v>0</v>
      </c>
      <c r="K97" s="26">
        <v>1</v>
      </c>
      <c r="L97" s="26">
        <v>2</v>
      </c>
      <c r="M97" s="110">
        <v>0</v>
      </c>
      <c r="O97" s="163" t="s">
        <v>11</v>
      </c>
      <c r="P97" s="26">
        <v>13</v>
      </c>
      <c r="Q97" s="110">
        <v>0.2308</v>
      </c>
      <c r="R97" s="26">
        <v>1</v>
      </c>
      <c r="S97" s="26">
        <v>2</v>
      </c>
      <c r="T97" s="110">
        <v>0.2308</v>
      </c>
      <c r="U97" s="167">
        <v>0.04</v>
      </c>
    </row>
    <row r="98" ht="13.5" spans="1:20">
      <c r="A98" s="146" t="s">
        <v>16</v>
      </c>
      <c r="B98" s="156">
        <v>6</v>
      </c>
      <c r="C98" s="157">
        <v>0</v>
      </c>
      <c r="D98" s="156">
        <v>0</v>
      </c>
      <c r="E98" s="156">
        <v>0</v>
      </c>
      <c r="F98" s="157">
        <v>0</v>
      </c>
      <c r="G98" s="127">
        <f>2/G97</f>
        <v>0.0540540540540541</v>
      </c>
      <c r="H98" s="163" t="s">
        <v>11</v>
      </c>
      <c r="I98" s="26">
        <v>6</v>
      </c>
      <c r="J98" s="110">
        <v>0.1667</v>
      </c>
      <c r="K98" s="26">
        <v>0</v>
      </c>
      <c r="L98" s="26">
        <v>1</v>
      </c>
      <c r="M98" s="110">
        <v>0.1667</v>
      </c>
      <c r="O98" s="163" t="s">
        <v>10</v>
      </c>
      <c r="P98" s="26">
        <v>12</v>
      </c>
      <c r="Q98" s="110">
        <v>0.3333</v>
      </c>
      <c r="R98" s="26">
        <v>0</v>
      </c>
      <c r="S98" s="26">
        <v>1</v>
      </c>
      <c r="T98" s="110">
        <v>0.3333</v>
      </c>
    </row>
    <row r="99" ht="13.5" spans="1:20">
      <c r="A99" s="146" t="s">
        <v>8</v>
      </c>
      <c r="B99" s="156">
        <v>5</v>
      </c>
      <c r="C99" s="157">
        <v>0</v>
      </c>
      <c r="D99" s="156">
        <v>0</v>
      </c>
      <c r="E99" s="156">
        <v>0</v>
      </c>
      <c r="F99" s="157">
        <v>0</v>
      </c>
      <c r="G99" s="155"/>
      <c r="H99" s="163" t="s">
        <v>8</v>
      </c>
      <c r="I99" s="26">
        <v>3</v>
      </c>
      <c r="J99" s="110">
        <v>0</v>
      </c>
      <c r="K99" s="26">
        <v>0</v>
      </c>
      <c r="L99" s="26">
        <v>0</v>
      </c>
      <c r="M99" s="110">
        <v>0</v>
      </c>
      <c r="O99" s="163" t="s">
        <v>8</v>
      </c>
      <c r="P99" s="26">
        <v>12</v>
      </c>
      <c r="Q99" s="110">
        <v>0.1667</v>
      </c>
      <c r="R99" s="26">
        <v>0</v>
      </c>
      <c r="S99" s="26">
        <v>0</v>
      </c>
      <c r="T99" s="110">
        <v>0.1667</v>
      </c>
    </row>
    <row r="100" ht="13.5" spans="1:20">
      <c r="A100" s="146" t="s">
        <v>29</v>
      </c>
      <c r="B100" s="156">
        <v>4</v>
      </c>
      <c r="C100" s="157">
        <v>0</v>
      </c>
      <c r="D100" s="156">
        <v>0</v>
      </c>
      <c r="E100" s="156">
        <v>0</v>
      </c>
      <c r="F100" s="157">
        <v>0</v>
      </c>
      <c r="G100" s="155"/>
      <c r="H100" s="163" t="s">
        <v>28</v>
      </c>
      <c r="I100" s="26">
        <v>2</v>
      </c>
      <c r="J100" s="110">
        <v>0</v>
      </c>
      <c r="K100" s="26">
        <v>0</v>
      </c>
      <c r="L100" s="26">
        <v>0</v>
      </c>
      <c r="M100" s="110">
        <v>0</v>
      </c>
      <c r="O100" s="163" t="s">
        <v>16</v>
      </c>
      <c r="P100" s="26">
        <v>4</v>
      </c>
      <c r="Q100" s="110">
        <v>0.25</v>
      </c>
      <c r="R100" s="26">
        <v>0</v>
      </c>
      <c r="S100" s="26">
        <v>1</v>
      </c>
      <c r="T100" s="110">
        <v>0.25</v>
      </c>
    </row>
    <row r="101" ht="13.5" spans="1:20">
      <c r="A101" s="146" t="s">
        <v>25</v>
      </c>
      <c r="B101" s="156">
        <v>3</v>
      </c>
      <c r="C101" s="157">
        <v>0</v>
      </c>
      <c r="D101" s="156">
        <v>0</v>
      </c>
      <c r="E101" s="156">
        <v>0</v>
      </c>
      <c r="F101" s="157">
        <v>0</v>
      </c>
      <c r="G101" s="155"/>
      <c r="H101" s="163" t="s">
        <v>17</v>
      </c>
      <c r="I101" s="26">
        <v>2</v>
      </c>
      <c r="J101" s="110">
        <v>0</v>
      </c>
      <c r="K101" s="26">
        <v>0</v>
      </c>
      <c r="L101" s="26">
        <v>0</v>
      </c>
      <c r="M101" s="110">
        <v>0</v>
      </c>
      <c r="O101" s="163" t="s">
        <v>28</v>
      </c>
      <c r="P101" s="26">
        <v>1</v>
      </c>
      <c r="Q101" s="110">
        <v>0</v>
      </c>
      <c r="R101" s="26">
        <v>0</v>
      </c>
      <c r="S101" s="26">
        <v>0</v>
      </c>
      <c r="T101" s="110">
        <v>0</v>
      </c>
    </row>
    <row r="102" ht="13.5" spans="1:20">
      <c r="A102" s="146" t="s">
        <v>6</v>
      </c>
      <c r="B102" s="156">
        <v>2</v>
      </c>
      <c r="C102" s="157">
        <v>0</v>
      </c>
      <c r="D102" s="156">
        <v>0</v>
      </c>
      <c r="E102" s="156">
        <v>0</v>
      </c>
      <c r="F102" s="157">
        <v>0</v>
      </c>
      <c r="G102" s="155"/>
      <c r="H102" s="163" t="s">
        <v>13</v>
      </c>
      <c r="I102" s="26">
        <v>2</v>
      </c>
      <c r="J102" s="110">
        <v>0.5</v>
      </c>
      <c r="K102" s="26">
        <v>0</v>
      </c>
      <c r="L102" s="26">
        <v>1</v>
      </c>
      <c r="M102" s="110">
        <v>0.5</v>
      </c>
      <c r="O102" s="163" t="s">
        <v>26</v>
      </c>
      <c r="P102" s="26">
        <v>1</v>
      </c>
      <c r="Q102" s="110">
        <v>0</v>
      </c>
      <c r="R102" s="26">
        <v>0</v>
      </c>
      <c r="S102" s="26">
        <v>0</v>
      </c>
      <c r="T102" s="110">
        <v>0</v>
      </c>
    </row>
    <row r="103" ht="13.5" spans="1:20">
      <c r="A103" s="146" t="s">
        <v>15</v>
      </c>
      <c r="B103" s="156">
        <v>1</v>
      </c>
      <c r="C103" s="157">
        <v>0</v>
      </c>
      <c r="D103" s="156">
        <v>0</v>
      </c>
      <c r="E103" s="156">
        <v>0</v>
      </c>
      <c r="F103" s="157">
        <v>0</v>
      </c>
      <c r="G103" s="155"/>
      <c r="H103" s="163" t="s">
        <v>15</v>
      </c>
      <c r="I103" s="26">
        <v>1</v>
      </c>
      <c r="J103" s="110">
        <v>0</v>
      </c>
      <c r="K103" s="26">
        <v>0</v>
      </c>
      <c r="L103" s="26">
        <v>0</v>
      </c>
      <c r="M103" s="110">
        <v>0</v>
      </c>
      <c r="O103" s="163" t="s">
        <v>14</v>
      </c>
      <c r="P103" s="26">
        <v>1</v>
      </c>
      <c r="Q103" s="110">
        <v>0</v>
      </c>
      <c r="R103" s="26">
        <v>0</v>
      </c>
      <c r="S103" s="26">
        <v>0</v>
      </c>
      <c r="T103" s="110">
        <v>0</v>
      </c>
    </row>
    <row r="104" ht="13.5" spans="1:20">
      <c r="A104" s="146" t="s">
        <v>17</v>
      </c>
      <c r="B104" s="156">
        <v>1</v>
      </c>
      <c r="C104" s="157">
        <v>0</v>
      </c>
      <c r="D104" s="156">
        <v>0</v>
      </c>
      <c r="E104" s="156">
        <v>0</v>
      </c>
      <c r="F104" s="157">
        <v>0</v>
      </c>
      <c r="G104" s="155"/>
      <c r="H104" s="163" t="s">
        <v>26</v>
      </c>
      <c r="I104" s="26">
        <v>1</v>
      </c>
      <c r="J104" s="110">
        <v>0</v>
      </c>
      <c r="K104" s="26">
        <v>0</v>
      </c>
      <c r="L104" s="26">
        <v>0</v>
      </c>
      <c r="M104" s="110">
        <v>0</v>
      </c>
      <c r="O104" s="163" t="s">
        <v>13</v>
      </c>
      <c r="P104" s="26">
        <v>1</v>
      </c>
      <c r="Q104" s="110">
        <v>0</v>
      </c>
      <c r="R104" s="26">
        <v>0</v>
      </c>
      <c r="S104" s="26">
        <v>0</v>
      </c>
      <c r="T104" s="110">
        <v>0</v>
      </c>
    </row>
    <row r="105" ht="27" spans="1:20">
      <c r="A105" s="146" t="s">
        <v>26</v>
      </c>
      <c r="B105" s="156">
        <v>1</v>
      </c>
      <c r="C105" s="157">
        <v>0</v>
      </c>
      <c r="D105" s="156">
        <v>0</v>
      </c>
      <c r="E105" s="156">
        <v>0</v>
      </c>
      <c r="F105" s="157">
        <v>0</v>
      </c>
      <c r="G105" s="155"/>
      <c r="H105" s="163" t="s">
        <v>14</v>
      </c>
      <c r="I105" s="26">
        <v>1</v>
      </c>
      <c r="J105" s="110">
        <v>0</v>
      </c>
      <c r="K105" s="26">
        <v>0</v>
      </c>
      <c r="L105" s="26">
        <v>0</v>
      </c>
      <c r="M105" s="110">
        <v>0</v>
      </c>
      <c r="O105" s="163" t="s">
        <v>24</v>
      </c>
      <c r="P105" s="26">
        <v>1</v>
      </c>
      <c r="Q105" s="110">
        <v>0</v>
      </c>
      <c r="R105" s="26">
        <v>0</v>
      </c>
      <c r="S105" s="26">
        <v>0</v>
      </c>
      <c r="T105" s="110">
        <v>0</v>
      </c>
    </row>
    <row r="106" ht="13.5" spans="1:20">
      <c r="A106" s="146" t="s">
        <v>22</v>
      </c>
      <c r="B106" s="156">
        <v>1</v>
      </c>
      <c r="C106" s="157">
        <v>0</v>
      </c>
      <c r="D106" s="156">
        <v>0</v>
      </c>
      <c r="E106" s="156">
        <v>0</v>
      </c>
      <c r="F106" s="157">
        <v>0</v>
      </c>
      <c r="G106" s="155"/>
      <c r="H106" s="163" t="s">
        <v>16</v>
      </c>
      <c r="I106" s="26">
        <v>1</v>
      </c>
      <c r="J106" s="110">
        <v>0</v>
      </c>
      <c r="K106" s="26">
        <v>0</v>
      </c>
      <c r="L106" s="26">
        <v>0</v>
      </c>
      <c r="M106" s="110">
        <v>0</v>
      </c>
      <c r="O106" s="163" t="s">
        <v>23</v>
      </c>
      <c r="P106" s="26">
        <v>1</v>
      </c>
      <c r="Q106" s="110">
        <v>0</v>
      </c>
      <c r="R106" s="26">
        <v>0</v>
      </c>
      <c r="S106" s="26">
        <v>0</v>
      </c>
      <c r="T106" s="110">
        <v>0</v>
      </c>
    </row>
    <row r="107" ht="13.5" spans="1:20">
      <c r="A107" s="146" t="s">
        <v>30</v>
      </c>
      <c r="B107" s="156">
        <v>1</v>
      </c>
      <c r="C107" s="157">
        <v>0</v>
      </c>
      <c r="D107" s="156">
        <v>0</v>
      </c>
      <c r="E107" s="156">
        <v>0</v>
      </c>
      <c r="F107" s="157">
        <v>0</v>
      </c>
      <c r="G107" s="155"/>
      <c r="H107" s="163" t="s">
        <v>12</v>
      </c>
      <c r="I107" s="26">
        <v>1</v>
      </c>
      <c r="J107" s="110">
        <v>0</v>
      </c>
      <c r="K107" s="26">
        <v>0</v>
      </c>
      <c r="L107" s="26">
        <v>0</v>
      </c>
      <c r="M107" s="110">
        <v>0</v>
      </c>
      <c r="O107" s="163" t="s">
        <v>25</v>
      </c>
      <c r="P107" s="26">
        <v>1</v>
      </c>
      <c r="Q107" s="110">
        <v>0</v>
      </c>
      <c r="R107" s="26">
        <v>0</v>
      </c>
      <c r="S107" s="26">
        <v>0</v>
      </c>
      <c r="T107" s="110">
        <v>0</v>
      </c>
    </row>
    <row r="108" spans="16:21">
      <c r="P108" s="126">
        <f>SUM(P94:P107)</f>
        <v>218</v>
      </c>
      <c r="R108" s="126">
        <f>SUM(R94:R107)</f>
        <v>2</v>
      </c>
      <c r="S108" s="126">
        <f>SUM(S94:S107)</f>
        <v>13</v>
      </c>
      <c r="U108" s="166">
        <v>0.069</v>
      </c>
    </row>
    <row r="109" spans="4:12">
      <c r="D109" s="126">
        <f>SUM(D94:D108)</f>
        <v>4</v>
      </c>
      <c r="E109" s="126">
        <f>SUM(E94:E108)</f>
        <v>6</v>
      </c>
      <c r="K109" s="126">
        <v>2</v>
      </c>
      <c r="L109" s="126">
        <v>7</v>
      </c>
    </row>
    <row r="110" s="124" customFormat="1" spans="1:21">
      <c r="A110" s="159"/>
      <c r="D110" s="124">
        <v>10</v>
      </c>
      <c r="G110" s="130"/>
      <c r="H110" s="159"/>
      <c r="K110" s="124">
        <v>11</v>
      </c>
      <c r="N110" s="130"/>
      <c r="O110" s="159"/>
      <c r="R110" s="124">
        <v>12</v>
      </c>
      <c r="U110" s="130"/>
    </row>
    <row r="111" ht="12.75" spans="1:21">
      <c r="A111" s="160" t="s">
        <v>0</v>
      </c>
      <c r="B111" s="25" t="s">
        <v>1</v>
      </c>
      <c r="C111" s="25" t="s">
        <v>2</v>
      </c>
      <c r="D111" s="25" t="s">
        <v>3</v>
      </c>
      <c r="E111" s="25" t="s">
        <v>4</v>
      </c>
      <c r="F111" s="25" t="s">
        <v>5</v>
      </c>
      <c r="H111" s="160" t="s">
        <v>0</v>
      </c>
      <c r="I111" s="25" t="s">
        <v>1</v>
      </c>
      <c r="J111" s="25" t="s">
        <v>2</v>
      </c>
      <c r="K111" s="25" t="s">
        <v>3</v>
      </c>
      <c r="L111" s="25" t="s">
        <v>4</v>
      </c>
      <c r="M111" s="25" t="s">
        <v>5</v>
      </c>
      <c r="O111" s="160" t="s">
        <v>0</v>
      </c>
      <c r="P111" s="25" t="s">
        <v>1</v>
      </c>
      <c r="Q111" s="25" t="s">
        <v>2</v>
      </c>
      <c r="R111" s="25" t="s">
        <v>3</v>
      </c>
      <c r="S111" s="25" t="s">
        <v>4</v>
      </c>
      <c r="T111" s="25" t="s">
        <v>5</v>
      </c>
      <c r="U111" s="168"/>
    </row>
    <row r="112" ht="12" spans="1:21">
      <c r="A112" s="162" t="s">
        <v>9</v>
      </c>
      <c r="B112" s="164">
        <v>66</v>
      </c>
      <c r="C112" s="165">
        <v>0.0152</v>
      </c>
      <c r="D112" s="164">
        <v>4</v>
      </c>
      <c r="E112" s="164">
        <v>4</v>
      </c>
      <c r="F112" s="165">
        <v>0.0152</v>
      </c>
      <c r="G112" s="166">
        <f>(E112+D112)/B112</f>
        <v>0.121212121212121</v>
      </c>
      <c r="H112" s="162" t="s">
        <v>9</v>
      </c>
      <c r="I112" s="164">
        <v>85</v>
      </c>
      <c r="J112" s="165">
        <v>0.0353</v>
      </c>
      <c r="K112" s="164">
        <v>2</v>
      </c>
      <c r="L112" s="164">
        <v>5</v>
      </c>
      <c r="M112" s="165">
        <v>0.0235</v>
      </c>
      <c r="N112" s="166">
        <f>(L112+K112)/I112</f>
        <v>0.0823529411764706</v>
      </c>
      <c r="O112" s="162" t="s">
        <v>9</v>
      </c>
      <c r="P112" s="164">
        <v>104</v>
      </c>
      <c r="Q112" s="165">
        <v>0.0096</v>
      </c>
      <c r="R112" s="164">
        <v>1</v>
      </c>
      <c r="S112" s="164">
        <v>2</v>
      </c>
      <c r="T112" s="165">
        <v>0.0096</v>
      </c>
      <c r="U112" s="166">
        <f>(S112+R112)/P112</f>
        <v>0.0288461538461538</v>
      </c>
    </row>
    <row r="113" ht="12" spans="1:21">
      <c r="A113" s="163" t="s">
        <v>6</v>
      </c>
      <c r="B113" s="26">
        <v>53</v>
      </c>
      <c r="C113" s="110">
        <v>0</v>
      </c>
      <c r="D113" s="26">
        <v>0</v>
      </c>
      <c r="E113" s="26">
        <v>0</v>
      </c>
      <c r="F113" s="110">
        <v>0</v>
      </c>
      <c r="G113" s="127">
        <v>87</v>
      </c>
      <c r="H113" s="163" t="s">
        <v>6</v>
      </c>
      <c r="I113" s="26">
        <v>46</v>
      </c>
      <c r="J113" s="110">
        <v>0</v>
      </c>
      <c r="K113" s="26">
        <v>1</v>
      </c>
      <c r="L113" s="26">
        <v>1</v>
      </c>
      <c r="M113" s="110">
        <v>0</v>
      </c>
      <c r="N113" s="127">
        <v>85</v>
      </c>
      <c r="O113" s="163" t="s">
        <v>7</v>
      </c>
      <c r="P113" s="26">
        <v>47</v>
      </c>
      <c r="Q113" s="110">
        <v>0</v>
      </c>
      <c r="R113" s="26">
        <v>2</v>
      </c>
      <c r="S113" s="26">
        <v>1</v>
      </c>
      <c r="T113" s="110">
        <v>0</v>
      </c>
      <c r="U113" s="169">
        <v>55</v>
      </c>
    </row>
    <row r="114" ht="12" spans="1:21">
      <c r="A114" s="163" t="s">
        <v>7</v>
      </c>
      <c r="B114" s="26">
        <v>34</v>
      </c>
      <c r="C114" s="110">
        <v>0</v>
      </c>
      <c r="D114" s="26">
        <v>0</v>
      </c>
      <c r="E114" s="26">
        <v>3</v>
      </c>
      <c r="F114" s="110">
        <v>0</v>
      </c>
      <c r="G114" s="127">
        <v>0.03448275</v>
      </c>
      <c r="H114" s="163" t="s">
        <v>7</v>
      </c>
      <c r="I114" s="26">
        <v>39</v>
      </c>
      <c r="J114" s="110">
        <v>0</v>
      </c>
      <c r="K114" s="26">
        <v>3</v>
      </c>
      <c r="L114" s="26">
        <v>0</v>
      </c>
      <c r="M114" s="110">
        <v>0</v>
      </c>
      <c r="N114" s="127">
        <v>0.0588235</v>
      </c>
      <c r="O114" s="163" t="s">
        <v>8</v>
      </c>
      <c r="P114" s="26">
        <v>18</v>
      </c>
      <c r="Q114" s="110">
        <v>0</v>
      </c>
      <c r="R114" s="26">
        <v>0</v>
      </c>
      <c r="S114" s="26">
        <v>1</v>
      </c>
      <c r="T114" s="110">
        <v>0</v>
      </c>
      <c r="U114" s="169">
        <v>0.4545454</v>
      </c>
    </row>
    <row r="115" ht="12" spans="1:21">
      <c r="A115" s="163" t="s">
        <v>8</v>
      </c>
      <c r="B115" s="26">
        <v>12</v>
      </c>
      <c r="C115" s="110">
        <v>0.1667</v>
      </c>
      <c r="D115" s="26">
        <v>1</v>
      </c>
      <c r="E115" s="26">
        <v>3</v>
      </c>
      <c r="F115" s="110">
        <v>0.1667</v>
      </c>
      <c r="H115" s="163" t="s">
        <v>11</v>
      </c>
      <c r="I115" s="26">
        <v>17</v>
      </c>
      <c r="J115" s="110">
        <v>0.0588</v>
      </c>
      <c r="K115" s="26">
        <v>0</v>
      </c>
      <c r="L115" s="26">
        <v>1</v>
      </c>
      <c r="M115" s="110">
        <v>0</v>
      </c>
      <c r="O115" s="163" t="s">
        <v>11</v>
      </c>
      <c r="P115" s="26">
        <v>10</v>
      </c>
      <c r="Q115" s="110">
        <v>0</v>
      </c>
      <c r="R115" s="26">
        <v>0</v>
      </c>
      <c r="S115" s="26">
        <v>0</v>
      </c>
      <c r="T115" s="110">
        <v>0</v>
      </c>
      <c r="U115" s="169"/>
    </row>
    <row r="116" ht="12" spans="1:21">
      <c r="A116" s="163" t="s">
        <v>10</v>
      </c>
      <c r="B116" s="26">
        <v>10</v>
      </c>
      <c r="C116" s="110">
        <v>0.1</v>
      </c>
      <c r="D116" s="26">
        <v>0</v>
      </c>
      <c r="E116" s="26">
        <v>0</v>
      </c>
      <c r="F116" s="110">
        <v>0.1</v>
      </c>
      <c r="H116" s="163" t="s">
        <v>10</v>
      </c>
      <c r="I116" s="26">
        <v>9</v>
      </c>
      <c r="J116" s="110">
        <v>0.3333</v>
      </c>
      <c r="K116" s="26">
        <v>0</v>
      </c>
      <c r="L116" s="26">
        <v>0</v>
      </c>
      <c r="M116" s="110">
        <v>0.3333</v>
      </c>
      <c r="O116" s="163" t="s">
        <v>6</v>
      </c>
      <c r="P116" s="26">
        <v>8</v>
      </c>
      <c r="Q116" s="110">
        <v>0</v>
      </c>
      <c r="R116" s="26">
        <v>0</v>
      </c>
      <c r="S116" s="26">
        <v>0</v>
      </c>
      <c r="T116" s="110">
        <v>0</v>
      </c>
      <c r="U116" s="169"/>
    </row>
    <row r="117" ht="12" spans="1:21">
      <c r="A117" s="163" t="s">
        <v>11</v>
      </c>
      <c r="B117" s="26">
        <v>6</v>
      </c>
      <c r="C117" s="110">
        <v>0.1667</v>
      </c>
      <c r="D117" s="26">
        <v>1</v>
      </c>
      <c r="E117" s="26">
        <v>0</v>
      </c>
      <c r="F117" s="110">
        <v>0.1667</v>
      </c>
      <c r="H117" s="163" t="s">
        <v>8</v>
      </c>
      <c r="I117" s="26">
        <v>9</v>
      </c>
      <c r="J117" s="110">
        <v>0.1111</v>
      </c>
      <c r="K117" s="26">
        <v>1</v>
      </c>
      <c r="L117" s="26">
        <v>3</v>
      </c>
      <c r="M117" s="110">
        <v>0.1111</v>
      </c>
      <c r="O117" s="163" t="s">
        <v>10</v>
      </c>
      <c r="P117" s="26">
        <v>5</v>
      </c>
      <c r="Q117" s="110">
        <v>0.2</v>
      </c>
      <c r="R117" s="26">
        <v>0</v>
      </c>
      <c r="S117" s="26">
        <v>1</v>
      </c>
      <c r="T117" s="110">
        <v>0.2</v>
      </c>
      <c r="U117" s="169"/>
    </row>
    <row r="118" ht="12" spans="1:21">
      <c r="A118" s="163" t="s">
        <v>17</v>
      </c>
      <c r="B118" s="26">
        <v>5</v>
      </c>
      <c r="C118" s="110">
        <v>0</v>
      </c>
      <c r="D118" s="26">
        <v>0</v>
      </c>
      <c r="E118" s="26">
        <v>0</v>
      </c>
      <c r="F118" s="110">
        <v>0</v>
      </c>
      <c r="H118" s="163" t="s">
        <v>16</v>
      </c>
      <c r="I118" s="26">
        <v>6</v>
      </c>
      <c r="J118" s="110">
        <v>0</v>
      </c>
      <c r="K118" s="26">
        <v>0</v>
      </c>
      <c r="L118" s="26">
        <v>0</v>
      </c>
      <c r="M118" s="110">
        <v>0</v>
      </c>
      <c r="O118" s="163" t="s">
        <v>26</v>
      </c>
      <c r="P118" s="26">
        <v>2</v>
      </c>
      <c r="Q118" s="110">
        <v>0</v>
      </c>
      <c r="R118" s="26">
        <v>0</v>
      </c>
      <c r="S118" s="26">
        <v>0</v>
      </c>
      <c r="T118" s="110">
        <v>0</v>
      </c>
      <c r="U118" s="169"/>
    </row>
    <row r="119" ht="12" spans="1:21">
      <c r="A119" s="163" t="s">
        <v>24</v>
      </c>
      <c r="B119" s="26">
        <v>3</v>
      </c>
      <c r="C119" s="110">
        <v>0</v>
      </c>
      <c r="D119" s="26">
        <v>1</v>
      </c>
      <c r="E119" s="26">
        <v>0</v>
      </c>
      <c r="F119" s="110">
        <v>0</v>
      </c>
      <c r="H119" s="163" t="s">
        <v>17</v>
      </c>
      <c r="I119" s="26">
        <v>3</v>
      </c>
      <c r="J119" s="110">
        <v>0</v>
      </c>
      <c r="K119" s="26">
        <v>0</v>
      </c>
      <c r="L119" s="26">
        <v>0</v>
      </c>
      <c r="M119" s="110">
        <v>0</v>
      </c>
      <c r="O119" s="163" t="s">
        <v>28</v>
      </c>
      <c r="P119" s="26">
        <v>1</v>
      </c>
      <c r="Q119" s="110">
        <v>0</v>
      </c>
      <c r="R119" s="26">
        <v>1</v>
      </c>
      <c r="S119" s="26">
        <v>0</v>
      </c>
      <c r="T119" s="110">
        <v>0</v>
      </c>
      <c r="U119" s="169"/>
    </row>
    <row r="120" ht="12" spans="1:21">
      <c r="A120" s="163" t="s">
        <v>28</v>
      </c>
      <c r="B120" s="26">
        <v>2</v>
      </c>
      <c r="C120" s="110">
        <v>0.5</v>
      </c>
      <c r="D120" s="26">
        <v>0</v>
      </c>
      <c r="E120" s="26">
        <v>0</v>
      </c>
      <c r="F120" s="110">
        <v>0.5</v>
      </c>
      <c r="H120" s="163" t="s">
        <v>24</v>
      </c>
      <c r="I120" s="26">
        <v>3</v>
      </c>
      <c r="J120" s="110">
        <v>0</v>
      </c>
      <c r="K120" s="26">
        <v>0</v>
      </c>
      <c r="L120" s="26">
        <v>0</v>
      </c>
      <c r="M120" s="110">
        <v>0</v>
      </c>
      <c r="O120" s="163" t="s">
        <v>17</v>
      </c>
      <c r="P120" s="26">
        <v>1</v>
      </c>
      <c r="Q120" s="110">
        <v>0</v>
      </c>
      <c r="R120" s="26">
        <v>0</v>
      </c>
      <c r="S120" s="26">
        <v>0</v>
      </c>
      <c r="T120" s="110">
        <v>0</v>
      </c>
      <c r="U120" s="169"/>
    </row>
    <row r="121" ht="12" spans="1:21">
      <c r="A121" s="163" t="s">
        <v>26</v>
      </c>
      <c r="B121" s="26">
        <v>1</v>
      </c>
      <c r="C121" s="110">
        <v>0</v>
      </c>
      <c r="D121" s="26">
        <v>1</v>
      </c>
      <c r="E121" s="26">
        <v>0</v>
      </c>
      <c r="F121" s="110">
        <v>0</v>
      </c>
      <c r="H121" s="163" t="s">
        <v>28</v>
      </c>
      <c r="I121" s="26">
        <v>1</v>
      </c>
      <c r="J121" s="110">
        <v>0</v>
      </c>
      <c r="K121" s="26">
        <v>0</v>
      </c>
      <c r="L121" s="26">
        <v>0</v>
      </c>
      <c r="M121" s="110">
        <v>0</v>
      </c>
      <c r="O121" s="163" t="s">
        <v>21</v>
      </c>
      <c r="P121" s="26">
        <v>1</v>
      </c>
      <c r="Q121" s="110">
        <v>0</v>
      </c>
      <c r="R121" s="26">
        <v>0</v>
      </c>
      <c r="S121" s="26">
        <v>0</v>
      </c>
      <c r="T121" s="110">
        <v>0</v>
      </c>
      <c r="U121" s="169"/>
    </row>
    <row r="122" ht="12" spans="1:21">
      <c r="A122" s="163" t="s">
        <v>13</v>
      </c>
      <c r="B122" s="26">
        <v>1</v>
      </c>
      <c r="C122" s="110">
        <v>0</v>
      </c>
      <c r="D122" s="26">
        <v>0</v>
      </c>
      <c r="E122" s="26">
        <v>0</v>
      </c>
      <c r="F122" s="110">
        <v>0</v>
      </c>
      <c r="H122" s="163" t="s">
        <v>15</v>
      </c>
      <c r="I122" s="26">
        <v>1</v>
      </c>
      <c r="J122" s="110">
        <v>0</v>
      </c>
      <c r="K122" s="26">
        <v>0</v>
      </c>
      <c r="L122" s="26">
        <v>0</v>
      </c>
      <c r="M122" s="110">
        <v>0</v>
      </c>
      <c r="O122" s="163" t="s">
        <v>24</v>
      </c>
      <c r="P122" s="26">
        <v>1</v>
      </c>
      <c r="Q122" s="110">
        <v>0</v>
      </c>
      <c r="R122" s="26">
        <v>0</v>
      </c>
      <c r="S122" s="26">
        <v>0</v>
      </c>
      <c r="T122" s="110">
        <v>0</v>
      </c>
      <c r="U122" s="169"/>
    </row>
    <row r="123" ht="12" spans="1:21">
      <c r="A123" s="163" t="s">
        <v>29</v>
      </c>
      <c r="B123" s="26">
        <v>1</v>
      </c>
      <c r="C123" s="110">
        <v>0</v>
      </c>
      <c r="D123" s="26">
        <v>0</v>
      </c>
      <c r="E123" s="26">
        <v>0</v>
      </c>
      <c r="F123" s="110">
        <v>0</v>
      </c>
      <c r="H123" s="163" t="s">
        <v>26</v>
      </c>
      <c r="I123" s="26">
        <v>1</v>
      </c>
      <c r="J123" s="110">
        <v>0</v>
      </c>
      <c r="K123" s="26">
        <v>0</v>
      </c>
      <c r="L123" s="26">
        <v>0</v>
      </c>
      <c r="M123" s="110">
        <v>0</v>
      </c>
      <c r="O123" s="163" t="s">
        <v>16</v>
      </c>
      <c r="P123" s="26">
        <v>1</v>
      </c>
      <c r="Q123" s="110">
        <v>0</v>
      </c>
      <c r="R123" s="26">
        <v>0</v>
      </c>
      <c r="S123" s="26">
        <v>0</v>
      </c>
      <c r="T123" s="110">
        <v>0</v>
      </c>
      <c r="U123" s="169"/>
    </row>
    <row r="124" ht="12" spans="1:21">
      <c r="A124" s="163" t="s">
        <v>16</v>
      </c>
      <c r="B124" s="26">
        <v>1</v>
      </c>
      <c r="C124" s="110">
        <v>0</v>
      </c>
      <c r="D124" s="26">
        <v>0</v>
      </c>
      <c r="E124" s="26">
        <v>0</v>
      </c>
      <c r="F124" s="110">
        <v>0</v>
      </c>
      <c r="H124" s="163" t="s">
        <v>14</v>
      </c>
      <c r="I124" s="26">
        <v>1</v>
      </c>
      <c r="J124" s="110">
        <v>0</v>
      </c>
      <c r="K124" s="26">
        <v>1</v>
      </c>
      <c r="L124" s="26">
        <v>1</v>
      </c>
      <c r="M124" s="110">
        <v>0</v>
      </c>
      <c r="O124" s="163" t="s">
        <v>25</v>
      </c>
      <c r="P124" s="26">
        <v>1</v>
      </c>
      <c r="Q124" s="110">
        <v>0</v>
      </c>
      <c r="R124" s="26">
        <v>0</v>
      </c>
      <c r="S124" s="26">
        <v>0</v>
      </c>
      <c r="T124" s="110">
        <v>0</v>
      </c>
      <c r="U124" s="169"/>
    </row>
    <row r="125" ht="12" spans="1:21">
      <c r="A125" s="163" t="s">
        <v>25</v>
      </c>
      <c r="B125" s="26">
        <v>1</v>
      </c>
      <c r="C125" s="110">
        <v>0</v>
      </c>
      <c r="D125" s="26">
        <v>0</v>
      </c>
      <c r="E125" s="26">
        <v>0</v>
      </c>
      <c r="F125" s="110">
        <v>0</v>
      </c>
      <c r="H125" s="163" t="s">
        <v>13</v>
      </c>
      <c r="I125" s="26">
        <v>1</v>
      </c>
      <c r="J125" s="110">
        <v>0</v>
      </c>
      <c r="K125" s="26">
        <v>0</v>
      </c>
      <c r="L125" s="26">
        <v>0</v>
      </c>
      <c r="M125" s="110">
        <v>0</v>
      </c>
      <c r="O125" s="163" t="s">
        <v>27</v>
      </c>
      <c r="P125" s="26">
        <v>1</v>
      </c>
      <c r="Q125" s="110">
        <v>0</v>
      </c>
      <c r="R125" s="26">
        <v>0</v>
      </c>
      <c r="S125" s="26">
        <v>0</v>
      </c>
      <c r="T125" s="110">
        <v>0</v>
      </c>
      <c r="U125" s="170"/>
    </row>
    <row r="126" ht="12" spans="1:13">
      <c r="A126" s="163" t="s">
        <v>27</v>
      </c>
      <c r="B126" s="26">
        <v>1</v>
      </c>
      <c r="C126" s="110">
        <v>0</v>
      </c>
      <c r="D126" s="26">
        <v>0</v>
      </c>
      <c r="E126" s="26">
        <v>0</v>
      </c>
      <c r="F126" s="110">
        <v>0</v>
      </c>
      <c r="H126" s="163" t="s">
        <v>22</v>
      </c>
      <c r="I126" s="26">
        <v>1</v>
      </c>
      <c r="J126" s="110">
        <v>0</v>
      </c>
      <c r="K126" s="26">
        <v>0</v>
      </c>
      <c r="L126" s="26">
        <v>0</v>
      </c>
      <c r="M126" s="110">
        <v>0</v>
      </c>
    </row>
    <row r="127" ht="12" spans="8:13">
      <c r="H127" s="163" t="s">
        <v>25</v>
      </c>
      <c r="I127" s="26">
        <v>1</v>
      </c>
      <c r="J127" s="110">
        <v>0</v>
      </c>
      <c r="K127" s="26">
        <v>0</v>
      </c>
      <c r="L127" s="26">
        <v>0</v>
      </c>
      <c r="M127" s="110">
        <v>0</v>
      </c>
    </row>
    <row r="128" spans="4:4">
      <c r="D128" s="126">
        <v>13</v>
      </c>
    </row>
    <row r="129" s="124" customFormat="1" ht="12.75" spans="1:21">
      <c r="A129" s="171" t="s">
        <v>0</v>
      </c>
      <c r="B129" s="172" t="s">
        <v>1</v>
      </c>
      <c r="C129" s="172" t="s">
        <v>2</v>
      </c>
      <c r="D129" s="172" t="s">
        <v>3</v>
      </c>
      <c r="E129" s="172" t="s">
        <v>4</v>
      </c>
      <c r="F129" s="172" t="s">
        <v>5</v>
      </c>
      <c r="G129" s="173"/>
      <c r="H129" s="159"/>
      <c r="K129" s="124">
        <v>14</v>
      </c>
      <c r="N129" s="130"/>
      <c r="O129" s="159"/>
      <c r="R129" s="124">
        <v>15</v>
      </c>
      <c r="U129" s="130"/>
    </row>
    <row r="130" ht="12.75" spans="1:20">
      <c r="A130" s="162" t="s">
        <v>9</v>
      </c>
      <c r="B130" s="164">
        <v>101</v>
      </c>
      <c r="C130" s="165">
        <v>0.0198</v>
      </c>
      <c r="D130" s="164">
        <v>5</v>
      </c>
      <c r="E130" s="164">
        <v>8</v>
      </c>
      <c r="F130" s="165">
        <v>0.0198</v>
      </c>
      <c r="G130" s="166">
        <f>(E130+D130)/B130</f>
        <v>0.128712871287129</v>
      </c>
      <c r="H130" s="160" t="s">
        <v>0</v>
      </c>
      <c r="I130" s="25" t="s">
        <v>1</v>
      </c>
      <c r="J130" s="25" t="s">
        <v>2</v>
      </c>
      <c r="K130" s="25" t="s">
        <v>3</v>
      </c>
      <c r="L130" s="25" t="s">
        <v>4</v>
      </c>
      <c r="M130" s="25" t="s">
        <v>5</v>
      </c>
      <c r="O130" s="160" t="s">
        <v>0</v>
      </c>
      <c r="P130" s="25" t="s">
        <v>1</v>
      </c>
      <c r="Q130" s="25" t="s">
        <v>2</v>
      </c>
      <c r="R130" s="25" t="s">
        <v>3</v>
      </c>
      <c r="S130" s="25" t="s">
        <v>4</v>
      </c>
      <c r="T130" s="25" t="s">
        <v>5</v>
      </c>
    </row>
    <row r="131" ht="12" spans="1:21">
      <c r="A131" s="163" t="s">
        <v>7</v>
      </c>
      <c r="B131" s="26">
        <v>51</v>
      </c>
      <c r="C131" s="110">
        <v>0</v>
      </c>
      <c r="D131" s="26">
        <v>2</v>
      </c>
      <c r="E131" s="26">
        <v>5</v>
      </c>
      <c r="F131" s="110">
        <v>0</v>
      </c>
      <c r="G131" s="169">
        <v>51</v>
      </c>
      <c r="H131" s="162" t="s">
        <v>9</v>
      </c>
      <c r="I131" s="164">
        <v>120</v>
      </c>
      <c r="J131" s="165">
        <v>0.0083</v>
      </c>
      <c r="K131" s="164">
        <v>1</v>
      </c>
      <c r="L131" s="164">
        <v>7</v>
      </c>
      <c r="M131" s="165">
        <v>0.0083</v>
      </c>
      <c r="N131" s="166">
        <f>(L131+K131)/I131</f>
        <v>0.0666666666666667</v>
      </c>
      <c r="O131" s="162" t="s">
        <v>9</v>
      </c>
      <c r="P131" s="164">
        <v>84</v>
      </c>
      <c r="Q131" s="165">
        <v>0.0119</v>
      </c>
      <c r="R131" s="164">
        <v>0</v>
      </c>
      <c r="S131" s="164">
        <v>0</v>
      </c>
      <c r="T131" s="165">
        <v>0.0119</v>
      </c>
      <c r="U131" s="166">
        <f>(S131+R131)/P131</f>
        <v>0</v>
      </c>
    </row>
    <row r="132" ht="12" spans="1:21">
      <c r="A132" s="163" t="s">
        <v>11</v>
      </c>
      <c r="B132" s="26">
        <v>9</v>
      </c>
      <c r="C132" s="110">
        <v>0.1111</v>
      </c>
      <c r="D132" s="26">
        <v>0</v>
      </c>
      <c r="E132" s="26">
        <v>2</v>
      </c>
      <c r="F132" s="110">
        <v>0.1111</v>
      </c>
      <c r="G132" s="169">
        <v>0.1372549</v>
      </c>
      <c r="H132" s="163" t="s">
        <v>7</v>
      </c>
      <c r="I132" s="26">
        <v>66</v>
      </c>
      <c r="J132" s="110">
        <v>0</v>
      </c>
      <c r="K132" s="26">
        <v>1</v>
      </c>
      <c r="L132" s="26">
        <v>2</v>
      </c>
      <c r="M132" s="110">
        <v>0</v>
      </c>
      <c r="N132" s="127">
        <v>66</v>
      </c>
      <c r="O132" s="163" t="s">
        <v>7</v>
      </c>
      <c r="P132" s="26">
        <v>56</v>
      </c>
      <c r="Q132" s="110">
        <v>0</v>
      </c>
      <c r="R132" s="26">
        <v>0</v>
      </c>
      <c r="S132" s="26">
        <v>3</v>
      </c>
      <c r="T132" s="110">
        <v>0</v>
      </c>
      <c r="U132" s="127">
        <v>56</v>
      </c>
    </row>
    <row r="133" ht="12" spans="1:21">
      <c r="A133" s="163" t="s">
        <v>10</v>
      </c>
      <c r="B133" s="26">
        <v>8</v>
      </c>
      <c r="C133" s="110">
        <v>0.125</v>
      </c>
      <c r="D133" s="26">
        <v>1</v>
      </c>
      <c r="E133" s="26">
        <v>1</v>
      </c>
      <c r="F133" s="110">
        <v>0.125</v>
      </c>
      <c r="G133" s="169"/>
      <c r="H133" s="163" t="s">
        <v>8</v>
      </c>
      <c r="I133" s="26">
        <v>10</v>
      </c>
      <c r="J133" s="110">
        <v>0.1</v>
      </c>
      <c r="K133" s="26">
        <v>1</v>
      </c>
      <c r="L133" s="26">
        <v>3</v>
      </c>
      <c r="M133" s="110">
        <v>0.1</v>
      </c>
      <c r="N133" s="127">
        <v>0.045454545</v>
      </c>
      <c r="O133" s="163" t="s">
        <v>8</v>
      </c>
      <c r="P133" s="26">
        <v>10</v>
      </c>
      <c r="Q133" s="110">
        <v>0.1</v>
      </c>
      <c r="R133" s="26">
        <v>0</v>
      </c>
      <c r="S133" s="26">
        <v>0</v>
      </c>
      <c r="T133" s="110">
        <v>0.1</v>
      </c>
      <c r="U133" s="127">
        <v>0.0535714</v>
      </c>
    </row>
    <row r="134" ht="12" spans="1:20">
      <c r="A134" s="163" t="s">
        <v>8</v>
      </c>
      <c r="B134" s="26">
        <v>8</v>
      </c>
      <c r="C134" s="110">
        <v>0</v>
      </c>
      <c r="D134" s="26">
        <v>0</v>
      </c>
      <c r="E134" s="26">
        <v>0</v>
      </c>
      <c r="F134" s="110">
        <v>0</v>
      </c>
      <c r="G134" s="169"/>
      <c r="H134" s="163" t="s">
        <v>10</v>
      </c>
      <c r="I134" s="26">
        <v>8</v>
      </c>
      <c r="J134" s="110">
        <v>0</v>
      </c>
      <c r="K134" s="26">
        <v>0</v>
      </c>
      <c r="L134" s="26">
        <v>1</v>
      </c>
      <c r="M134" s="110">
        <v>0</v>
      </c>
      <c r="O134" s="163" t="s">
        <v>11</v>
      </c>
      <c r="P134" s="26">
        <v>8</v>
      </c>
      <c r="Q134" s="110">
        <v>0</v>
      </c>
      <c r="R134" s="26">
        <v>0</v>
      </c>
      <c r="S134" s="26">
        <v>0</v>
      </c>
      <c r="T134" s="110">
        <v>0</v>
      </c>
    </row>
    <row r="135" ht="12" spans="1:20">
      <c r="A135" s="163" t="s">
        <v>16</v>
      </c>
      <c r="B135" s="26">
        <v>6</v>
      </c>
      <c r="C135" s="110">
        <v>0</v>
      </c>
      <c r="D135" s="26">
        <v>0</v>
      </c>
      <c r="E135" s="26">
        <v>0</v>
      </c>
      <c r="F135" s="110">
        <v>0</v>
      </c>
      <c r="G135" s="169"/>
      <c r="H135" s="163" t="s">
        <v>16</v>
      </c>
      <c r="I135" s="26">
        <v>7</v>
      </c>
      <c r="J135" s="110">
        <v>0</v>
      </c>
      <c r="K135" s="26">
        <v>0</v>
      </c>
      <c r="L135" s="26">
        <v>2</v>
      </c>
      <c r="M135" s="110">
        <v>0</v>
      </c>
      <c r="O135" s="163" t="s">
        <v>10</v>
      </c>
      <c r="P135" s="26">
        <v>5</v>
      </c>
      <c r="Q135" s="110">
        <v>0.2</v>
      </c>
      <c r="R135" s="26">
        <v>0</v>
      </c>
      <c r="S135" s="26">
        <v>0</v>
      </c>
      <c r="T135" s="110">
        <v>0.2</v>
      </c>
    </row>
    <row r="136" ht="12" spans="1:20">
      <c r="A136" s="163" t="s">
        <v>17</v>
      </c>
      <c r="B136" s="26">
        <v>4</v>
      </c>
      <c r="C136" s="110">
        <v>0</v>
      </c>
      <c r="D136" s="26">
        <v>0</v>
      </c>
      <c r="E136" s="26">
        <v>0</v>
      </c>
      <c r="F136" s="110">
        <v>0</v>
      </c>
      <c r="G136" s="169"/>
      <c r="H136" s="163" t="s">
        <v>11</v>
      </c>
      <c r="I136" s="26">
        <v>5</v>
      </c>
      <c r="J136" s="110">
        <v>0</v>
      </c>
      <c r="K136" s="26">
        <v>0</v>
      </c>
      <c r="L136" s="26">
        <v>2</v>
      </c>
      <c r="M136" s="110">
        <v>0</v>
      </c>
      <c r="O136" s="163" t="s">
        <v>24</v>
      </c>
      <c r="P136" s="26">
        <v>4</v>
      </c>
      <c r="Q136" s="110">
        <v>0.25</v>
      </c>
      <c r="R136" s="26">
        <v>0</v>
      </c>
      <c r="S136" s="26">
        <v>0</v>
      </c>
      <c r="T136" s="110">
        <v>0.25</v>
      </c>
    </row>
    <row r="137" ht="12" spans="1:20">
      <c r="A137" s="163" t="s">
        <v>26</v>
      </c>
      <c r="B137" s="26">
        <v>4</v>
      </c>
      <c r="C137" s="110">
        <v>0</v>
      </c>
      <c r="D137" s="26">
        <v>0</v>
      </c>
      <c r="E137" s="26">
        <v>1</v>
      </c>
      <c r="F137" s="110">
        <v>0</v>
      </c>
      <c r="G137" s="169"/>
      <c r="H137" s="163" t="s">
        <v>13</v>
      </c>
      <c r="I137" s="26">
        <v>3</v>
      </c>
      <c r="J137" s="110">
        <v>0</v>
      </c>
      <c r="K137" s="26">
        <v>0</v>
      </c>
      <c r="L137" s="26">
        <v>0</v>
      </c>
      <c r="M137" s="110">
        <v>0</v>
      </c>
      <c r="O137" s="163" t="s">
        <v>16</v>
      </c>
      <c r="P137" s="26">
        <v>3</v>
      </c>
      <c r="Q137" s="110">
        <v>0</v>
      </c>
      <c r="R137" s="26">
        <v>0</v>
      </c>
      <c r="S137" s="26">
        <v>0</v>
      </c>
      <c r="T137" s="110">
        <v>0</v>
      </c>
    </row>
    <row r="138" ht="12" spans="1:20">
      <c r="A138" s="163" t="s">
        <v>29</v>
      </c>
      <c r="B138" s="26">
        <v>2</v>
      </c>
      <c r="C138" s="110">
        <v>0</v>
      </c>
      <c r="D138" s="26">
        <v>0</v>
      </c>
      <c r="E138" s="26">
        <v>0</v>
      </c>
      <c r="F138" s="110">
        <v>0</v>
      </c>
      <c r="G138" s="169"/>
      <c r="H138" s="163" t="s">
        <v>17</v>
      </c>
      <c r="I138" s="26">
        <v>2</v>
      </c>
      <c r="J138" s="110">
        <v>0</v>
      </c>
      <c r="K138" s="26">
        <v>0</v>
      </c>
      <c r="L138" s="26">
        <v>1</v>
      </c>
      <c r="M138" s="110">
        <v>0</v>
      </c>
      <c r="O138" s="163" t="s">
        <v>26</v>
      </c>
      <c r="P138" s="26">
        <v>2</v>
      </c>
      <c r="Q138" s="110">
        <v>0</v>
      </c>
      <c r="R138" s="26">
        <v>0</v>
      </c>
      <c r="S138" s="26">
        <v>0</v>
      </c>
      <c r="T138" s="110">
        <v>0</v>
      </c>
    </row>
    <row r="139" ht="12" spans="1:20">
      <c r="A139" s="163" t="s">
        <v>25</v>
      </c>
      <c r="B139" s="26">
        <v>2</v>
      </c>
      <c r="C139" s="110">
        <v>0</v>
      </c>
      <c r="D139" s="26">
        <v>0</v>
      </c>
      <c r="E139" s="26">
        <v>0</v>
      </c>
      <c r="F139" s="110">
        <v>0</v>
      </c>
      <c r="G139" s="169"/>
      <c r="H139" s="163" t="s">
        <v>26</v>
      </c>
      <c r="I139" s="26">
        <v>2</v>
      </c>
      <c r="J139" s="110">
        <v>0</v>
      </c>
      <c r="K139" s="26">
        <v>0</v>
      </c>
      <c r="L139" s="26">
        <v>0</v>
      </c>
      <c r="M139" s="110">
        <v>0</v>
      </c>
      <c r="O139" s="163" t="s">
        <v>13</v>
      </c>
      <c r="P139" s="26">
        <v>2</v>
      </c>
      <c r="Q139" s="110">
        <v>1</v>
      </c>
      <c r="R139" s="26">
        <v>0</v>
      </c>
      <c r="S139" s="26">
        <v>0</v>
      </c>
      <c r="T139" s="110">
        <v>1</v>
      </c>
    </row>
    <row r="140" ht="12" spans="1:20">
      <c r="A140" s="163" t="s">
        <v>28</v>
      </c>
      <c r="B140" s="26">
        <v>1</v>
      </c>
      <c r="C140" s="110">
        <v>0</v>
      </c>
      <c r="D140" s="26">
        <v>0</v>
      </c>
      <c r="E140" s="26">
        <v>0</v>
      </c>
      <c r="F140" s="110">
        <v>0</v>
      </c>
      <c r="G140" s="169"/>
      <c r="H140" s="163" t="s">
        <v>14</v>
      </c>
      <c r="I140" s="26">
        <v>1</v>
      </c>
      <c r="J140" s="110">
        <v>0</v>
      </c>
      <c r="K140" s="26">
        <v>0</v>
      </c>
      <c r="L140" s="26">
        <v>0</v>
      </c>
      <c r="M140" s="110">
        <v>0</v>
      </c>
      <c r="O140" s="163" t="s">
        <v>29</v>
      </c>
      <c r="P140" s="26">
        <v>2</v>
      </c>
      <c r="Q140" s="110">
        <v>0</v>
      </c>
      <c r="R140" s="26">
        <v>0</v>
      </c>
      <c r="S140" s="26">
        <v>0</v>
      </c>
      <c r="T140" s="110">
        <v>0</v>
      </c>
    </row>
    <row r="141" ht="12" spans="1:20">
      <c r="A141" s="163" t="s">
        <v>13</v>
      </c>
      <c r="B141" s="26">
        <v>1</v>
      </c>
      <c r="C141" s="110">
        <v>1</v>
      </c>
      <c r="D141" s="26">
        <v>0</v>
      </c>
      <c r="E141" s="26">
        <v>0</v>
      </c>
      <c r="F141" s="110">
        <v>1</v>
      </c>
      <c r="G141" s="169"/>
      <c r="H141" s="163" t="s">
        <v>21</v>
      </c>
      <c r="I141" s="26">
        <v>1</v>
      </c>
      <c r="J141" s="110">
        <v>0</v>
      </c>
      <c r="K141" s="26">
        <v>0</v>
      </c>
      <c r="L141" s="26">
        <v>0</v>
      </c>
      <c r="M141" s="110">
        <v>0</v>
      </c>
      <c r="O141" s="163" t="s">
        <v>28</v>
      </c>
      <c r="P141" s="26">
        <v>1</v>
      </c>
      <c r="Q141" s="110">
        <v>0</v>
      </c>
      <c r="R141" s="26">
        <v>0</v>
      </c>
      <c r="S141" s="26">
        <v>0</v>
      </c>
      <c r="T141" s="110">
        <v>0</v>
      </c>
    </row>
    <row r="142" ht="12" spans="1:20">
      <c r="A142" s="163" t="s">
        <v>23</v>
      </c>
      <c r="B142" s="26">
        <v>1</v>
      </c>
      <c r="C142" s="110">
        <v>0</v>
      </c>
      <c r="D142" s="26">
        <v>0</v>
      </c>
      <c r="E142" s="26">
        <v>0</v>
      </c>
      <c r="F142" s="110">
        <v>0</v>
      </c>
      <c r="G142" s="169"/>
      <c r="H142" s="163" t="s">
        <v>24</v>
      </c>
      <c r="I142" s="26">
        <v>1</v>
      </c>
      <c r="J142" s="110">
        <v>0</v>
      </c>
      <c r="K142" s="26">
        <v>0</v>
      </c>
      <c r="L142" s="26">
        <v>0</v>
      </c>
      <c r="M142" s="110">
        <v>0</v>
      </c>
      <c r="O142" s="163" t="s">
        <v>17</v>
      </c>
      <c r="P142" s="26">
        <v>1</v>
      </c>
      <c r="Q142" s="110">
        <v>1</v>
      </c>
      <c r="R142" s="26">
        <v>0</v>
      </c>
      <c r="S142" s="26">
        <v>0</v>
      </c>
      <c r="T142" s="110">
        <v>1</v>
      </c>
    </row>
    <row r="143" ht="12" spans="8:20">
      <c r="H143" s="163" t="s">
        <v>33</v>
      </c>
      <c r="I143" s="26">
        <v>1</v>
      </c>
      <c r="J143" s="110">
        <v>0</v>
      </c>
      <c r="K143" s="26">
        <v>0</v>
      </c>
      <c r="L143" s="26">
        <v>1</v>
      </c>
      <c r="M143" s="110">
        <v>0</v>
      </c>
      <c r="O143" s="163" t="s">
        <v>33</v>
      </c>
      <c r="P143" s="26">
        <v>1</v>
      </c>
      <c r="Q143" s="110">
        <v>0</v>
      </c>
      <c r="R143" s="26">
        <v>0</v>
      </c>
      <c r="S143" s="26">
        <v>0</v>
      </c>
      <c r="T143" s="110">
        <v>0</v>
      </c>
    </row>
    <row r="144" ht="12" spans="8:20">
      <c r="H144" s="163" t="s">
        <v>29</v>
      </c>
      <c r="I144" s="26">
        <v>1</v>
      </c>
      <c r="J144" s="110">
        <v>0</v>
      </c>
      <c r="K144" s="26">
        <v>0</v>
      </c>
      <c r="L144" s="26">
        <v>0</v>
      </c>
      <c r="M144" s="110">
        <v>0</v>
      </c>
      <c r="O144" s="163" t="s">
        <v>22</v>
      </c>
      <c r="P144" s="26">
        <v>1</v>
      </c>
      <c r="Q144" s="110">
        <v>0</v>
      </c>
      <c r="R144" s="26">
        <v>0</v>
      </c>
      <c r="S144" s="26">
        <v>0</v>
      </c>
      <c r="T144" s="110">
        <v>0</v>
      </c>
    </row>
    <row r="145" ht="12" spans="8:20">
      <c r="H145" s="163" t="s">
        <v>23</v>
      </c>
      <c r="I145" s="26">
        <v>1</v>
      </c>
      <c r="J145" s="110">
        <v>0</v>
      </c>
      <c r="K145" s="26">
        <v>0</v>
      </c>
      <c r="L145" s="26">
        <v>0</v>
      </c>
      <c r="M145" s="110">
        <v>0</v>
      </c>
      <c r="O145" s="163" t="s">
        <v>25</v>
      </c>
      <c r="P145" s="26">
        <v>1</v>
      </c>
      <c r="Q145" s="110">
        <v>0</v>
      </c>
      <c r="R145" s="26">
        <v>0</v>
      </c>
      <c r="S145" s="26">
        <v>0</v>
      </c>
      <c r="T145" s="110">
        <v>0</v>
      </c>
    </row>
    <row r="146" ht="12" spans="15:20">
      <c r="O146" s="163" t="s">
        <v>27</v>
      </c>
      <c r="P146" s="26">
        <v>1</v>
      </c>
      <c r="Q146" s="110">
        <v>0</v>
      </c>
      <c r="R146" s="26">
        <v>0</v>
      </c>
      <c r="S146" s="26">
        <v>0</v>
      </c>
      <c r="T146" s="110">
        <v>0</v>
      </c>
    </row>
    <row r="147" s="124" customFormat="1" spans="1:21">
      <c r="A147" s="159"/>
      <c r="D147" s="124">
        <v>16</v>
      </c>
      <c r="G147" s="130"/>
      <c r="H147" s="159"/>
      <c r="K147" s="124">
        <v>17</v>
      </c>
      <c r="N147" s="130"/>
      <c r="O147" s="159"/>
      <c r="R147" s="124">
        <v>18</v>
      </c>
      <c r="U147" s="130"/>
    </row>
    <row r="148" ht="12.75" spans="1:21">
      <c r="A148" s="160" t="s">
        <v>0</v>
      </c>
      <c r="B148" s="25" t="s">
        <v>1</v>
      </c>
      <c r="C148" s="25" t="s">
        <v>2</v>
      </c>
      <c r="D148" s="25" t="s">
        <v>3</v>
      </c>
      <c r="E148" s="25" t="s">
        <v>4</v>
      </c>
      <c r="F148" s="25" t="s">
        <v>5</v>
      </c>
      <c r="G148" s="168"/>
      <c r="H148" s="160" t="s">
        <v>0</v>
      </c>
      <c r="I148" s="25" t="s">
        <v>1</v>
      </c>
      <c r="J148" s="25" t="s">
        <v>2</v>
      </c>
      <c r="K148" s="25" t="s">
        <v>3</v>
      </c>
      <c r="L148" s="25" t="s">
        <v>4</v>
      </c>
      <c r="M148" s="25" t="s">
        <v>5</v>
      </c>
      <c r="N148" s="168"/>
      <c r="O148" s="160" t="s">
        <v>0</v>
      </c>
      <c r="P148" s="25" t="s">
        <v>1</v>
      </c>
      <c r="Q148" s="25" t="s">
        <v>2</v>
      </c>
      <c r="R148" s="25" t="s">
        <v>3</v>
      </c>
      <c r="S148" s="25" t="s">
        <v>4</v>
      </c>
      <c r="T148" s="25" t="s">
        <v>5</v>
      </c>
      <c r="U148" s="168"/>
    </row>
    <row r="149" ht="12" spans="1:21">
      <c r="A149" s="162" t="s">
        <v>9</v>
      </c>
      <c r="B149" s="164">
        <v>116</v>
      </c>
      <c r="C149" s="165">
        <v>0</v>
      </c>
      <c r="D149" s="164">
        <v>4</v>
      </c>
      <c r="E149" s="164">
        <v>6</v>
      </c>
      <c r="F149" s="165">
        <v>0</v>
      </c>
      <c r="G149" s="174">
        <f>(E149+D149)/B149</f>
        <v>0.0862068965517241</v>
      </c>
      <c r="H149" s="163" t="s">
        <v>7</v>
      </c>
      <c r="I149" s="26">
        <v>70</v>
      </c>
      <c r="J149" s="110">
        <v>0.0143</v>
      </c>
      <c r="K149" s="26">
        <v>0</v>
      </c>
      <c r="L149" s="26">
        <v>3</v>
      </c>
      <c r="M149" s="110">
        <v>0.0143</v>
      </c>
      <c r="N149" s="127">
        <v>70</v>
      </c>
      <c r="O149" s="162" t="s">
        <v>9</v>
      </c>
      <c r="P149" s="164">
        <v>74</v>
      </c>
      <c r="Q149" s="165">
        <v>0</v>
      </c>
      <c r="R149" s="164">
        <v>5</v>
      </c>
      <c r="S149" s="164">
        <v>3</v>
      </c>
      <c r="T149" s="165">
        <v>0</v>
      </c>
      <c r="U149" s="166">
        <f>(S149+R149)/P149</f>
        <v>0.108108108108108</v>
      </c>
    </row>
    <row r="150" ht="12" spans="1:21">
      <c r="A150" s="163" t="s">
        <v>7</v>
      </c>
      <c r="B150" s="26">
        <v>59</v>
      </c>
      <c r="C150" s="110">
        <v>0.0169</v>
      </c>
      <c r="D150" s="26">
        <v>3</v>
      </c>
      <c r="E150" s="26">
        <v>4</v>
      </c>
      <c r="F150" s="110">
        <v>0.0169</v>
      </c>
      <c r="G150" s="169">
        <v>59</v>
      </c>
      <c r="H150" s="162" t="s">
        <v>9</v>
      </c>
      <c r="I150" s="164">
        <v>65</v>
      </c>
      <c r="J150" s="165">
        <v>0.0154</v>
      </c>
      <c r="K150" s="164">
        <v>1</v>
      </c>
      <c r="L150" s="164">
        <v>5</v>
      </c>
      <c r="M150" s="165">
        <v>0.0154</v>
      </c>
      <c r="N150" s="166">
        <f>(L150+K150)/I150</f>
        <v>0.0923076923076923</v>
      </c>
      <c r="O150" s="163" t="s">
        <v>7</v>
      </c>
      <c r="P150" s="26">
        <v>69</v>
      </c>
      <c r="Q150" s="110">
        <v>0.0145</v>
      </c>
      <c r="R150" s="26">
        <v>1</v>
      </c>
      <c r="S150" s="26">
        <v>4</v>
      </c>
      <c r="T150" s="110">
        <v>0.0145</v>
      </c>
      <c r="U150" s="169">
        <v>88</v>
      </c>
    </row>
    <row r="151" ht="12" spans="1:21">
      <c r="A151" s="163" t="s">
        <v>10</v>
      </c>
      <c r="B151" s="26">
        <v>12</v>
      </c>
      <c r="C151" s="110">
        <v>0.0833</v>
      </c>
      <c r="D151" s="26">
        <v>0</v>
      </c>
      <c r="E151" s="26">
        <v>1</v>
      </c>
      <c r="F151" s="110">
        <v>0.0833</v>
      </c>
      <c r="G151" s="169">
        <v>0.1104</v>
      </c>
      <c r="H151" s="163" t="s">
        <v>10</v>
      </c>
      <c r="I151" s="26">
        <v>8</v>
      </c>
      <c r="J151" s="110">
        <v>0.125</v>
      </c>
      <c r="K151" s="26">
        <v>0</v>
      </c>
      <c r="L151" s="26">
        <v>0</v>
      </c>
      <c r="M151" s="110">
        <v>0.125</v>
      </c>
      <c r="N151" s="182">
        <f>L149/I149</f>
        <v>0.0428571428571429</v>
      </c>
      <c r="O151" s="163" t="s">
        <v>6</v>
      </c>
      <c r="P151" s="26">
        <v>19</v>
      </c>
      <c r="Q151" s="110">
        <v>0</v>
      </c>
      <c r="R151" s="26">
        <v>0</v>
      </c>
      <c r="S151" s="26">
        <v>0</v>
      </c>
      <c r="T151" s="110">
        <v>0</v>
      </c>
      <c r="U151" s="187">
        <f>(S150+R150)/U150</f>
        <v>0.0568181818181818</v>
      </c>
    </row>
    <row r="152" ht="12" spans="1:21">
      <c r="A152" s="163" t="s">
        <v>8</v>
      </c>
      <c r="B152" s="26">
        <v>10</v>
      </c>
      <c r="C152" s="110">
        <v>0.1</v>
      </c>
      <c r="D152" s="26">
        <v>0</v>
      </c>
      <c r="E152" s="26">
        <v>2</v>
      </c>
      <c r="F152" s="110">
        <v>0.1</v>
      </c>
      <c r="G152" s="169"/>
      <c r="H152" s="163" t="s">
        <v>8</v>
      </c>
      <c r="I152" s="26">
        <v>8</v>
      </c>
      <c r="J152" s="110">
        <v>0.125</v>
      </c>
      <c r="K152" s="26">
        <v>1</v>
      </c>
      <c r="L152" s="26">
        <v>1</v>
      </c>
      <c r="M152" s="110">
        <v>0.125</v>
      </c>
      <c r="N152" s="169"/>
      <c r="O152" s="163" t="s">
        <v>8</v>
      </c>
      <c r="P152" s="26">
        <v>10</v>
      </c>
      <c r="Q152" s="110">
        <v>0</v>
      </c>
      <c r="R152" s="26">
        <v>1</v>
      </c>
      <c r="S152" s="26">
        <v>1</v>
      </c>
      <c r="T152" s="110">
        <v>0</v>
      </c>
      <c r="U152" s="169"/>
    </row>
    <row r="153" ht="12" spans="1:21">
      <c r="A153" s="163" t="s">
        <v>11</v>
      </c>
      <c r="B153" s="26">
        <v>6</v>
      </c>
      <c r="C153" s="110">
        <v>0</v>
      </c>
      <c r="D153" s="26">
        <v>0</v>
      </c>
      <c r="E153" s="26">
        <v>0</v>
      </c>
      <c r="F153" s="110">
        <v>0</v>
      </c>
      <c r="G153" s="169"/>
      <c r="H153" s="163" t="s">
        <v>11</v>
      </c>
      <c r="I153" s="26">
        <v>6</v>
      </c>
      <c r="J153" s="110">
        <v>0.1667</v>
      </c>
      <c r="K153" s="26">
        <v>0</v>
      </c>
      <c r="L153" s="26">
        <v>0</v>
      </c>
      <c r="M153" s="110">
        <v>0.1667</v>
      </c>
      <c r="N153" s="169"/>
      <c r="O153" s="163" t="s">
        <v>11</v>
      </c>
      <c r="P153" s="26">
        <v>8</v>
      </c>
      <c r="Q153" s="110">
        <v>0</v>
      </c>
      <c r="R153" s="26">
        <v>0</v>
      </c>
      <c r="S153" s="26">
        <v>0</v>
      </c>
      <c r="T153" s="110">
        <v>0</v>
      </c>
      <c r="U153" s="169"/>
    </row>
    <row r="154" ht="12" spans="1:21">
      <c r="A154" s="163" t="s">
        <v>16</v>
      </c>
      <c r="B154" s="26">
        <v>6</v>
      </c>
      <c r="C154" s="110">
        <v>0</v>
      </c>
      <c r="D154" s="26">
        <v>0</v>
      </c>
      <c r="E154" s="26">
        <v>0</v>
      </c>
      <c r="F154" s="110">
        <v>0</v>
      </c>
      <c r="G154" s="169"/>
      <c r="H154" s="163" t="s">
        <v>16</v>
      </c>
      <c r="I154" s="26">
        <v>4</v>
      </c>
      <c r="J154" s="110">
        <v>0</v>
      </c>
      <c r="K154" s="26">
        <v>0</v>
      </c>
      <c r="L154" s="26">
        <v>0</v>
      </c>
      <c r="M154" s="110">
        <v>0</v>
      </c>
      <c r="N154" s="169"/>
      <c r="O154" s="163" t="s">
        <v>10</v>
      </c>
      <c r="P154" s="26">
        <v>5</v>
      </c>
      <c r="Q154" s="110">
        <v>0</v>
      </c>
      <c r="R154" s="26">
        <v>0</v>
      </c>
      <c r="S154" s="26">
        <v>0</v>
      </c>
      <c r="T154" s="110">
        <v>0</v>
      </c>
      <c r="U154" s="169"/>
    </row>
    <row r="155" ht="12" spans="1:21">
      <c r="A155" s="163" t="s">
        <v>26</v>
      </c>
      <c r="B155" s="26">
        <v>3</v>
      </c>
      <c r="C155" s="110">
        <v>0</v>
      </c>
      <c r="D155" s="26">
        <v>0</v>
      </c>
      <c r="E155" s="26">
        <v>0</v>
      </c>
      <c r="F155" s="110">
        <v>0</v>
      </c>
      <c r="G155" s="169"/>
      <c r="H155" s="163" t="s">
        <v>26</v>
      </c>
      <c r="I155" s="26">
        <v>3</v>
      </c>
      <c r="J155" s="110">
        <v>0</v>
      </c>
      <c r="K155" s="26">
        <v>0</v>
      </c>
      <c r="L155" s="26">
        <v>0</v>
      </c>
      <c r="M155" s="110">
        <v>0</v>
      </c>
      <c r="N155" s="169"/>
      <c r="O155" s="163" t="s">
        <v>16</v>
      </c>
      <c r="P155" s="26">
        <v>4</v>
      </c>
      <c r="Q155" s="110">
        <v>0</v>
      </c>
      <c r="R155" s="26">
        <v>0</v>
      </c>
      <c r="S155" s="26">
        <v>0</v>
      </c>
      <c r="T155" s="110">
        <v>0</v>
      </c>
      <c r="U155" s="169"/>
    </row>
    <row r="156" ht="12" spans="1:21">
      <c r="A156" s="163" t="s">
        <v>17</v>
      </c>
      <c r="B156" s="26">
        <v>1</v>
      </c>
      <c r="C156" s="110">
        <v>0</v>
      </c>
      <c r="D156" s="26">
        <v>0</v>
      </c>
      <c r="E156" s="26">
        <v>0</v>
      </c>
      <c r="F156" s="110">
        <v>0</v>
      </c>
      <c r="G156" s="169"/>
      <c r="H156" s="163" t="s">
        <v>13</v>
      </c>
      <c r="I156" s="26">
        <v>3</v>
      </c>
      <c r="J156" s="110">
        <v>0.6667</v>
      </c>
      <c r="K156" s="26">
        <v>1</v>
      </c>
      <c r="L156" s="26">
        <v>0</v>
      </c>
      <c r="M156" s="110">
        <v>0.6667</v>
      </c>
      <c r="N156" s="169"/>
      <c r="O156" s="163" t="s">
        <v>17</v>
      </c>
      <c r="P156" s="26">
        <v>2</v>
      </c>
      <c r="Q156" s="110">
        <v>0</v>
      </c>
      <c r="R156" s="26">
        <v>0</v>
      </c>
      <c r="S156" s="26">
        <v>0</v>
      </c>
      <c r="T156" s="110">
        <v>0</v>
      </c>
      <c r="U156" s="169"/>
    </row>
    <row r="157" ht="12" spans="1:21">
      <c r="A157" s="163" t="s">
        <v>13</v>
      </c>
      <c r="B157" s="26">
        <v>1</v>
      </c>
      <c r="C157" s="110">
        <v>0</v>
      </c>
      <c r="D157" s="26">
        <v>0</v>
      </c>
      <c r="E157" s="26">
        <v>0</v>
      </c>
      <c r="F157" s="110">
        <v>0</v>
      </c>
      <c r="G157" s="169"/>
      <c r="H157" s="163" t="s">
        <v>24</v>
      </c>
      <c r="I157" s="26">
        <v>3</v>
      </c>
      <c r="J157" s="110">
        <v>0.3333</v>
      </c>
      <c r="K157" s="26">
        <v>1</v>
      </c>
      <c r="L157" s="26">
        <v>1</v>
      </c>
      <c r="M157" s="110">
        <v>0.3333</v>
      </c>
      <c r="N157" s="169"/>
      <c r="O157" s="163" t="s">
        <v>24</v>
      </c>
      <c r="P157" s="26">
        <v>2</v>
      </c>
      <c r="Q157" s="110">
        <v>0</v>
      </c>
      <c r="R157" s="26">
        <v>0</v>
      </c>
      <c r="S157" s="26">
        <v>0</v>
      </c>
      <c r="T157" s="110">
        <v>0</v>
      </c>
      <c r="U157" s="169"/>
    </row>
    <row r="158" ht="12" spans="1:21">
      <c r="A158" s="163" t="s">
        <v>24</v>
      </c>
      <c r="B158" s="26">
        <v>1</v>
      </c>
      <c r="C158" s="110">
        <v>0</v>
      </c>
      <c r="D158" s="26">
        <v>1</v>
      </c>
      <c r="E158" s="26">
        <v>0</v>
      </c>
      <c r="F158" s="110">
        <v>0</v>
      </c>
      <c r="G158" s="169"/>
      <c r="H158" s="163" t="s">
        <v>28</v>
      </c>
      <c r="I158" s="26">
        <v>2</v>
      </c>
      <c r="J158" s="110">
        <v>0.5</v>
      </c>
      <c r="K158" s="26">
        <v>0</v>
      </c>
      <c r="L158" s="26">
        <v>0</v>
      </c>
      <c r="M158" s="110">
        <v>0.5</v>
      </c>
      <c r="N158" s="169"/>
      <c r="O158" s="163" t="s">
        <v>14</v>
      </c>
      <c r="P158" s="26">
        <v>1</v>
      </c>
      <c r="Q158" s="110">
        <v>0</v>
      </c>
      <c r="R158" s="26">
        <v>0</v>
      </c>
      <c r="S158" s="26">
        <v>0</v>
      </c>
      <c r="T158" s="110">
        <v>0</v>
      </c>
      <c r="U158" s="169"/>
    </row>
    <row r="159" ht="12" spans="8:21">
      <c r="H159" s="163" t="s">
        <v>27</v>
      </c>
      <c r="I159" s="26">
        <v>1</v>
      </c>
      <c r="J159" s="110">
        <v>0</v>
      </c>
      <c r="K159" s="26">
        <v>0</v>
      </c>
      <c r="L159" s="26">
        <v>0</v>
      </c>
      <c r="M159" s="110">
        <v>0</v>
      </c>
      <c r="N159" s="169"/>
      <c r="O159" s="163" t="s">
        <v>29</v>
      </c>
      <c r="P159" s="26">
        <v>1</v>
      </c>
      <c r="Q159" s="110">
        <v>0</v>
      </c>
      <c r="R159" s="26">
        <v>0</v>
      </c>
      <c r="S159" s="26">
        <v>0</v>
      </c>
      <c r="T159" s="110">
        <v>0</v>
      </c>
      <c r="U159" s="169"/>
    </row>
    <row r="160" ht="12" spans="15:21">
      <c r="O160" s="163" t="s">
        <v>25</v>
      </c>
      <c r="P160" s="26">
        <v>1</v>
      </c>
      <c r="Q160" s="110">
        <v>0</v>
      </c>
      <c r="R160" s="26">
        <v>1</v>
      </c>
      <c r="S160" s="26">
        <v>1</v>
      </c>
      <c r="T160" s="110">
        <v>0</v>
      </c>
      <c r="U160" s="169"/>
    </row>
    <row r="161" s="124" customFormat="1" spans="1:21">
      <c r="A161" s="159"/>
      <c r="D161" s="124">
        <v>19</v>
      </c>
      <c r="G161" s="130"/>
      <c r="H161" s="159"/>
      <c r="K161" s="124">
        <v>20</v>
      </c>
      <c r="N161" s="130"/>
      <c r="O161" s="159"/>
      <c r="R161" s="124">
        <v>21</v>
      </c>
      <c r="U161" s="130"/>
    </row>
    <row r="162" ht="12.75" spans="1:21">
      <c r="A162" s="175" t="s">
        <v>0</v>
      </c>
      <c r="B162" s="19" t="s">
        <v>1</v>
      </c>
      <c r="C162" s="19" t="s">
        <v>2</v>
      </c>
      <c r="D162" s="19" t="s">
        <v>3</v>
      </c>
      <c r="E162" s="19" t="s">
        <v>4</v>
      </c>
      <c r="F162" s="19" t="s">
        <v>5</v>
      </c>
      <c r="H162" s="160" t="s">
        <v>0</v>
      </c>
      <c r="I162" s="25" t="s">
        <v>1</v>
      </c>
      <c r="J162" s="25" t="s">
        <v>2</v>
      </c>
      <c r="K162" s="25" t="s">
        <v>3</v>
      </c>
      <c r="L162" s="25" t="s">
        <v>4</v>
      </c>
      <c r="M162" s="25" t="s">
        <v>5</v>
      </c>
      <c r="N162" s="168"/>
      <c r="O162" s="160" t="s">
        <v>0</v>
      </c>
      <c r="P162" s="25" t="s">
        <v>1</v>
      </c>
      <c r="Q162" s="25" t="s">
        <v>2</v>
      </c>
      <c r="R162" s="25" t="s">
        <v>3</v>
      </c>
      <c r="S162" s="25" t="s">
        <v>4</v>
      </c>
      <c r="T162" s="25" t="s">
        <v>5</v>
      </c>
      <c r="U162" s="168"/>
    </row>
    <row r="163" ht="12" spans="1:21">
      <c r="A163" s="176" t="s">
        <v>7</v>
      </c>
      <c r="B163" s="24">
        <v>103</v>
      </c>
      <c r="C163" s="177">
        <v>0.0097</v>
      </c>
      <c r="D163" s="24">
        <v>1</v>
      </c>
      <c r="E163" s="24">
        <v>5</v>
      </c>
      <c r="F163" s="177">
        <v>0.0097</v>
      </c>
      <c r="G163" s="127">
        <v>178</v>
      </c>
      <c r="H163" s="163" t="s">
        <v>7</v>
      </c>
      <c r="I163" s="26">
        <v>106</v>
      </c>
      <c r="J163" s="110">
        <v>0</v>
      </c>
      <c r="K163" s="26">
        <v>3</v>
      </c>
      <c r="L163" s="26">
        <v>1</v>
      </c>
      <c r="M163" s="110">
        <v>0</v>
      </c>
      <c r="N163" s="169">
        <v>123</v>
      </c>
      <c r="O163" s="162" t="s">
        <v>9</v>
      </c>
      <c r="P163" s="164">
        <v>121</v>
      </c>
      <c r="Q163" s="165">
        <v>0.0165</v>
      </c>
      <c r="R163" s="164">
        <v>4</v>
      </c>
      <c r="S163" s="164">
        <v>3</v>
      </c>
      <c r="T163" s="165">
        <v>0.0165</v>
      </c>
      <c r="U163" s="183">
        <f>7/121</f>
        <v>0.0578512396694215</v>
      </c>
    </row>
    <row r="164" ht="12" spans="1:21">
      <c r="A164" s="176" t="s">
        <v>6</v>
      </c>
      <c r="B164" s="24">
        <v>75</v>
      </c>
      <c r="C164" s="177">
        <v>0</v>
      </c>
      <c r="D164" s="24">
        <v>1</v>
      </c>
      <c r="E164" s="24">
        <v>0</v>
      </c>
      <c r="F164" s="177">
        <v>0</v>
      </c>
      <c r="G164" s="166">
        <v>0.039325842</v>
      </c>
      <c r="H164" s="162" t="s">
        <v>9</v>
      </c>
      <c r="I164" s="164">
        <v>60</v>
      </c>
      <c r="J164" s="165">
        <v>0</v>
      </c>
      <c r="K164" s="164">
        <v>1</v>
      </c>
      <c r="L164" s="164">
        <v>5</v>
      </c>
      <c r="M164" s="165">
        <v>0</v>
      </c>
      <c r="N164" s="183">
        <f>6/60</f>
        <v>0.1</v>
      </c>
      <c r="O164" s="163" t="s">
        <v>7</v>
      </c>
      <c r="P164" s="26">
        <v>99</v>
      </c>
      <c r="Q164" s="110">
        <v>0.0101</v>
      </c>
      <c r="R164" s="26">
        <v>2</v>
      </c>
      <c r="S164" s="26">
        <v>3</v>
      </c>
      <c r="T164" s="110">
        <v>0.0101</v>
      </c>
      <c r="U164" s="169">
        <v>179</v>
      </c>
    </row>
    <row r="165" ht="12" spans="1:21">
      <c r="A165" s="178" t="s">
        <v>9</v>
      </c>
      <c r="B165" s="35">
        <v>71</v>
      </c>
      <c r="C165" s="179">
        <v>0.0141</v>
      </c>
      <c r="D165" s="35">
        <v>2</v>
      </c>
      <c r="E165" s="35">
        <v>3</v>
      </c>
      <c r="F165" s="179">
        <v>0.0141</v>
      </c>
      <c r="G165" s="174">
        <f>(E165+D165)/B165</f>
        <v>0.0704225352112676</v>
      </c>
      <c r="H165" s="163" t="s">
        <v>6</v>
      </c>
      <c r="I165" s="26">
        <v>17</v>
      </c>
      <c r="J165" s="110">
        <v>0</v>
      </c>
      <c r="K165" s="26">
        <v>0</v>
      </c>
      <c r="L165" s="26">
        <v>0</v>
      </c>
      <c r="M165" s="110">
        <v>0</v>
      </c>
      <c r="N165" s="182">
        <v>0.0325</v>
      </c>
      <c r="O165" s="163" t="s">
        <v>6</v>
      </c>
      <c r="P165" s="26">
        <v>80</v>
      </c>
      <c r="Q165" s="110">
        <v>0</v>
      </c>
      <c r="R165" s="26">
        <v>1</v>
      </c>
      <c r="S165" s="26">
        <v>1</v>
      </c>
      <c r="T165" s="110">
        <v>0</v>
      </c>
      <c r="U165" s="182">
        <v>0.0391</v>
      </c>
    </row>
    <row r="166" ht="12" spans="1:21">
      <c r="A166" s="176" t="s">
        <v>11</v>
      </c>
      <c r="B166" s="24">
        <v>10</v>
      </c>
      <c r="C166" s="177">
        <v>0.1</v>
      </c>
      <c r="D166" s="24">
        <v>0</v>
      </c>
      <c r="E166" s="24">
        <v>0</v>
      </c>
      <c r="F166" s="177">
        <v>0.1</v>
      </c>
      <c r="H166" s="163" t="s">
        <v>11</v>
      </c>
      <c r="I166" s="26">
        <v>12</v>
      </c>
      <c r="J166" s="110">
        <v>0</v>
      </c>
      <c r="K166" s="26">
        <v>0</v>
      </c>
      <c r="L166" s="26">
        <v>2</v>
      </c>
      <c r="M166" s="110">
        <v>0</v>
      </c>
      <c r="N166" s="169"/>
      <c r="O166" s="163" t="s">
        <v>8</v>
      </c>
      <c r="P166" s="26">
        <v>15</v>
      </c>
      <c r="Q166" s="110">
        <v>0.0667</v>
      </c>
      <c r="R166" s="26">
        <v>1</v>
      </c>
      <c r="S166" s="26">
        <v>0</v>
      </c>
      <c r="T166" s="110">
        <v>0.0667</v>
      </c>
      <c r="U166" s="169"/>
    </row>
    <row r="167" ht="12" spans="1:21">
      <c r="A167" s="176" t="s">
        <v>10</v>
      </c>
      <c r="B167" s="24">
        <v>6</v>
      </c>
      <c r="C167" s="177">
        <v>0.3333</v>
      </c>
      <c r="D167" s="24">
        <v>0</v>
      </c>
      <c r="E167" s="24">
        <v>1</v>
      </c>
      <c r="F167" s="177">
        <v>0.3333</v>
      </c>
      <c r="H167" s="163" t="s">
        <v>10</v>
      </c>
      <c r="I167" s="26">
        <v>9</v>
      </c>
      <c r="J167" s="110">
        <v>0.1111</v>
      </c>
      <c r="K167" s="26">
        <v>0</v>
      </c>
      <c r="L167" s="26">
        <v>1</v>
      </c>
      <c r="M167" s="110">
        <v>0.1111</v>
      </c>
      <c r="N167" s="169"/>
      <c r="O167" s="163" t="s">
        <v>10</v>
      </c>
      <c r="P167" s="26">
        <v>11</v>
      </c>
      <c r="Q167" s="110">
        <v>0.2727</v>
      </c>
      <c r="R167" s="26">
        <v>0</v>
      </c>
      <c r="S167" s="26">
        <v>1</v>
      </c>
      <c r="T167" s="110">
        <v>0.2727</v>
      </c>
      <c r="U167" s="169"/>
    </row>
    <row r="168" ht="12" spans="1:21">
      <c r="A168" s="176" t="s">
        <v>8</v>
      </c>
      <c r="B168" s="24">
        <v>5</v>
      </c>
      <c r="C168" s="177">
        <v>0</v>
      </c>
      <c r="D168" s="24">
        <v>0</v>
      </c>
      <c r="E168" s="24">
        <v>0</v>
      </c>
      <c r="F168" s="177">
        <v>0</v>
      </c>
      <c r="H168" s="163" t="s">
        <v>8</v>
      </c>
      <c r="I168" s="26">
        <v>6</v>
      </c>
      <c r="J168" s="110">
        <v>0</v>
      </c>
      <c r="K168" s="26">
        <v>1</v>
      </c>
      <c r="L168" s="26">
        <v>0</v>
      </c>
      <c r="M168" s="110">
        <v>0</v>
      </c>
      <c r="N168" s="169"/>
      <c r="O168" s="163" t="s">
        <v>11</v>
      </c>
      <c r="P168" s="26">
        <v>7</v>
      </c>
      <c r="Q168" s="110">
        <v>0</v>
      </c>
      <c r="R168" s="26">
        <v>1</v>
      </c>
      <c r="S168" s="26">
        <v>0</v>
      </c>
      <c r="T168" s="110">
        <v>0</v>
      </c>
      <c r="U168" s="169"/>
    </row>
    <row r="169" ht="12" spans="1:21">
      <c r="A169" s="176" t="s">
        <v>17</v>
      </c>
      <c r="B169" s="24">
        <v>5</v>
      </c>
      <c r="C169" s="177">
        <v>0</v>
      </c>
      <c r="D169" s="24">
        <v>0</v>
      </c>
      <c r="E169" s="24">
        <v>0</v>
      </c>
      <c r="F169" s="177">
        <v>0</v>
      </c>
      <c r="H169" s="163" t="s">
        <v>16</v>
      </c>
      <c r="I169" s="26">
        <v>5</v>
      </c>
      <c r="J169" s="110">
        <v>0</v>
      </c>
      <c r="K169" s="26">
        <v>0</v>
      </c>
      <c r="L169" s="26">
        <v>0</v>
      </c>
      <c r="M169" s="110">
        <v>0</v>
      </c>
      <c r="N169" s="169"/>
      <c r="O169" s="163" t="s">
        <v>16</v>
      </c>
      <c r="P169" s="26">
        <v>6</v>
      </c>
      <c r="Q169" s="110">
        <v>0</v>
      </c>
      <c r="R169" s="26">
        <v>0</v>
      </c>
      <c r="S169" s="26">
        <v>1</v>
      </c>
      <c r="T169" s="110">
        <v>0</v>
      </c>
      <c r="U169" s="169"/>
    </row>
    <row r="170" ht="12" spans="1:21">
      <c r="A170" s="176" t="s">
        <v>16</v>
      </c>
      <c r="B170" s="24">
        <v>3</v>
      </c>
      <c r="C170" s="177">
        <v>0</v>
      </c>
      <c r="D170" s="24">
        <v>1</v>
      </c>
      <c r="E170" s="24">
        <v>0</v>
      </c>
      <c r="F170" s="177">
        <v>0</v>
      </c>
      <c r="H170" s="163" t="s">
        <v>17</v>
      </c>
      <c r="I170" s="26">
        <v>4</v>
      </c>
      <c r="J170" s="110">
        <v>0</v>
      </c>
      <c r="K170" s="26">
        <v>0</v>
      </c>
      <c r="L170" s="26">
        <v>0</v>
      </c>
      <c r="M170" s="110">
        <v>0</v>
      </c>
      <c r="N170" s="169"/>
      <c r="O170" s="163" t="s">
        <v>13</v>
      </c>
      <c r="P170" s="26">
        <v>4</v>
      </c>
      <c r="Q170" s="110">
        <v>0.5</v>
      </c>
      <c r="R170" s="26">
        <v>0</v>
      </c>
      <c r="S170" s="26">
        <v>0</v>
      </c>
      <c r="T170" s="110">
        <v>0.5</v>
      </c>
      <c r="U170" s="169"/>
    </row>
    <row r="171" ht="12" spans="1:21">
      <c r="A171" s="176" t="s">
        <v>28</v>
      </c>
      <c r="B171" s="24">
        <v>2</v>
      </c>
      <c r="C171" s="177">
        <v>0.5</v>
      </c>
      <c r="D171" s="24">
        <v>1</v>
      </c>
      <c r="E171" s="24">
        <v>0</v>
      </c>
      <c r="F171" s="177">
        <v>0.5</v>
      </c>
      <c r="H171" s="163" t="s">
        <v>13</v>
      </c>
      <c r="I171" s="26">
        <v>3</v>
      </c>
      <c r="J171" s="110">
        <v>0</v>
      </c>
      <c r="K171" s="26">
        <v>0</v>
      </c>
      <c r="L171" s="26">
        <v>0</v>
      </c>
      <c r="M171" s="110">
        <v>0</v>
      </c>
      <c r="N171" s="169"/>
      <c r="O171" s="163" t="s">
        <v>24</v>
      </c>
      <c r="P171" s="26">
        <v>4</v>
      </c>
      <c r="Q171" s="110">
        <v>0.25</v>
      </c>
      <c r="R171" s="26">
        <v>0</v>
      </c>
      <c r="S171" s="26">
        <v>0</v>
      </c>
      <c r="T171" s="110">
        <v>0.25</v>
      </c>
      <c r="U171" s="169"/>
    </row>
    <row r="172" ht="13.5" spans="1:21">
      <c r="A172" s="176" t="s">
        <v>26</v>
      </c>
      <c r="B172" s="24">
        <v>2</v>
      </c>
      <c r="C172" s="177">
        <v>0.5</v>
      </c>
      <c r="D172" s="24">
        <v>0</v>
      </c>
      <c r="E172" s="24">
        <v>1</v>
      </c>
      <c r="F172" s="177">
        <v>0.5</v>
      </c>
      <c r="H172" s="163" t="s">
        <v>26</v>
      </c>
      <c r="I172" s="26">
        <v>2</v>
      </c>
      <c r="J172" s="110">
        <v>0</v>
      </c>
      <c r="K172" s="26">
        <v>0</v>
      </c>
      <c r="L172" s="26">
        <v>0</v>
      </c>
      <c r="M172" s="26">
        <v>0</v>
      </c>
      <c r="N172" s="184"/>
      <c r="O172" s="163" t="s">
        <v>17</v>
      </c>
      <c r="P172" s="26">
        <v>3</v>
      </c>
      <c r="Q172" s="110">
        <v>0</v>
      </c>
      <c r="R172" s="26">
        <v>0</v>
      </c>
      <c r="S172" s="26">
        <v>0</v>
      </c>
      <c r="T172" s="110">
        <v>0</v>
      </c>
      <c r="U172" s="184"/>
    </row>
    <row r="173" ht="13.5" spans="1:14">
      <c r="A173" s="176" t="s">
        <v>23</v>
      </c>
      <c r="B173" s="24">
        <v>2</v>
      </c>
      <c r="C173" s="177">
        <v>0</v>
      </c>
      <c r="D173" s="24">
        <v>0</v>
      </c>
      <c r="E173" s="24">
        <v>0</v>
      </c>
      <c r="F173" s="177">
        <v>0</v>
      </c>
      <c r="H173" s="180"/>
      <c r="I173" s="32"/>
      <c r="J173" s="32"/>
      <c r="K173" s="32"/>
      <c r="L173" s="32"/>
      <c r="M173" s="32"/>
      <c r="N173" s="184"/>
    </row>
    <row r="174" ht="12.75" spans="1:14">
      <c r="A174" s="176"/>
      <c r="B174" s="24"/>
      <c r="C174" s="177"/>
      <c r="D174" s="24"/>
      <c r="E174" s="24"/>
      <c r="F174" s="177"/>
      <c r="H174" s="160"/>
      <c r="I174" s="25"/>
      <c r="J174" s="25"/>
      <c r="K174" s="25"/>
      <c r="L174" s="25"/>
      <c r="M174" s="25"/>
      <c r="N174" s="168"/>
    </row>
    <row r="175" s="124" customFormat="1" spans="1:21">
      <c r="A175" s="159"/>
      <c r="D175" s="124">
        <v>22</v>
      </c>
      <c r="G175" s="130"/>
      <c r="H175" s="159"/>
      <c r="K175" s="124">
        <v>23</v>
      </c>
      <c r="N175" s="130"/>
      <c r="O175" s="159"/>
      <c r="R175" s="124">
        <v>24</v>
      </c>
      <c r="U175" s="130"/>
    </row>
    <row r="176" ht="12.75" spans="1:21">
      <c r="A176" s="175" t="s">
        <v>0</v>
      </c>
      <c r="B176" s="19" t="s">
        <v>1</v>
      </c>
      <c r="C176" s="19" t="s">
        <v>2</v>
      </c>
      <c r="D176" s="19" t="s">
        <v>3</v>
      </c>
      <c r="E176" s="19" t="s">
        <v>4</v>
      </c>
      <c r="F176" s="19" t="s">
        <v>5</v>
      </c>
      <c r="H176" s="160" t="s">
        <v>0</v>
      </c>
      <c r="I176" s="25" t="s">
        <v>1</v>
      </c>
      <c r="J176" s="25" t="s">
        <v>2</v>
      </c>
      <c r="K176" s="25" t="s">
        <v>3</v>
      </c>
      <c r="L176" s="25" t="s">
        <v>4</v>
      </c>
      <c r="M176" s="25" t="s">
        <v>5</v>
      </c>
      <c r="N176" s="168"/>
      <c r="O176" s="160" t="s">
        <v>0</v>
      </c>
      <c r="P176" s="25" t="s">
        <v>1</v>
      </c>
      <c r="Q176" s="25" t="s">
        <v>2</v>
      </c>
      <c r="R176" s="25" t="s">
        <v>3</v>
      </c>
      <c r="S176" s="25" t="s">
        <v>4</v>
      </c>
      <c r="T176" s="25" t="s">
        <v>5</v>
      </c>
      <c r="U176" s="168"/>
    </row>
    <row r="177" ht="12" spans="1:21">
      <c r="A177" s="28" t="s">
        <v>7</v>
      </c>
      <c r="B177" s="26">
        <v>110</v>
      </c>
      <c r="C177" s="110">
        <v>0.0091</v>
      </c>
      <c r="D177" s="26">
        <v>4</v>
      </c>
      <c r="E177" s="26">
        <v>2</v>
      </c>
      <c r="F177" s="110">
        <v>0</v>
      </c>
      <c r="G177" s="114">
        <v>202</v>
      </c>
      <c r="H177" s="181" t="s">
        <v>9</v>
      </c>
      <c r="I177" s="164">
        <v>106</v>
      </c>
      <c r="J177" s="165">
        <v>0.0094</v>
      </c>
      <c r="K177" s="164">
        <v>2</v>
      </c>
      <c r="L177" s="164">
        <v>4</v>
      </c>
      <c r="M177" s="165">
        <v>0.0094</v>
      </c>
      <c r="N177" s="174">
        <f>(L177+K177)/I177</f>
        <v>0.0566037735849057</v>
      </c>
      <c r="O177" s="181" t="s">
        <v>9</v>
      </c>
      <c r="P177" s="164">
        <v>88</v>
      </c>
      <c r="Q177" s="165">
        <v>0.0114</v>
      </c>
      <c r="R177" s="164">
        <v>1</v>
      </c>
      <c r="S177" s="164">
        <v>3</v>
      </c>
      <c r="T177" s="165">
        <v>0.0114</v>
      </c>
      <c r="U177" s="174">
        <f>(S177+R177)/P177</f>
        <v>0.0454545454545455</v>
      </c>
    </row>
    <row r="178" ht="12" spans="1:21">
      <c r="A178" s="28" t="s">
        <v>6</v>
      </c>
      <c r="B178" s="26">
        <v>92</v>
      </c>
      <c r="C178" s="110">
        <v>0</v>
      </c>
      <c r="D178" s="26">
        <v>0</v>
      </c>
      <c r="E178" s="26">
        <v>0</v>
      </c>
      <c r="F178" s="110">
        <v>0</v>
      </c>
      <c r="G178" s="114">
        <v>0.02970297</v>
      </c>
      <c r="H178" s="28" t="s">
        <v>7</v>
      </c>
      <c r="I178" s="26">
        <v>91</v>
      </c>
      <c r="J178" s="110">
        <v>0</v>
      </c>
      <c r="K178" s="26">
        <v>1</v>
      </c>
      <c r="L178" s="26">
        <v>3</v>
      </c>
      <c r="M178" s="110">
        <v>0</v>
      </c>
      <c r="N178" s="114">
        <v>150</v>
      </c>
      <c r="O178" s="28" t="s">
        <v>7</v>
      </c>
      <c r="P178" s="26">
        <v>118</v>
      </c>
      <c r="Q178" s="110">
        <v>0</v>
      </c>
      <c r="R178" s="26">
        <v>0</v>
      </c>
      <c r="S178" s="26">
        <v>3</v>
      </c>
      <c r="T178" s="110">
        <v>0</v>
      </c>
      <c r="U178" s="114">
        <v>165</v>
      </c>
    </row>
    <row r="179" ht="12" spans="1:21">
      <c r="A179" s="181" t="s">
        <v>9</v>
      </c>
      <c r="B179" s="164">
        <v>86</v>
      </c>
      <c r="C179" s="165">
        <v>0.0116</v>
      </c>
      <c r="D179" s="164">
        <v>5</v>
      </c>
      <c r="E179" s="164">
        <v>0</v>
      </c>
      <c r="F179" s="165">
        <v>0.0116</v>
      </c>
      <c r="G179" s="174">
        <f>(E179+D179)/B179</f>
        <v>0.0581395348837209</v>
      </c>
      <c r="H179" s="28" t="s">
        <v>6</v>
      </c>
      <c r="I179" s="26">
        <v>59</v>
      </c>
      <c r="J179" s="110">
        <v>0</v>
      </c>
      <c r="K179" s="26">
        <v>1</v>
      </c>
      <c r="L179" s="26">
        <v>0</v>
      </c>
      <c r="M179" s="110">
        <v>0</v>
      </c>
      <c r="N179" s="185">
        <v>0.03333</v>
      </c>
      <c r="O179" s="28" t="s">
        <v>11</v>
      </c>
      <c r="P179" s="26">
        <v>8</v>
      </c>
      <c r="Q179" s="110">
        <v>0</v>
      </c>
      <c r="R179" s="26">
        <v>1</v>
      </c>
      <c r="S179" s="26">
        <v>1</v>
      </c>
      <c r="T179" s="110">
        <v>0</v>
      </c>
      <c r="U179" s="185">
        <v>0.0118</v>
      </c>
    </row>
    <row r="180" ht="12" spans="1:21">
      <c r="A180" s="28" t="s">
        <v>17</v>
      </c>
      <c r="B180" s="26">
        <v>11</v>
      </c>
      <c r="C180" s="110">
        <v>0</v>
      </c>
      <c r="D180" s="26">
        <v>0</v>
      </c>
      <c r="E180" s="26">
        <v>0</v>
      </c>
      <c r="F180" s="110">
        <v>0</v>
      </c>
      <c r="G180" s="114"/>
      <c r="H180" s="28" t="s">
        <v>10</v>
      </c>
      <c r="I180" s="26">
        <v>7</v>
      </c>
      <c r="J180" s="110">
        <v>0.1429</v>
      </c>
      <c r="K180" s="26">
        <v>0</v>
      </c>
      <c r="L180" s="26">
        <v>0</v>
      </c>
      <c r="M180" s="110">
        <v>0.1429</v>
      </c>
      <c r="N180" s="114"/>
      <c r="O180" s="28" t="s">
        <v>13</v>
      </c>
      <c r="P180" s="26">
        <v>2</v>
      </c>
      <c r="Q180" s="110">
        <v>0</v>
      </c>
      <c r="R180" s="26">
        <v>0</v>
      </c>
      <c r="S180" s="26">
        <v>1</v>
      </c>
      <c r="T180" s="110">
        <v>0</v>
      </c>
      <c r="U180" s="114"/>
    </row>
    <row r="181" ht="12" spans="1:21">
      <c r="A181" s="28" t="s">
        <v>11</v>
      </c>
      <c r="B181" s="26">
        <v>10</v>
      </c>
      <c r="C181" s="110">
        <v>0.1</v>
      </c>
      <c r="D181" s="26">
        <v>0</v>
      </c>
      <c r="E181" s="26">
        <v>0</v>
      </c>
      <c r="F181" s="110">
        <v>0</v>
      </c>
      <c r="G181" s="114"/>
      <c r="H181" s="28" t="s">
        <v>17</v>
      </c>
      <c r="I181" s="26">
        <v>7</v>
      </c>
      <c r="J181" s="110">
        <v>0</v>
      </c>
      <c r="K181" s="26">
        <v>1</v>
      </c>
      <c r="L181" s="26">
        <v>0</v>
      </c>
      <c r="M181" s="110">
        <v>0</v>
      </c>
      <c r="N181" s="114"/>
      <c r="O181" s="28" t="s">
        <v>8</v>
      </c>
      <c r="P181" s="26">
        <v>10</v>
      </c>
      <c r="Q181" s="110">
        <v>0</v>
      </c>
      <c r="R181" s="26">
        <v>1</v>
      </c>
      <c r="S181" s="26">
        <v>0</v>
      </c>
      <c r="T181" s="110">
        <v>0</v>
      </c>
      <c r="U181" s="114"/>
    </row>
    <row r="182" ht="12" spans="1:21">
      <c r="A182" s="28" t="s">
        <v>8</v>
      </c>
      <c r="B182" s="26">
        <v>9</v>
      </c>
      <c r="C182" s="110">
        <v>0.1111</v>
      </c>
      <c r="D182" s="26">
        <v>0</v>
      </c>
      <c r="E182" s="26">
        <v>0</v>
      </c>
      <c r="F182" s="110">
        <v>0.1111</v>
      </c>
      <c r="G182" s="114"/>
      <c r="H182" s="28" t="s">
        <v>8</v>
      </c>
      <c r="I182" s="26">
        <v>5</v>
      </c>
      <c r="J182" s="110">
        <v>0</v>
      </c>
      <c r="K182" s="26">
        <v>1</v>
      </c>
      <c r="L182" s="26">
        <v>2</v>
      </c>
      <c r="M182" s="110">
        <v>0</v>
      </c>
      <c r="N182" s="114"/>
      <c r="O182" s="28" t="s">
        <v>22</v>
      </c>
      <c r="P182" s="26">
        <v>2</v>
      </c>
      <c r="Q182" s="110">
        <v>0</v>
      </c>
      <c r="R182" s="26">
        <v>1</v>
      </c>
      <c r="S182" s="26">
        <v>0</v>
      </c>
      <c r="T182" s="110">
        <v>0</v>
      </c>
      <c r="U182" s="114"/>
    </row>
    <row r="183" ht="12" spans="1:21">
      <c r="A183" s="28" t="s">
        <v>10</v>
      </c>
      <c r="B183" s="26">
        <v>5</v>
      </c>
      <c r="C183" s="110">
        <v>0.2</v>
      </c>
      <c r="D183" s="26">
        <v>0</v>
      </c>
      <c r="E183" s="26">
        <v>1</v>
      </c>
      <c r="F183" s="110">
        <v>0.2</v>
      </c>
      <c r="G183" s="114"/>
      <c r="H183" s="28" t="s">
        <v>16</v>
      </c>
      <c r="I183" s="26">
        <v>5</v>
      </c>
      <c r="J183" s="110">
        <v>0</v>
      </c>
      <c r="K183" s="26">
        <v>0</v>
      </c>
      <c r="L183" s="26">
        <v>2</v>
      </c>
      <c r="M183" s="110">
        <v>0</v>
      </c>
      <c r="N183" s="114"/>
      <c r="O183" s="28" t="s">
        <v>26</v>
      </c>
      <c r="P183" s="26">
        <v>1</v>
      </c>
      <c r="Q183" s="110">
        <v>0</v>
      </c>
      <c r="R183" s="26">
        <v>1</v>
      </c>
      <c r="S183" s="26">
        <v>0</v>
      </c>
      <c r="T183" s="110">
        <v>0</v>
      </c>
      <c r="U183" s="114"/>
    </row>
    <row r="184" ht="12" spans="1:21">
      <c r="A184" s="28" t="s">
        <v>16</v>
      </c>
      <c r="B184" s="26">
        <v>4</v>
      </c>
      <c r="C184" s="110">
        <v>0</v>
      </c>
      <c r="D184" s="26">
        <v>0</v>
      </c>
      <c r="E184" s="26">
        <v>0</v>
      </c>
      <c r="F184" s="110">
        <v>0</v>
      </c>
      <c r="G184" s="114"/>
      <c r="H184" s="28" t="s">
        <v>11</v>
      </c>
      <c r="I184" s="26">
        <v>3</v>
      </c>
      <c r="J184" s="110">
        <v>0</v>
      </c>
      <c r="K184" s="26">
        <v>0</v>
      </c>
      <c r="L184" s="26">
        <v>0</v>
      </c>
      <c r="M184" s="110">
        <v>0</v>
      </c>
      <c r="N184" s="114"/>
      <c r="O184" s="28" t="s">
        <v>6</v>
      </c>
      <c r="P184" s="26">
        <v>47</v>
      </c>
      <c r="Q184" s="110">
        <v>0</v>
      </c>
      <c r="R184" s="26">
        <v>0</v>
      </c>
      <c r="S184" s="26">
        <v>0</v>
      </c>
      <c r="T184" s="110">
        <v>0</v>
      </c>
      <c r="U184" s="114"/>
    </row>
    <row r="185" ht="12" spans="1:21">
      <c r="A185" s="28" t="s">
        <v>26</v>
      </c>
      <c r="B185" s="26">
        <v>2</v>
      </c>
      <c r="C185" s="110">
        <v>0</v>
      </c>
      <c r="D185" s="26">
        <v>0</v>
      </c>
      <c r="E185" s="26">
        <v>0</v>
      </c>
      <c r="F185" s="110">
        <v>0</v>
      </c>
      <c r="G185" s="114"/>
      <c r="H185" s="28" t="s">
        <v>28</v>
      </c>
      <c r="I185" s="26">
        <v>2</v>
      </c>
      <c r="J185" s="110">
        <v>0</v>
      </c>
      <c r="K185" s="26">
        <v>0</v>
      </c>
      <c r="L185" s="26">
        <v>0</v>
      </c>
      <c r="M185" s="110">
        <v>0</v>
      </c>
      <c r="N185" s="114"/>
      <c r="O185" s="28" t="s">
        <v>10</v>
      </c>
      <c r="P185" s="26">
        <v>5</v>
      </c>
      <c r="Q185" s="110">
        <v>0.2</v>
      </c>
      <c r="R185" s="26">
        <v>0</v>
      </c>
      <c r="S185" s="26">
        <v>0</v>
      </c>
      <c r="T185" s="110">
        <v>0.2</v>
      </c>
      <c r="U185" s="114"/>
    </row>
    <row r="186" ht="12" spans="1:21">
      <c r="A186" s="28" t="s">
        <v>28</v>
      </c>
      <c r="B186" s="26">
        <v>1</v>
      </c>
      <c r="C186" s="110">
        <v>0</v>
      </c>
      <c r="D186" s="26">
        <v>0</v>
      </c>
      <c r="E186" s="26">
        <v>0</v>
      </c>
      <c r="F186" s="110">
        <v>0</v>
      </c>
      <c r="G186" s="114"/>
      <c r="H186" s="28" t="s">
        <v>26</v>
      </c>
      <c r="I186" s="26">
        <v>2</v>
      </c>
      <c r="J186" s="110">
        <v>0</v>
      </c>
      <c r="K186" s="26">
        <v>0</v>
      </c>
      <c r="L186" s="26">
        <v>0</v>
      </c>
      <c r="M186" s="110">
        <v>0</v>
      </c>
      <c r="N186" s="114"/>
      <c r="O186" s="28" t="s">
        <v>17</v>
      </c>
      <c r="P186" s="26">
        <v>4</v>
      </c>
      <c r="Q186" s="110">
        <v>0</v>
      </c>
      <c r="R186" s="26">
        <v>0</v>
      </c>
      <c r="S186" s="26">
        <v>0</v>
      </c>
      <c r="T186" s="110">
        <v>0</v>
      </c>
      <c r="U186" s="188"/>
    </row>
    <row r="188" s="124" customFormat="1" spans="1:21">
      <c r="A188" s="159"/>
      <c r="D188" s="124">
        <v>25</v>
      </c>
      <c r="G188" s="130"/>
      <c r="H188" s="159"/>
      <c r="K188" s="124">
        <v>26</v>
      </c>
      <c r="N188" s="130"/>
      <c r="O188" s="159"/>
      <c r="R188" s="124">
        <v>27</v>
      </c>
      <c r="U188" s="130"/>
    </row>
    <row r="189" ht="12.75" spans="1:21">
      <c r="A189" s="175" t="s">
        <v>0</v>
      </c>
      <c r="B189" s="19" t="s">
        <v>1</v>
      </c>
      <c r="C189" s="19" t="s">
        <v>2</v>
      </c>
      <c r="D189" s="19" t="s">
        <v>3</v>
      </c>
      <c r="E189" s="19" t="s">
        <v>4</v>
      </c>
      <c r="F189" s="19" t="s">
        <v>5</v>
      </c>
      <c r="H189" s="160" t="s">
        <v>0</v>
      </c>
      <c r="I189" s="25" t="s">
        <v>1</v>
      </c>
      <c r="J189" s="25" t="s">
        <v>2</v>
      </c>
      <c r="K189" s="25" t="s">
        <v>3</v>
      </c>
      <c r="L189" s="25" t="s">
        <v>4</v>
      </c>
      <c r="M189" s="25" t="s">
        <v>5</v>
      </c>
      <c r="N189" s="168"/>
      <c r="O189" s="21" t="s">
        <v>0</v>
      </c>
      <c r="P189" s="19" t="s">
        <v>1</v>
      </c>
      <c r="Q189" s="19" t="s">
        <v>2</v>
      </c>
      <c r="R189" s="19" t="s">
        <v>3</v>
      </c>
      <c r="S189" s="19" t="s">
        <v>4</v>
      </c>
      <c r="T189" s="19" t="s">
        <v>5</v>
      </c>
      <c r="U189" s="189"/>
    </row>
    <row r="190" ht="12" spans="1:21">
      <c r="A190" s="181" t="s">
        <v>9</v>
      </c>
      <c r="B190" s="164">
        <v>83</v>
      </c>
      <c r="C190" s="165">
        <v>0</v>
      </c>
      <c r="D190" s="164">
        <v>1</v>
      </c>
      <c r="E190" s="164">
        <v>4</v>
      </c>
      <c r="F190" s="165">
        <v>0</v>
      </c>
      <c r="G190" s="174">
        <f>(E190+D190)/B190</f>
        <v>0.0602409638554217</v>
      </c>
      <c r="H190" s="28" t="s">
        <v>7</v>
      </c>
      <c r="I190" s="26">
        <v>128</v>
      </c>
      <c r="J190" s="110">
        <v>0</v>
      </c>
      <c r="K190" s="26">
        <v>2</v>
      </c>
      <c r="L190" s="26">
        <v>6</v>
      </c>
      <c r="M190" s="110">
        <v>0</v>
      </c>
      <c r="N190" s="114">
        <v>136</v>
      </c>
      <c r="O190" s="23" t="s">
        <v>7</v>
      </c>
      <c r="P190" s="24">
        <v>138</v>
      </c>
      <c r="Q190" s="177">
        <v>0</v>
      </c>
      <c r="R190" s="24">
        <v>1</v>
      </c>
      <c r="S190" s="24">
        <v>3</v>
      </c>
      <c r="T190" s="177">
        <v>0</v>
      </c>
      <c r="U190" s="190">
        <v>145</v>
      </c>
    </row>
    <row r="191" ht="12" spans="1:21">
      <c r="A191" s="28" t="s">
        <v>7</v>
      </c>
      <c r="B191" s="26">
        <v>129</v>
      </c>
      <c r="C191" s="110">
        <v>0</v>
      </c>
      <c r="D191" s="26">
        <v>2</v>
      </c>
      <c r="E191" s="26">
        <v>1</v>
      </c>
      <c r="F191" s="110">
        <v>0</v>
      </c>
      <c r="G191" s="114">
        <v>135</v>
      </c>
      <c r="H191" s="181" t="s">
        <v>9</v>
      </c>
      <c r="I191" s="164">
        <v>90</v>
      </c>
      <c r="J191" s="165">
        <v>0</v>
      </c>
      <c r="K191" s="164">
        <v>3</v>
      </c>
      <c r="L191" s="164">
        <v>0</v>
      </c>
      <c r="M191" s="165">
        <v>0</v>
      </c>
      <c r="N191" s="174">
        <f>(L191+K191)/I191</f>
        <v>0.0333333333333333</v>
      </c>
      <c r="O191" s="186" t="s">
        <v>9</v>
      </c>
      <c r="P191" s="35">
        <v>68</v>
      </c>
      <c r="Q191" s="179">
        <v>0</v>
      </c>
      <c r="R191" s="35">
        <v>1</v>
      </c>
      <c r="S191" s="35">
        <v>3</v>
      </c>
      <c r="T191" s="179">
        <v>0</v>
      </c>
      <c r="U191" s="174">
        <f>(S191+R191)/P191</f>
        <v>0.0588235294117647</v>
      </c>
    </row>
    <row r="192" ht="12" spans="1:21">
      <c r="A192" s="28" t="s">
        <v>11</v>
      </c>
      <c r="B192" s="26">
        <v>8</v>
      </c>
      <c r="C192" s="110">
        <v>0</v>
      </c>
      <c r="D192" s="26">
        <v>0</v>
      </c>
      <c r="E192" s="26">
        <v>1</v>
      </c>
      <c r="F192" s="110">
        <v>0</v>
      </c>
      <c r="G192" s="114">
        <v>0.022222</v>
      </c>
      <c r="H192" s="28" t="s">
        <v>8</v>
      </c>
      <c r="I192" s="26">
        <v>15</v>
      </c>
      <c r="J192" s="110">
        <v>0</v>
      </c>
      <c r="K192" s="26">
        <v>0</v>
      </c>
      <c r="L192" s="26">
        <v>0</v>
      </c>
      <c r="M192" s="110">
        <v>0</v>
      </c>
      <c r="N192" s="185">
        <v>0.0588</v>
      </c>
      <c r="O192" s="23" t="s">
        <v>8</v>
      </c>
      <c r="P192" s="24">
        <v>15</v>
      </c>
      <c r="Q192" s="177">
        <v>0</v>
      </c>
      <c r="R192" s="24">
        <v>0</v>
      </c>
      <c r="S192" s="24">
        <v>1</v>
      </c>
      <c r="T192" s="177">
        <v>0</v>
      </c>
      <c r="U192" s="191">
        <v>0.0276</v>
      </c>
    </row>
    <row r="193" ht="13.5" spans="1:21">
      <c r="A193" s="28" t="s">
        <v>10</v>
      </c>
      <c r="B193" s="26">
        <v>5</v>
      </c>
      <c r="C193" s="110">
        <v>0.2</v>
      </c>
      <c r="D193" s="26">
        <v>0</v>
      </c>
      <c r="E193" s="26">
        <v>1</v>
      </c>
      <c r="F193" s="110">
        <v>0.2</v>
      </c>
      <c r="G193" s="114"/>
      <c r="H193" s="28" t="s">
        <v>11</v>
      </c>
      <c r="I193" s="26">
        <v>8</v>
      </c>
      <c r="J193" s="110">
        <v>0</v>
      </c>
      <c r="K193" s="26">
        <v>1</v>
      </c>
      <c r="L193" s="26">
        <v>0</v>
      </c>
      <c r="M193" s="110">
        <v>0</v>
      </c>
      <c r="N193" s="114"/>
      <c r="O193" s="23" t="s">
        <v>6</v>
      </c>
      <c r="P193" s="24">
        <v>7</v>
      </c>
      <c r="Q193" s="177">
        <v>0</v>
      </c>
      <c r="R193" s="24">
        <v>0</v>
      </c>
      <c r="S193" s="24">
        <v>0</v>
      </c>
      <c r="T193" s="177">
        <v>0</v>
      </c>
      <c r="U193" s="193"/>
    </row>
    <row r="194" ht="13.5" spans="1:21">
      <c r="A194" s="28" t="s">
        <v>8</v>
      </c>
      <c r="B194" s="26">
        <v>9</v>
      </c>
      <c r="C194" s="110">
        <v>0</v>
      </c>
      <c r="D194" s="26">
        <v>0</v>
      </c>
      <c r="E194" s="26">
        <v>0</v>
      </c>
      <c r="F194" s="110">
        <v>0</v>
      </c>
      <c r="G194" s="114"/>
      <c r="H194" s="28" t="s">
        <v>6</v>
      </c>
      <c r="I194" s="26">
        <v>8</v>
      </c>
      <c r="J194" s="110">
        <v>0</v>
      </c>
      <c r="K194" s="26">
        <v>0</v>
      </c>
      <c r="L194" s="26">
        <v>0</v>
      </c>
      <c r="M194" s="110">
        <v>0</v>
      </c>
      <c r="N194" s="114"/>
      <c r="O194" s="23" t="s">
        <v>10</v>
      </c>
      <c r="P194" s="24">
        <v>4</v>
      </c>
      <c r="Q194" s="177">
        <v>0.25</v>
      </c>
      <c r="R194" s="24">
        <v>0</v>
      </c>
      <c r="S194" s="24">
        <v>0</v>
      </c>
      <c r="T194" s="177">
        <v>0.25</v>
      </c>
      <c r="U194" s="193"/>
    </row>
    <row r="195" ht="12" spans="1:21">
      <c r="A195" s="28" t="s">
        <v>6</v>
      </c>
      <c r="B195" s="26">
        <v>6</v>
      </c>
      <c r="C195" s="110">
        <v>0</v>
      </c>
      <c r="D195" s="26">
        <v>0</v>
      </c>
      <c r="E195" s="26">
        <v>0</v>
      </c>
      <c r="F195" s="110">
        <v>0</v>
      </c>
      <c r="G195" s="114"/>
      <c r="H195" s="28" t="s">
        <v>16</v>
      </c>
      <c r="I195" s="26">
        <v>4</v>
      </c>
      <c r="J195" s="110">
        <v>0</v>
      </c>
      <c r="K195" s="26">
        <v>0</v>
      </c>
      <c r="L195" s="26">
        <v>1</v>
      </c>
      <c r="M195" s="110">
        <v>0</v>
      </c>
      <c r="N195" s="114"/>
      <c r="O195" s="23" t="s">
        <v>16</v>
      </c>
      <c r="P195" s="24">
        <v>4</v>
      </c>
      <c r="Q195" s="177">
        <v>0</v>
      </c>
      <c r="R195" s="24">
        <v>0</v>
      </c>
      <c r="S195" s="24">
        <v>0</v>
      </c>
      <c r="T195" s="177">
        <v>0</v>
      </c>
      <c r="U195" s="190"/>
    </row>
    <row r="196" ht="13.5" spans="1:21">
      <c r="A196" s="28" t="s">
        <v>16</v>
      </c>
      <c r="B196" s="26">
        <v>3</v>
      </c>
      <c r="C196" s="110">
        <v>0</v>
      </c>
      <c r="D196" s="26">
        <v>0</v>
      </c>
      <c r="E196" s="26">
        <v>0</v>
      </c>
      <c r="F196" s="110">
        <v>0</v>
      </c>
      <c r="G196" s="114"/>
      <c r="H196" s="28" t="s">
        <v>10</v>
      </c>
      <c r="I196" s="26">
        <v>3</v>
      </c>
      <c r="J196" s="110">
        <v>0</v>
      </c>
      <c r="K196" s="26">
        <v>0</v>
      </c>
      <c r="L196" s="26">
        <v>1</v>
      </c>
      <c r="M196" s="110">
        <v>0</v>
      </c>
      <c r="N196" s="114"/>
      <c r="O196" s="23" t="s">
        <v>28</v>
      </c>
      <c r="P196" s="24">
        <v>3</v>
      </c>
      <c r="Q196" s="177">
        <v>0</v>
      </c>
      <c r="R196" s="24">
        <v>0</v>
      </c>
      <c r="S196" s="24">
        <v>0</v>
      </c>
      <c r="T196" s="177">
        <v>0</v>
      </c>
      <c r="U196" s="193"/>
    </row>
    <row r="197" ht="13.5" spans="1:21">
      <c r="A197" s="28" t="s">
        <v>13</v>
      </c>
      <c r="B197" s="26">
        <v>2</v>
      </c>
      <c r="C197" s="110">
        <v>0</v>
      </c>
      <c r="D197" s="26">
        <v>0</v>
      </c>
      <c r="E197" s="26">
        <v>0</v>
      </c>
      <c r="F197" s="110">
        <v>0</v>
      </c>
      <c r="G197" s="114"/>
      <c r="H197" s="28" t="s">
        <v>26</v>
      </c>
      <c r="I197" s="26">
        <v>3</v>
      </c>
      <c r="J197" s="110">
        <v>0</v>
      </c>
      <c r="K197" s="26">
        <v>1</v>
      </c>
      <c r="L197" s="26">
        <v>0</v>
      </c>
      <c r="M197" s="110">
        <v>0</v>
      </c>
      <c r="N197" s="114"/>
      <c r="O197" s="23" t="s">
        <v>11</v>
      </c>
      <c r="P197" s="24">
        <v>2</v>
      </c>
      <c r="Q197" s="177">
        <v>0</v>
      </c>
      <c r="R197" s="24">
        <v>1</v>
      </c>
      <c r="S197" s="24">
        <v>0</v>
      </c>
      <c r="T197" s="177">
        <v>0</v>
      </c>
      <c r="U197" s="193"/>
    </row>
    <row r="198" ht="13.5" spans="1:21">
      <c r="A198" s="28" t="s">
        <v>14</v>
      </c>
      <c r="B198" s="26">
        <v>1</v>
      </c>
      <c r="C198" s="110">
        <v>0</v>
      </c>
      <c r="D198" s="26">
        <v>0</v>
      </c>
      <c r="E198" s="26">
        <v>0</v>
      </c>
      <c r="F198" s="110">
        <v>0</v>
      </c>
      <c r="G198" s="114"/>
      <c r="H198" s="28" t="s">
        <v>28</v>
      </c>
      <c r="I198" s="26">
        <v>2</v>
      </c>
      <c r="J198" s="110">
        <v>0</v>
      </c>
      <c r="K198" s="26">
        <v>0</v>
      </c>
      <c r="L198" s="26">
        <v>0</v>
      </c>
      <c r="M198" s="110">
        <v>0</v>
      </c>
      <c r="N198" s="114"/>
      <c r="O198" s="23" t="s">
        <v>17</v>
      </c>
      <c r="P198" s="24">
        <v>1</v>
      </c>
      <c r="Q198" s="177">
        <v>0</v>
      </c>
      <c r="R198" s="24">
        <v>0</v>
      </c>
      <c r="S198" s="24">
        <v>0</v>
      </c>
      <c r="T198" s="177">
        <v>0</v>
      </c>
      <c r="U198" s="193"/>
    </row>
    <row r="199" ht="13.5" spans="1:21">
      <c r="A199" s="28" t="s">
        <v>17</v>
      </c>
      <c r="B199" s="26">
        <v>0</v>
      </c>
      <c r="C199" s="110">
        <v>0</v>
      </c>
      <c r="D199" s="26">
        <v>0</v>
      </c>
      <c r="E199" s="26">
        <v>0</v>
      </c>
      <c r="F199" s="110">
        <v>0</v>
      </c>
      <c r="G199" s="32"/>
      <c r="H199" s="28" t="s">
        <v>29</v>
      </c>
      <c r="I199" s="26">
        <v>2</v>
      </c>
      <c r="J199" s="110">
        <v>0</v>
      </c>
      <c r="K199" s="26">
        <v>0</v>
      </c>
      <c r="L199" s="26">
        <v>0</v>
      </c>
      <c r="M199" s="110">
        <v>0</v>
      </c>
      <c r="N199" s="114"/>
      <c r="O199" s="23" t="s">
        <v>24</v>
      </c>
      <c r="P199" s="24">
        <v>1</v>
      </c>
      <c r="Q199" s="177">
        <v>0</v>
      </c>
      <c r="R199" s="24">
        <v>0</v>
      </c>
      <c r="S199" s="24">
        <v>0</v>
      </c>
      <c r="T199" s="177">
        <v>0</v>
      </c>
      <c r="U199" s="193"/>
    </row>
    <row r="200" ht="13.5" spans="15:21">
      <c r="O200" s="23" t="s">
        <v>29</v>
      </c>
      <c r="P200" s="24">
        <v>1</v>
      </c>
      <c r="Q200" s="177">
        <v>0</v>
      </c>
      <c r="R200" s="24">
        <v>1</v>
      </c>
      <c r="S200" s="24">
        <v>0</v>
      </c>
      <c r="T200" s="177">
        <v>0</v>
      </c>
      <c r="U200" s="193"/>
    </row>
    <row r="201" ht="13.5" spans="4:21">
      <c r="D201" s="192">
        <v>28</v>
      </c>
      <c r="K201" s="192">
        <v>29</v>
      </c>
      <c r="O201" s="23" t="s">
        <v>25</v>
      </c>
      <c r="P201" s="24">
        <v>1</v>
      </c>
      <c r="Q201" s="177">
        <v>0</v>
      </c>
      <c r="R201" s="24">
        <v>0</v>
      </c>
      <c r="S201" s="24">
        <v>0</v>
      </c>
      <c r="T201" s="177">
        <v>0</v>
      </c>
      <c r="U201" s="193"/>
    </row>
    <row r="202" ht="12" spans="1:18">
      <c r="A202" s="21" t="s">
        <v>0</v>
      </c>
      <c r="B202" s="19" t="s">
        <v>1</v>
      </c>
      <c r="C202" s="19" t="s">
        <v>2</v>
      </c>
      <c r="D202" s="19" t="s">
        <v>3</v>
      </c>
      <c r="E202" s="19" t="s">
        <v>4</v>
      </c>
      <c r="F202" s="19" t="s">
        <v>5</v>
      </c>
      <c r="G202" s="189"/>
      <c r="H202" s="21" t="s">
        <v>0</v>
      </c>
      <c r="I202" s="19" t="s">
        <v>1</v>
      </c>
      <c r="J202" s="19" t="s">
        <v>2</v>
      </c>
      <c r="K202" s="19" t="s">
        <v>3</v>
      </c>
      <c r="L202" s="19" t="s">
        <v>4</v>
      </c>
      <c r="M202" s="19" t="s">
        <v>5</v>
      </c>
      <c r="N202" s="189"/>
      <c r="R202" s="195">
        <v>30</v>
      </c>
    </row>
    <row r="203" ht="12" spans="1:21">
      <c r="A203" s="23" t="s">
        <v>7</v>
      </c>
      <c r="B203" s="24">
        <v>121</v>
      </c>
      <c r="C203" s="177">
        <v>0</v>
      </c>
      <c r="D203" s="24">
        <v>1</v>
      </c>
      <c r="E203" s="24">
        <v>1</v>
      </c>
      <c r="F203" s="177">
        <v>0</v>
      </c>
      <c r="G203" s="190">
        <v>131</v>
      </c>
      <c r="H203" s="23" t="s">
        <v>7</v>
      </c>
      <c r="I203" s="24">
        <v>159</v>
      </c>
      <c r="J203" s="177">
        <v>0</v>
      </c>
      <c r="K203" s="24">
        <v>3</v>
      </c>
      <c r="L203" s="24">
        <v>4</v>
      </c>
      <c r="M203" s="177">
        <v>0</v>
      </c>
      <c r="N203" s="190">
        <v>169</v>
      </c>
      <c r="O203" s="21" t="s">
        <v>0</v>
      </c>
      <c r="P203" s="19" t="s">
        <v>1</v>
      </c>
      <c r="Q203" s="19" t="s">
        <v>2</v>
      </c>
      <c r="R203" s="19" t="s">
        <v>3</v>
      </c>
      <c r="S203" s="19" t="s">
        <v>4</v>
      </c>
      <c r="T203" s="19" t="s">
        <v>5</v>
      </c>
      <c r="U203" s="189">
        <v>143</v>
      </c>
    </row>
    <row r="204" spans="1:21">
      <c r="A204" s="186" t="s">
        <v>9</v>
      </c>
      <c r="B204" s="35">
        <v>80</v>
      </c>
      <c r="C204" s="179">
        <v>0.0125</v>
      </c>
      <c r="D204" s="35">
        <v>1</v>
      </c>
      <c r="E204" s="35">
        <v>5</v>
      </c>
      <c r="F204" s="179">
        <v>0.0125</v>
      </c>
      <c r="G204" s="174">
        <f>(E204+D204)/B204</f>
        <v>0.075</v>
      </c>
      <c r="H204" s="186" t="s">
        <v>9</v>
      </c>
      <c r="I204" s="35">
        <v>66</v>
      </c>
      <c r="J204" s="179">
        <v>0</v>
      </c>
      <c r="K204" s="35">
        <v>2</v>
      </c>
      <c r="L204" s="35">
        <v>2</v>
      </c>
      <c r="M204" s="179">
        <v>0</v>
      </c>
      <c r="N204" s="174">
        <f>(L204+K204)/I204</f>
        <v>0.0606060606060606</v>
      </c>
      <c r="O204" s="23" t="s">
        <v>7</v>
      </c>
      <c r="P204" s="24">
        <v>137</v>
      </c>
      <c r="Q204" s="177">
        <v>0</v>
      </c>
      <c r="R204" s="24">
        <v>5</v>
      </c>
      <c r="S204" s="24">
        <v>4</v>
      </c>
      <c r="T204" s="177">
        <v>0</v>
      </c>
      <c r="U204" s="190">
        <f>U206/P204</f>
        <v>0.0656934306569343</v>
      </c>
    </row>
    <row r="205" spans="1:21">
      <c r="A205" s="23" t="s">
        <v>8</v>
      </c>
      <c r="B205" s="24">
        <v>11</v>
      </c>
      <c r="C205" s="177">
        <v>0.0909</v>
      </c>
      <c r="D205" s="24">
        <v>0</v>
      </c>
      <c r="E205" s="24">
        <v>1</v>
      </c>
      <c r="F205" s="177">
        <v>0.0909</v>
      </c>
      <c r="G205" s="190">
        <v>0.01526717</v>
      </c>
      <c r="H205" s="23" t="s">
        <v>8</v>
      </c>
      <c r="I205" s="24">
        <v>16</v>
      </c>
      <c r="J205" s="177">
        <v>0</v>
      </c>
      <c r="K205" s="24">
        <v>0</v>
      </c>
      <c r="L205" s="24">
        <v>0</v>
      </c>
      <c r="M205" s="177">
        <v>0</v>
      </c>
      <c r="N205" s="190">
        <v>0.0302366</v>
      </c>
      <c r="O205" s="186" t="s">
        <v>9</v>
      </c>
      <c r="P205" s="35">
        <v>17</v>
      </c>
      <c r="Q205" s="179">
        <v>0</v>
      </c>
      <c r="R205" s="35">
        <v>1</v>
      </c>
      <c r="S205" s="35">
        <v>2</v>
      </c>
      <c r="T205" s="179">
        <v>0</v>
      </c>
      <c r="U205" s="174">
        <f>(S205+R205)/P205</f>
        <v>0.176470588235294</v>
      </c>
    </row>
    <row r="206" ht="13.5" spans="1:21">
      <c r="A206" s="23" t="s">
        <v>6</v>
      </c>
      <c r="B206" s="24">
        <v>10</v>
      </c>
      <c r="C206" s="177">
        <v>0</v>
      </c>
      <c r="D206" s="24">
        <v>0</v>
      </c>
      <c r="E206" s="24">
        <v>0</v>
      </c>
      <c r="F206" s="177">
        <v>0</v>
      </c>
      <c r="G206" s="193"/>
      <c r="H206" s="23" t="s">
        <v>6</v>
      </c>
      <c r="I206" s="24">
        <v>10</v>
      </c>
      <c r="J206" s="177">
        <v>0</v>
      </c>
      <c r="K206" s="24">
        <v>0</v>
      </c>
      <c r="L206" s="24">
        <v>0</v>
      </c>
      <c r="M206" s="177">
        <v>0</v>
      </c>
      <c r="N206" s="193"/>
      <c r="O206" s="23" t="s">
        <v>8</v>
      </c>
      <c r="P206" s="24">
        <v>10</v>
      </c>
      <c r="Q206" s="177">
        <v>0</v>
      </c>
      <c r="R206" s="24">
        <v>0</v>
      </c>
      <c r="S206" s="24">
        <v>1</v>
      </c>
      <c r="T206" s="177">
        <v>0</v>
      </c>
      <c r="U206" s="190">
        <v>9</v>
      </c>
    </row>
    <row r="207" ht="13.5" spans="1:21">
      <c r="A207" s="23" t="s">
        <v>10</v>
      </c>
      <c r="B207" s="24">
        <v>5</v>
      </c>
      <c r="C207" s="177">
        <v>0.2</v>
      </c>
      <c r="D207" s="24">
        <v>1</v>
      </c>
      <c r="E207" s="24">
        <v>0</v>
      </c>
      <c r="F207" s="177">
        <v>0.2</v>
      </c>
      <c r="G207" s="193"/>
      <c r="H207" s="23" t="s">
        <v>11</v>
      </c>
      <c r="I207" s="24">
        <v>6</v>
      </c>
      <c r="J207" s="177">
        <v>0.1667</v>
      </c>
      <c r="K207" s="24">
        <v>0</v>
      </c>
      <c r="L207" s="24">
        <v>0</v>
      </c>
      <c r="M207" s="177">
        <v>0.1667</v>
      </c>
      <c r="N207" s="193"/>
      <c r="O207" s="23" t="s">
        <v>6</v>
      </c>
      <c r="P207" s="24">
        <v>6</v>
      </c>
      <c r="Q207" s="177">
        <v>0</v>
      </c>
      <c r="R207" s="24">
        <v>0</v>
      </c>
      <c r="S207" s="24">
        <v>0</v>
      </c>
      <c r="T207" s="177">
        <v>0</v>
      </c>
      <c r="U207" s="193"/>
    </row>
    <row r="208" ht="13.5" spans="1:21">
      <c r="A208" s="23" t="s">
        <v>11</v>
      </c>
      <c r="B208" s="24">
        <v>2</v>
      </c>
      <c r="C208" s="177">
        <v>0</v>
      </c>
      <c r="D208" s="24">
        <v>0</v>
      </c>
      <c r="E208" s="24">
        <v>0</v>
      </c>
      <c r="F208" s="177">
        <v>0</v>
      </c>
      <c r="G208" s="193"/>
      <c r="H208" s="23" t="s">
        <v>22</v>
      </c>
      <c r="I208" s="24">
        <v>3</v>
      </c>
      <c r="J208" s="177">
        <v>0</v>
      </c>
      <c r="K208" s="24">
        <v>0</v>
      </c>
      <c r="L208" s="24">
        <v>0</v>
      </c>
      <c r="M208" s="177">
        <v>0</v>
      </c>
      <c r="N208" s="193"/>
      <c r="O208" s="23" t="s">
        <v>11</v>
      </c>
      <c r="P208" s="24">
        <v>5</v>
      </c>
      <c r="Q208" s="177">
        <v>0</v>
      </c>
      <c r="R208" s="24">
        <v>2</v>
      </c>
      <c r="S208" s="24">
        <v>1</v>
      </c>
      <c r="T208" s="177">
        <v>0</v>
      </c>
      <c r="U208" s="193"/>
    </row>
    <row r="209" ht="13.5" spans="1:21">
      <c r="A209" s="23" t="s">
        <v>17</v>
      </c>
      <c r="B209" s="24">
        <v>2</v>
      </c>
      <c r="C209" s="177">
        <v>0</v>
      </c>
      <c r="D209" s="24">
        <v>0</v>
      </c>
      <c r="E209" s="24">
        <v>0</v>
      </c>
      <c r="F209" s="177">
        <v>0</v>
      </c>
      <c r="G209" s="193"/>
      <c r="H209" s="23" t="s">
        <v>13</v>
      </c>
      <c r="I209" s="24">
        <v>2</v>
      </c>
      <c r="J209" s="177">
        <v>0</v>
      </c>
      <c r="K209" s="24">
        <v>0</v>
      </c>
      <c r="L209" s="24">
        <v>0</v>
      </c>
      <c r="M209" s="177">
        <v>0</v>
      </c>
      <c r="N209" s="193"/>
      <c r="O209" s="23" t="s">
        <v>10</v>
      </c>
      <c r="P209" s="24">
        <v>5</v>
      </c>
      <c r="Q209" s="177">
        <v>0</v>
      </c>
      <c r="R209" s="24">
        <v>0</v>
      </c>
      <c r="S209" s="24">
        <v>0</v>
      </c>
      <c r="T209" s="177">
        <v>0</v>
      </c>
      <c r="U209" s="193"/>
    </row>
    <row r="210" ht="13.5" spans="1:21">
      <c r="A210" s="23" t="s">
        <v>16</v>
      </c>
      <c r="B210" s="24">
        <v>2</v>
      </c>
      <c r="C210" s="177">
        <v>0</v>
      </c>
      <c r="D210" s="24">
        <v>0</v>
      </c>
      <c r="E210" s="24">
        <v>0</v>
      </c>
      <c r="F210" s="177">
        <v>0</v>
      </c>
      <c r="G210" s="190"/>
      <c r="H210" s="23" t="s">
        <v>27</v>
      </c>
      <c r="I210" s="24">
        <v>2</v>
      </c>
      <c r="J210" s="177">
        <v>0</v>
      </c>
      <c r="K210" s="24">
        <v>0</v>
      </c>
      <c r="L210" s="24">
        <v>1</v>
      </c>
      <c r="M210" s="177">
        <v>0</v>
      </c>
      <c r="N210" s="193"/>
      <c r="O210" s="23" t="s">
        <v>26</v>
      </c>
      <c r="P210" s="24">
        <v>1</v>
      </c>
      <c r="Q210" s="177">
        <v>0</v>
      </c>
      <c r="R210" s="24">
        <v>0</v>
      </c>
      <c r="S210" s="24">
        <v>0</v>
      </c>
      <c r="T210" s="177">
        <v>0</v>
      </c>
      <c r="U210" s="190"/>
    </row>
    <row r="211" ht="13.5" spans="1:21">
      <c r="A211" s="23" t="s">
        <v>33</v>
      </c>
      <c r="B211" s="24">
        <v>1</v>
      </c>
      <c r="C211" s="177">
        <v>0</v>
      </c>
      <c r="D211" s="24">
        <v>0</v>
      </c>
      <c r="E211" s="24">
        <v>0</v>
      </c>
      <c r="F211" s="177">
        <v>0</v>
      </c>
      <c r="G211" s="193"/>
      <c r="H211" s="23" t="s">
        <v>17</v>
      </c>
      <c r="I211" s="24">
        <v>1</v>
      </c>
      <c r="J211" s="177">
        <v>0</v>
      </c>
      <c r="K211" s="24">
        <v>0</v>
      </c>
      <c r="L211" s="24">
        <v>0</v>
      </c>
      <c r="M211" s="177">
        <v>0</v>
      </c>
      <c r="N211" s="193"/>
      <c r="O211" s="23" t="s">
        <v>14</v>
      </c>
      <c r="P211" s="24">
        <v>1</v>
      </c>
      <c r="Q211" s="177">
        <v>1</v>
      </c>
      <c r="R211" s="24">
        <v>0</v>
      </c>
      <c r="S211" s="24">
        <v>0</v>
      </c>
      <c r="T211" s="177">
        <v>1</v>
      </c>
      <c r="U211" s="190"/>
    </row>
    <row r="212" ht="13.5" spans="1:21">
      <c r="A212" s="23" t="s">
        <v>22</v>
      </c>
      <c r="B212" s="24">
        <v>1</v>
      </c>
      <c r="C212" s="177">
        <v>0</v>
      </c>
      <c r="D212" s="24">
        <v>0</v>
      </c>
      <c r="E212" s="24">
        <v>0</v>
      </c>
      <c r="F212" s="177">
        <v>0</v>
      </c>
      <c r="G212" s="193"/>
      <c r="H212" s="23" t="s">
        <v>26</v>
      </c>
      <c r="I212" s="24">
        <v>1</v>
      </c>
      <c r="J212" s="177">
        <v>0</v>
      </c>
      <c r="K212" s="24">
        <v>0</v>
      </c>
      <c r="L212" s="24">
        <v>0</v>
      </c>
      <c r="M212" s="177">
        <v>0</v>
      </c>
      <c r="N212" s="190"/>
      <c r="O212" s="23" t="s">
        <v>29</v>
      </c>
      <c r="P212" s="24">
        <v>1</v>
      </c>
      <c r="Q212" s="177">
        <v>0</v>
      </c>
      <c r="R212" s="24">
        <v>1</v>
      </c>
      <c r="S212" s="24">
        <v>1</v>
      </c>
      <c r="T212" s="177">
        <v>0</v>
      </c>
      <c r="U212" s="193"/>
    </row>
    <row r="213" ht="13.5" spans="1:14">
      <c r="A213" s="23" t="s">
        <v>27</v>
      </c>
      <c r="B213" s="24">
        <v>1</v>
      </c>
      <c r="C213" s="177">
        <v>0</v>
      </c>
      <c r="D213" s="24">
        <v>0</v>
      </c>
      <c r="E213" s="24">
        <v>0</v>
      </c>
      <c r="F213" s="177">
        <v>0</v>
      </c>
      <c r="G213" s="193"/>
      <c r="H213" s="23" t="s">
        <v>23</v>
      </c>
      <c r="I213" s="24">
        <v>1</v>
      </c>
      <c r="J213" s="177">
        <v>1</v>
      </c>
      <c r="K213" s="24">
        <v>0</v>
      </c>
      <c r="L213" s="24">
        <v>0</v>
      </c>
      <c r="M213" s="177">
        <v>1</v>
      </c>
      <c r="N213" s="190"/>
    </row>
    <row r="214" spans="18:18">
      <c r="R214" s="194">
        <v>43498</v>
      </c>
    </row>
    <row r="215" ht="12" spans="4:21">
      <c r="D215" s="126">
        <v>31</v>
      </c>
      <c r="K215" s="194">
        <v>43497</v>
      </c>
      <c r="O215" s="21" t="s">
        <v>0</v>
      </c>
      <c r="P215" s="19" t="s">
        <v>1</v>
      </c>
      <c r="Q215" s="19" t="s">
        <v>2</v>
      </c>
      <c r="R215" s="19" t="s">
        <v>3</v>
      </c>
      <c r="S215" s="19" t="s">
        <v>4</v>
      </c>
      <c r="T215" s="19" t="s">
        <v>5</v>
      </c>
      <c r="U215" s="189">
        <v>357</v>
      </c>
    </row>
    <row r="216" ht="12" spans="1:21">
      <c r="A216" s="21" t="s">
        <v>0</v>
      </c>
      <c r="B216" s="19" t="s">
        <v>1</v>
      </c>
      <c r="C216" s="19" t="s">
        <v>2</v>
      </c>
      <c r="D216" s="19" t="s">
        <v>3</v>
      </c>
      <c r="E216" s="19" t="s">
        <v>4</v>
      </c>
      <c r="F216" s="19" t="s">
        <v>5</v>
      </c>
      <c r="G216" s="189"/>
      <c r="H216" s="21" t="s">
        <v>0</v>
      </c>
      <c r="I216" s="19" t="s">
        <v>1</v>
      </c>
      <c r="J216" s="19" t="s">
        <v>2</v>
      </c>
      <c r="K216" s="19" t="s">
        <v>3</v>
      </c>
      <c r="L216" s="19" t="s">
        <v>4</v>
      </c>
      <c r="M216" s="19" t="s">
        <v>5</v>
      </c>
      <c r="N216" s="189"/>
      <c r="O216" s="23" t="s">
        <v>7</v>
      </c>
      <c r="P216" s="24">
        <v>352</v>
      </c>
      <c r="Q216" s="177">
        <v>0.0028</v>
      </c>
      <c r="R216" s="24">
        <v>0</v>
      </c>
      <c r="S216" s="24">
        <v>23</v>
      </c>
      <c r="T216" s="177">
        <v>0.0028</v>
      </c>
      <c r="U216" s="190">
        <v>23</v>
      </c>
    </row>
    <row r="217" spans="1:21">
      <c r="A217" s="23" t="s">
        <v>7</v>
      </c>
      <c r="B217" s="24">
        <v>299</v>
      </c>
      <c r="C217" s="177">
        <v>0</v>
      </c>
      <c r="D217" s="24">
        <v>1</v>
      </c>
      <c r="E217" s="24">
        <v>14</v>
      </c>
      <c r="F217" s="177">
        <v>0</v>
      </c>
      <c r="G217" s="190">
        <v>307</v>
      </c>
      <c r="H217" s="23" t="s">
        <v>7</v>
      </c>
      <c r="I217" s="24">
        <v>237</v>
      </c>
      <c r="J217" s="177">
        <v>0</v>
      </c>
      <c r="K217" s="24">
        <v>0</v>
      </c>
      <c r="L217" s="24">
        <v>17</v>
      </c>
      <c r="M217" s="177">
        <v>0</v>
      </c>
      <c r="N217" s="190">
        <v>247</v>
      </c>
      <c r="O217" s="186" t="s">
        <v>9</v>
      </c>
      <c r="P217" s="35">
        <v>15</v>
      </c>
      <c r="Q217" s="179">
        <v>0.0667</v>
      </c>
      <c r="R217" s="35">
        <v>1</v>
      </c>
      <c r="S217" s="35">
        <v>1</v>
      </c>
      <c r="T217" s="179">
        <v>0.0667</v>
      </c>
      <c r="U217" s="174">
        <f>(S217+R217)/P217</f>
        <v>0.133333333333333</v>
      </c>
    </row>
    <row r="218" spans="1:21">
      <c r="A218" s="186" t="s">
        <v>9</v>
      </c>
      <c r="B218" s="35">
        <v>18</v>
      </c>
      <c r="C218" s="179">
        <v>0.0556</v>
      </c>
      <c r="D218" s="35">
        <v>2</v>
      </c>
      <c r="E218" s="35">
        <v>1</v>
      </c>
      <c r="F218" s="179">
        <v>0.0556</v>
      </c>
      <c r="G218" s="174">
        <f>(E218+D218)/B218</f>
        <v>0.166666666666667</v>
      </c>
      <c r="H218" s="186" t="s">
        <v>9</v>
      </c>
      <c r="I218" s="35">
        <v>12</v>
      </c>
      <c r="J218" s="179">
        <v>0</v>
      </c>
      <c r="K218" s="35">
        <v>0</v>
      </c>
      <c r="L218" s="35">
        <v>1</v>
      </c>
      <c r="M218" s="179">
        <v>0</v>
      </c>
      <c r="N218" s="174">
        <f>(L218+K218)/I218</f>
        <v>0.0833333333333333</v>
      </c>
      <c r="O218" s="23" t="s">
        <v>8</v>
      </c>
      <c r="P218" s="24">
        <v>13</v>
      </c>
      <c r="Q218" s="177">
        <v>0</v>
      </c>
      <c r="R218" s="24">
        <v>1</v>
      </c>
      <c r="S218" s="24">
        <v>1</v>
      </c>
      <c r="T218" s="177">
        <v>0</v>
      </c>
      <c r="U218" s="190">
        <f>U216/U215</f>
        <v>0.0644257703081232</v>
      </c>
    </row>
    <row r="219" ht="13.5" spans="1:21">
      <c r="A219" s="23" t="s">
        <v>8</v>
      </c>
      <c r="B219" s="24">
        <v>12</v>
      </c>
      <c r="C219" s="177">
        <v>0</v>
      </c>
      <c r="D219" s="24">
        <v>0</v>
      </c>
      <c r="E219" s="24">
        <v>2</v>
      </c>
      <c r="F219" s="177">
        <v>0</v>
      </c>
      <c r="G219" s="190">
        <f>G220/G217</f>
        <v>0.0521172638436482</v>
      </c>
      <c r="H219" s="23" t="s">
        <v>6</v>
      </c>
      <c r="I219" s="24">
        <v>10</v>
      </c>
      <c r="J219" s="177">
        <v>0</v>
      </c>
      <c r="K219" s="24">
        <v>0</v>
      </c>
      <c r="L219" s="24">
        <v>1</v>
      </c>
      <c r="M219" s="177">
        <v>0</v>
      </c>
      <c r="N219" s="193">
        <v>18</v>
      </c>
      <c r="O219" s="23" t="s">
        <v>6</v>
      </c>
      <c r="P219" s="24">
        <v>6</v>
      </c>
      <c r="Q219" s="177">
        <v>0</v>
      </c>
      <c r="R219" s="24">
        <v>0</v>
      </c>
      <c r="S219" s="24">
        <v>0</v>
      </c>
      <c r="T219" s="177">
        <v>0</v>
      </c>
      <c r="U219" s="193"/>
    </row>
    <row r="220" ht="13.5" spans="1:21">
      <c r="A220" s="23" t="s">
        <v>6</v>
      </c>
      <c r="B220" s="24">
        <v>8</v>
      </c>
      <c r="C220" s="177">
        <v>0</v>
      </c>
      <c r="D220" s="24">
        <v>0</v>
      </c>
      <c r="E220" s="24">
        <v>1</v>
      </c>
      <c r="F220" s="177">
        <v>0</v>
      </c>
      <c r="G220" s="193">
        <v>16</v>
      </c>
      <c r="H220" s="23" t="s">
        <v>8</v>
      </c>
      <c r="I220" s="24">
        <v>10</v>
      </c>
      <c r="J220" s="177">
        <v>0</v>
      </c>
      <c r="K220" s="24">
        <v>0</v>
      </c>
      <c r="L220" s="24">
        <v>1</v>
      </c>
      <c r="M220" s="177">
        <v>0</v>
      </c>
      <c r="N220" s="190">
        <f>N219/N217</f>
        <v>0.0728744939271255</v>
      </c>
      <c r="O220" s="23" t="s">
        <v>11</v>
      </c>
      <c r="P220" s="24">
        <v>5</v>
      </c>
      <c r="Q220" s="177">
        <v>0.2</v>
      </c>
      <c r="R220" s="24">
        <v>0</v>
      </c>
      <c r="S220" s="24">
        <v>0</v>
      </c>
      <c r="T220" s="177">
        <v>0.2</v>
      </c>
      <c r="U220" s="193"/>
    </row>
    <row r="221" ht="13.5" spans="1:21">
      <c r="A221" s="23" t="s">
        <v>11</v>
      </c>
      <c r="B221" s="24">
        <v>3</v>
      </c>
      <c r="C221" s="177">
        <v>0</v>
      </c>
      <c r="D221" s="24">
        <v>0</v>
      </c>
      <c r="E221" s="24">
        <v>0</v>
      </c>
      <c r="F221" s="177">
        <v>0</v>
      </c>
      <c r="G221" s="193"/>
      <c r="H221" s="23" t="s">
        <v>10</v>
      </c>
      <c r="I221" s="24">
        <v>8</v>
      </c>
      <c r="J221" s="177">
        <v>0</v>
      </c>
      <c r="K221" s="24">
        <v>1</v>
      </c>
      <c r="L221" s="24">
        <v>0</v>
      </c>
      <c r="M221" s="177">
        <v>0</v>
      </c>
      <c r="N221" s="193"/>
      <c r="O221" s="23" t="s">
        <v>17</v>
      </c>
      <c r="P221" s="24">
        <v>3</v>
      </c>
      <c r="Q221" s="177">
        <v>0</v>
      </c>
      <c r="R221" s="24">
        <v>0</v>
      </c>
      <c r="S221" s="24">
        <v>0</v>
      </c>
      <c r="T221" s="177">
        <v>0</v>
      </c>
      <c r="U221" s="193"/>
    </row>
    <row r="222" ht="13.5" spans="1:21">
      <c r="A222" s="23" t="s">
        <v>10</v>
      </c>
      <c r="B222" s="24">
        <v>3</v>
      </c>
      <c r="C222" s="177">
        <v>0</v>
      </c>
      <c r="D222" s="24">
        <v>0</v>
      </c>
      <c r="E222" s="24">
        <v>0</v>
      </c>
      <c r="F222" s="177">
        <v>0</v>
      </c>
      <c r="G222" s="193"/>
      <c r="H222" s="23" t="s">
        <v>16</v>
      </c>
      <c r="I222" s="24">
        <v>3</v>
      </c>
      <c r="J222" s="177">
        <v>0</v>
      </c>
      <c r="K222" s="24">
        <v>0</v>
      </c>
      <c r="L222" s="24">
        <v>1</v>
      </c>
      <c r="M222" s="177">
        <v>0</v>
      </c>
      <c r="N222" s="190"/>
      <c r="O222" s="23" t="s">
        <v>10</v>
      </c>
      <c r="P222" s="24">
        <v>2</v>
      </c>
      <c r="Q222" s="177">
        <v>0</v>
      </c>
      <c r="R222" s="24">
        <v>0</v>
      </c>
      <c r="S222" s="24">
        <v>0</v>
      </c>
      <c r="T222" s="177">
        <v>0</v>
      </c>
      <c r="U222" s="193"/>
    </row>
    <row r="223" ht="13.5" spans="1:21">
      <c r="A223" s="23" t="s">
        <v>16</v>
      </c>
      <c r="B223" s="24">
        <v>2</v>
      </c>
      <c r="C223" s="177">
        <v>0</v>
      </c>
      <c r="D223" s="24">
        <v>0</v>
      </c>
      <c r="E223" s="24">
        <v>0</v>
      </c>
      <c r="F223" s="177">
        <v>0</v>
      </c>
      <c r="G223" s="190"/>
      <c r="H223" s="23" t="s">
        <v>11</v>
      </c>
      <c r="I223" s="24">
        <v>2</v>
      </c>
      <c r="J223" s="177">
        <v>0</v>
      </c>
      <c r="K223" s="24">
        <v>0</v>
      </c>
      <c r="L223" s="24">
        <v>0</v>
      </c>
      <c r="M223" s="177">
        <v>0</v>
      </c>
      <c r="N223" s="193"/>
      <c r="O223" s="23" t="s">
        <v>26</v>
      </c>
      <c r="P223" s="24">
        <v>2</v>
      </c>
      <c r="Q223" s="177">
        <v>0</v>
      </c>
      <c r="R223" s="24">
        <v>0</v>
      </c>
      <c r="S223" s="24">
        <v>0</v>
      </c>
      <c r="T223" s="177">
        <v>0</v>
      </c>
      <c r="U223" s="190"/>
    </row>
    <row r="224" ht="13.5" spans="1:21">
      <c r="A224" s="23" t="s">
        <v>28</v>
      </c>
      <c r="B224" s="24">
        <v>1</v>
      </c>
      <c r="C224" s="177">
        <v>0</v>
      </c>
      <c r="D224" s="24">
        <v>0</v>
      </c>
      <c r="E224" s="24">
        <v>0</v>
      </c>
      <c r="F224" s="177">
        <v>0</v>
      </c>
      <c r="G224" s="193"/>
      <c r="H224" s="23" t="s">
        <v>17</v>
      </c>
      <c r="I224" s="24">
        <v>2</v>
      </c>
      <c r="J224" s="177">
        <v>0</v>
      </c>
      <c r="K224" s="24">
        <v>0</v>
      </c>
      <c r="L224" s="24">
        <v>0</v>
      </c>
      <c r="M224" s="177">
        <v>0</v>
      </c>
      <c r="N224" s="193"/>
      <c r="O224" s="23" t="s">
        <v>22</v>
      </c>
      <c r="P224" s="24">
        <v>2</v>
      </c>
      <c r="Q224" s="177">
        <v>0.5</v>
      </c>
      <c r="R224" s="24">
        <v>0</v>
      </c>
      <c r="S224" s="24">
        <v>0</v>
      </c>
      <c r="T224" s="177">
        <v>0.5</v>
      </c>
      <c r="U224" s="193"/>
    </row>
    <row r="225" ht="13.5" spans="1:21">
      <c r="A225" s="23" t="s">
        <v>17</v>
      </c>
      <c r="B225" s="24">
        <v>1</v>
      </c>
      <c r="C225" s="177">
        <v>0</v>
      </c>
      <c r="D225" s="24">
        <v>0</v>
      </c>
      <c r="E225" s="24">
        <v>0</v>
      </c>
      <c r="F225" s="177">
        <v>0</v>
      </c>
      <c r="G225" s="193"/>
      <c r="H225" s="23" t="s">
        <v>28</v>
      </c>
      <c r="I225" s="24">
        <v>1</v>
      </c>
      <c r="J225" s="177">
        <v>0</v>
      </c>
      <c r="K225" s="24">
        <v>0</v>
      </c>
      <c r="L225" s="24">
        <v>0</v>
      </c>
      <c r="M225" s="177">
        <v>0</v>
      </c>
      <c r="N225" s="193"/>
      <c r="O225" s="23" t="s">
        <v>28</v>
      </c>
      <c r="P225" s="24">
        <v>1</v>
      </c>
      <c r="Q225" s="177">
        <v>0</v>
      </c>
      <c r="R225" s="24">
        <v>0</v>
      </c>
      <c r="S225" s="24">
        <v>0</v>
      </c>
      <c r="T225" s="177">
        <v>0</v>
      </c>
      <c r="U225" s="193"/>
    </row>
    <row r="226" ht="13.5" spans="1:21">
      <c r="A226" s="23" t="s">
        <v>13</v>
      </c>
      <c r="B226" s="24">
        <v>1</v>
      </c>
      <c r="C226" s="177">
        <v>1</v>
      </c>
      <c r="D226" s="24">
        <v>0</v>
      </c>
      <c r="E226" s="24">
        <v>0</v>
      </c>
      <c r="F226" s="177">
        <v>1</v>
      </c>
      <c r="G226" s="193"/>
      <c r="H226" s="23" t="s">
        <v>27</v>
      </c>
      <c r="I226" s="24">
        <v>1</v>
      </c>
      <c r="J226" s="177">
        <v>0</v>
      </c>
      <c r="K226" s="24">
        <v>0</v>
      </c>
      <c r="L226" s="24">
        <v>0</v>
      </c>
      <c r="M226" s="177">
        <v>0</v>
      </c>
      <c r="N226" s="193"/>
      <c r="O226" s="23" t="s">
        <v>19</v>
      </c>
      <c r="P226" s="24">
        <v>1</v>
      </c>
      <c r="Q226" s="177">
        <v>0</v>
      </c>
      <c r="R226" s="24">
        <v>0</v>
      </c>
      <c r="S226" s="24">
        <v>0</v>
      </c>
      <c r="T226" s="177">
        <v>0</v>
      </c>
      <c r="U226" s="193"/>
    </row>
    <row r="227" ht="13.5" spans="1:21">
      <c r="A227" s="23" t="s">
        <v>33</v>
      </c>
      <c r="B227" s="24">
        <v>1</v>
      </c>
      <c r="C227" s="177">
        <v>0</v>
      </c>
      <c r="D227" s="24">
        <v>0</v>
      </c>
      <c r="E227" s="24">
        <v>1</v>
      </c>
      <c r="F227" s="177">
        <v>0</v>
      </c>
      <c r="G227" s="193"/>
      <c r="O227" s="23" t="s">
        <v>21</v>
      </c>
      <c r="P227" s="24">
        <v>1</v>
      </c>
      <c r="Q227" s="177">
        <v>0</v>
      </c>
      <c r="R227" s="24">
        <v>0</v>
      </c>
      <c r="S227" s="24">
        <v>0</v>
      </c>
      <c r="T227" s="177">
        <v>0</v>
      </c>
      <c r="U227" s="193"/>
    </row>
    <row r="228" ht="13.5" spans="1:21">
      <c r="A228" s="23" t="s">
        <v>29</v>
      </c>
      <c r="B228" s="24">
        <v>1</v>
      </c>
      <c r="C228" s="177">
        <v>0</v>
      </c>
      <c r="D228" s="24">
        <v>0</v>
      </c>
      <c r="E228" s="24">
        <v>0</v>
      </c>
      <c r="F228" s="177">
        <v>0</v>
      </c>
      <c r="G228" s="193"/>
      <c r="O228" s="23" t="s">
        <v>24</v>
      </c>
      <c r="P228" s="24">
        <v>1</v>
      </c>
      <c r="Q228" s="177">
        <v>0</v>
      </c>
      <c r="R228" s="24">
        <v>0</v>
      </c>
      <c r="S228" s="24">
        <v>0</v>
      </c>
      <c r="T228" s="177">
        <v>0</v>
      </c>
      <c r="U228" s="193"/>
    </row>
    <row r="229" ht="13.5" spans="1:7">
      <c r="A229" s="23" t="s">
        <v>22</v>
      </c>
      <c r="B229" s="24">
        <v>1</v>
      </c>
      <c r="C229" s="177">
        <v>0</v>
      </c>
      <c r="D229" s="24">
        <v>0</v>
      </c>
      <c r="E229" s="24">
        <v>0</v>
      </c>
      <c r="F229" s="177">
        <v>0</v>
      </c>
      <c r="G229" s="193"/>
    </row>
    <row r="230" ht="13.5" spans="1:7">
      <c r="A230" s="23" t="s">
        <v>25</v>
      </c>
      <c r="B230" s="24">
        <v>1</v>
      </c>
      <c r="C230" s="177">
        <v>0</v>
      </c>
      <c r="D230" s="24">
        <v>0</v>
      </c>
      <c r="E230" s="24">
        <v>0</v>
      </c>
      <c r="F230" s="177">
        <v>0</v>
      </c>
      <c r="G230" s="193"/>
    </row>
    <row r="232" spans="3:18">
      <c r="C232" s="194">
        <v>43499</v>
      </c>
      <c r="K232" s="194">
        <v>43500</v>
      </c>
      <c r="R232" s="194">
        <v>43501</v>
      </c>
    </row>
    <row r="233" ht="12" spans="1:21">
      <c r="A233" s="21" t="s">
        <v>0</v>
      </c>
      <c r="B233" s="19" t="s">
        <v>1</v>
      </c>
      <c r="C233" s="19" t="s">
        <v>2</v>
      </c>
      <c r="D233" s="19" t="s">
        <v>3</v>
      </c>
      <c r="E233" s="19" t="s">
        <v>4</v>
      </c>
      <c r="F233" s="19" t="s">
        <v>5</v>
      </c>
      <c r="G233" s="189"/>
      <c r="H233" s="21" t="s">
        <v>0</v>
      </c>
      <c r="I233" s="19" t="s">
        <v>1</v>
      </c>
      <c r="J233" s="19" t="s">
        <v>2</v>
      </c>
      <c r="K233" s="19" t="s">
        <v>3</v>
      </c>
      <c r="L233" s="19" t="s">
        <v>4</v>
      </c>
      <c r="M233" s="19" t="s">
        <v>5</v>
      </c>
      <c r="N233" s="189"/>
      <c r="O233" s="21" t="s">
        <v>0</v>
      </c>
      <c r="P233" s="19" t="s">
        <v>1</v>
      </c>
      <c r="Q233" s="19" t="s">
        <v>2</v>
      </c>
      <c r="R233" s="19" t="s">
        <v>3</v>
      </c>
      <c r="S233" s="19" t="s">
        <v>4</v>
      </c>
      <c r="T233" s="19" t="s">
        <v>5</v>
      </c>
      <c r="U233" s="189" t="s">
        <v>31</v>
      </c>
    </row>
    <row r="234" spans="1:22">
      <c r="A234" s="23" t="s">
        <v>7</v>
      </c>
      <c r="B234" s="24">
        <v>473</v>
      </c>
      <c r="C234" s="177">
        <v>0</v>
      </c>
      <c r="D234" s="24">
        <v>2</v>
      </c>
      <c r="E234" s="24">
        <v>46</v>
      </c>
      <c r="F234" s="177">
        <v>0</v>
      </c>
      <c r="G234" s="190">
        <v>490</v>
      </c>
      <c r="H234" s="23" t="s">
        <v>7</v>
      </c>
      <c r="I234" s="24">
        <v>627</v>
      </c>
      <c r="J234" s="177">
        <v>0.0016</v>
      </c>
      <c r="K234" s="24">
        <v>1</v>
      </c>
      <c r="L234" s="24">
        <v>75</v>
      </c>
      <c r="M234" s="177">
        <v>0</v>
      </c>
      <c r="N234" s="190">
        <v>638</v>
      </c>
      <c r="O234" s="23" t="s">
        <v>7</v>
      </c>
      <c r="P234" s="24">
        <v>224</v>
      </c>
      <c r="Q234" s="177">
        <v>0</v>
      </c>
      <c r="R234" s="24">
        <v>3</v>
      </c>
      <c r="S234" s="24">
        <v>6</v>
      </c>
      <c r="T234" s="177">
        <v>0</v>
      </c>
      <c r="U234" s="190" t="s">
        <v>34</v>
      </c>
      <c r="V234" s="126">
        <v>234</v>
      </c>
    </row>
    <row r="235" spans="1:22">
      <c r="A235" s="186" t="s">
        <v>9</v>
      </c>
      <c r="B235" s="35">
        <v>116</v>
      </c>
      <c r="C235" s="179">
        <v>0</v>
      </c>
      <c r="D235" s="35">
        <v>1</v>
      </c>
      <c r="E235" s="35">
        <v>9</v>
      </c>
      <c r="F235" s="179">
        <v>0</v>
      </c>
      <c r="G235" s="174">
        <f>(E235+D235)/B235</f>
        <v>0.0862068965517241</v>
      </c>
      <c r="H235" s="186" t="s">
        <v>9</v>
      </c>
      <c r="I235" s="35">
        <v>106</v>
      </c>
      <c r="J235" s="179">
        <v>0</v>
      </c>
      <c r="K235" s="35">
        <v>0</v>
      </c>
      <c r="L235" s="35">
        <v>11</v>
      </c>
      <c r="M235" s="179">
        <v>0</v>
      </c>
      <c r="N235" s="174">
        <f>(L235+K235)/I235</f>
        <v>0.10377358490566</v>
      </c>
      <c r="O235" s="186" t="s">
        <v>9</v>
      </c>
      <c r="P235" s="35">
        <v>127</v>
      </c>
      <c r="Q235" s="179">
        <v>0.0079</v>
      </c>
      <c r="R235" s="35">
        <v>1</v>
      </c>
      <c r="S235" s="35">
        <v>4</v>
      </c>
      <c r="T235" s="179">
        <v>0.0079</v>
      </c>
      <c r="U235" s="196" t="s">
        <v>34</v>
      </c>
      <c r="V235" s="174">
        <f>(S235+R235)/P235</f>
        <v>0.0393700787401575</v>
      </c>
    </row>
    <row r="236" spans="1:22">
      <c r="A236" s="23" t="s">
        <v>8</v>
      </c>
      <c r="B236" s="24">
        <v>22</v>
      </c>
      <c r="C236" s="177">
        <v>0</v>
      </c>
      <c r="D236" s="24">
        <v>0</v>
      </c>
      <c r="E236" s="24">
        <v>1</v>
      </c>
      <c r="F236" s="177">
        <v>0</v>
      </c>
      <c r="G236" s="190">
        <v>48</v>
      </c>
      <c r="H236" s="23" t="s">
        <v>8</v>
      </c>
      <c r="I236" s="24">
        <v>17</v>
      </c>
      <c r="J236" s="177">
        <v>0</v>
      </c>
      <c r="K236" s="24">
        <v>0</v>
      </c>
      <c r="L236" s="24">
        <v>4</v>
      </c>
      <c r="M236" s="177">
        <v>0</v>
      </c>
      <c r="N236" s="190">
        <v>77</v>
      </c>
      <c r="O236" s="23" t="s">
        <v>8</v>
      </c>
      <c r="P236" s="24">
        <v>13</v>
      </c>
      <c r="Q236" s="177">
        <v>0.0769</v>
      </c>
      <c r="R236" s="24">
        <v>0</v>
      </c>
      <c r="S236" s="24">
        <v>0</v>
      </c>
      <c r="T236" s="177">
        <v>0.0769</v>
      </c>
      <c r="U236" s="190" t="s">
        <v>34</v>
      </c>
      <c r="V236" s="126">
        <v>9</v>
      </c>
    </row>
    <row r="237" ht="13.5" spans="1:22">
      <c r="A237" s="23" t="s">
        <v>6</v>
      </c>
      <c r="B237" s="24">
        <v>17</v>
      </c>
      <c r="C237" s="177">
        <v>0</v>
      </c>
      <c r="D237" s="24">
        <v>0</v>
      </c>
      <c r="E237" s="24">
        <v>0</v>
      </c>
      <c r="F237" s="177">
        <v>0</v>
      </c>
      <c r="G237" s="193">
        <f>G236/G234</f>
        <v>0.0979591836734694</v>
      </c>
      <c r="H237" s="23" t="s">
        <v>6</v>
      </c>
      <c r="I237" s="24">
        <v>11</v>
      </c>
      <c r="J237" s="177">
        <v>0</v>
      </c>
      <c r="K237" s="24">
        <v>0</v>
      </c>
      <c r="L237" s="24">
        <v>1</v>
      </c>
      <c r="M237" s="177">
        <v>0</v>
      </c>
      <c r="N237" s="193">
        <f>N236/N234</f>
        <v>0.120689655172414</v>
      </c>
      <c r="O237" s="23" t="s">
        <v>6</v>
      </c>
      <c r="P237" s="24">
        <v>10</v>
      </c>
      <c r="Q237" s="177">
        <v>0</v>
      </c>
      <c r="R237" s="24">
        <v>0</v>
      </c>
      <c r="S237" s="24">
        <v>0</v>
      </c>
      <c r="T237" s="177">
        <v>0</v>
      </c>
      <c r="U237" s="193" t="s">
        <v>35</v>
      </c>
      <c r="V237" s="126">
        <f>V236/V234</f>
        <v>0.0384615384615385</v>
      </c>
    </row>
    <row r="238" ht="13.5" spans="1:21">
      <c r="A238" s="23" t="s">
        <v>10</v>
      </c>
      <c r="B238" s="24">
        <v>7</v>
      </c>
      <c r="C238" s="177">
        <v>0.1429</v>
      </c>
      <c r="D238" s="24">
        <v>0</v>
      </c>
      <c r="E238" s="24">
        <v>0</v>
      </c>
      <c r="F238" s="177">
        <v>0.1429</v>
      </c>
      <c r="G238" s="193"/>
      <c r="H238" s="23" t="s">
        <v>10</v>
      </c>
      <c r="I238" s="24">
        <v>10</v>
      </c>
      <c r="J238" s="177">
        <v>0</v>
      </c>
      <c r="K238" s="24">
        <v>0</v>
      </c>
      <c r="L238" s="24">
        <v>2</v>
      </c>
      <c r="M238" s="177">
        <v>0</v>
      </c>
      <c r="N238" s="193"/>
      <c r="O238" s="23" t="s">
        <v>10</v>
      </c>
      <c r="P238" s="24">
        <v>7</v>
      </c>
      <c r="Q238" s="177">
        <v>0.1429</v>
      </c>
      <c r="R238" s="24">
        <v>0</v>
      </c>
      <c r="S238" s="24">
        <v>0</v>
      </c>
      <c r="T238" s="177">
        <v>0.1429</v>
      </c>
      <c r="U238" s="193" t="s">
        <v>35</v>
      </c>
    </row>
    <row r="239" ht="13.5" spans="1:21">
      <c r="A239" s="23" t="s">
        <v>11</v>
      </c>
      <c r="B239" s="24">
        <v>6</v>
      </c>
      <c r="C239" s="177">
        <v>0.1667</v>
      </c>
      <c r="D239" s="24">
        <v>0</v>
      </c>
      <c r="E239" s="24">
        <v>1</v>
      </c>
      <c r="F239" s="177">
        <v>0.1667</v>
      </c>
      <c r="G239" s="193"/>
      <c r="H239" s="23" t="s">
        <v>11</v>
      </c>
      <c r="I239" s="24">
        <v>5</v>
      </c>
      <c r="J239" s="177">
        <v>0</v>
      </c>
      <c r="K239" s="24">
        <v>0</v>
      </c>
      <c r="L239" s="24">
        <v>1</v>
      </c>
      <c r="M239" s="177">
        <v>0</v>
      </c>
      <c r="N239" s="193"/>
      <c r="O239" s="23" t="s">
        <v>11</v>
      </c>
      <c r="P239" s="24">
        <v>5</v>
      </c>
      <c r="Q239" s="177">
        <v>0</v>
      </c>
      <c r="R239" s="24">
        <v>0</v>
      </c>
      <c r="S239" s="24">
        <v>0</v>
      </c>
      <c r="T239" s="177">
        <v>0</v>
      </c>
      <c r="U239" s="193" t="s">
        <v>35</v>
      </c>
    </row>
    <row r="240" ht="13.5" spans="1:21">
      <c r="A240" s="23" t="s">
        <v>17</v>
      </c>
      <c r="B240" s="24">
        <v>6</v>
      </c>
      <c r="C240" s="177">
        <v>0</v>
      </c>
      <c r="D240" s="24">
        <v>0</v>
      </c>
      <c r="E240" s="24">
        <v>0</v>
      </c>
      <c r="F240" s="177">
        <v>0</v>
      </c>
      <c r="G240" s="193"/>
      <c r="H240" s="23" t="s">
        <v>16</v>
      </c>
      <c r="I240" s="24">
        <v>2</v>
      </c>
      <c r="J240" s="177">
        <v>0</v>
      </c>
      <c r="K240" s="24">
        <v>0</v>
      </c>
      <c r="L240" s="24">
        <v>0</v>
      </c>
      <c r="M240" s="177">
        <v>0</v>
      </c>
      <c r="N240" s="190"/>
      <c r="O240" s="23" t="s">
        <v>17</v>
      </c>
      <c r="P240" s="24">
        <v>1</v>
      </c>
      <c r="Q240" s="177">
        <v>0</v>
      </c>
      <c r="R240" s="24">
        <v>0</v>
      </c>
      <c r="S240" s="24">
        <v>0</v>
      </c>
      <c r="T240" s="177">
        <v>0</v>
      </c>
      <c r="U240" s="193" t="s">
        <v>35</v>
      </c>
    </row>
    <row r="241" ht="13.5" spans="1:21">
      <c r="A241" s="23" t="s">
        <v>16</v>
      </c>
      <c r="B241" s="24">
        <v>4</v>
      </c>
      <c r="C241" s="177">
        <v>0</v>
      </c>
      <c r="D241" s="24">
        <v>0</v>
      </c>
      <c r="E241" s="24">
        <v>0</v>
      </c>
      <c r="F241" s="177">
        <v>0</v>
      </c>
      <c r="G241" s="190"/>
      <c r="H241" s="23" t="s">
        <v>17</v>
      </c>
      <c r="I241" s="24">
        <v>1</v>
      </c>
      <c r="J241" s="177">
        <v>0</v>
      </c>
      <c r="K241" s="24">
        <v>0</v>
      </c>
      <c r="L241" s="24">
        <v>0</v>
      </c>
      <c r="M241" s="177">
        <v>0</v>
      </c>
      <c r="N241" s="193"/>
      <c r="O241" s="23" t="s">
        <v>16</v>
      </c>
      <c r="P241" s="24">
        <v>1</v>
      </c>
      <c r="Q241" s="177">
        <v>0</v>
      </c>
      <c r="R241" s="24">
        <v>0</v>
      </c>
      <c r="S241" s="24">
        <v>0</v>
      </c>
      <c r="T241" s="177">
        <v>0</v>
      </c>
      <c r="U241" s="190" t="s">
        <v>34</v>
      </c>
    </row>
    <row r="242" ht="13.5" spans="1:21">
      <c r="A242" s="23" t="s">
        <v>13</v>
      </c>
      <c r="B242" s="24">
        <v>2</v>
      </c>
      <c r="C242" s="177">
        <v>0</v>
      </c>
      <c r="D242" s="24">
        <v>0</v>
      </c>
      <c r="E242" s="24">
        <v>0</v>
      </c>
      <c r="F242" s="177">
        <v>0</v>
      </c>
      <c r="G242" s="193"/>
      <c r="H242" s="23" t="s">
        <v>22</v>
      </c>
      <c r="I242" s="24">
        <v>1</v>
      </c>
      <c r="J242" s="177">
        <v>0</v>
      </c>
      <c r="K242" s="24">
        <v>0</v>
      </c>
      <c r="L242" s="24">
        <v>1</v>
      </c>
      <c r="M242" s="177">
        <v>0</v>
      </c>
      <c r="N242" s="193"/>
      <c r="O242" s="23" t="s">
        <v>27</v>
      </c>
      <c r="P242" s="24">
        <v>1</v>
      </c>
      <c r="Q242" s="177">
        <v>0</v>
      </c>
      <c r="R242" s="24">
        <v>0</v>
      </c>
      <c r="S242" s="24">
        <v>0</v>
      </c>
      <c r="T242" s="177">
        <v>0</v>
      </c>
      <c r="U242" s="193" t="s">
        <v>35</v>
      </c>
    </row>
    <row r="243" ht="13.5" spans="1:7">
      <c r="A243" s="23" t="s">
        <v>28</v>
      </c>
      <c r="B243" s="24">
        <v>1</v>
      </c>
      <c r="C243" s="177">
        <v>0</v>
      </c>
      <c r="D243" s="24">
        <v>0</v>
      </c>
      <c r="E243" s="24">
        <v>1</v>
      </c>
      <c r="F243" s="177">
        <v>0</v>
      </c>
      <c r="G243" s="193"/>
    </row>
    <row r="244" spans="1:7">
      <c r="A244" s="23" t="s">
        <v>26</v>
      </c>
      <c r="B244" s="24">
        <v>1</v>
      </c>
      <c r="C244" s="177">
        <v>0</v>
      </c>
      <c r="D244" s="24">
        <v>0</v>
      </c>
      <c r="E244" s="24">
        <v>0</v>
      </c>
      <c r="F244" s="177">
        <v>0</v>
      </c>
      <c r="G244" s="190"/>
    </row>
    <row r="245" ht="13.5" spans="1:7">
      <c r="A245" s="23" t="s">
        <v>24</v>
      </c>
      <c r="B245" s="24">
        <v>1</v>
      </c>
      <c r="C245" s="177">
        <v>0</v>
      </c>
      <c r="D245" s="24">
        <v>0</v>
      </c>
      <c r="E245" s="24">
        <v>0</v>
      </c>
      <c r="F245" s="177">
        <v>0</v>
      </c>
      <c r="G245" s="193"/>
    </row>
    <row r="246" ht="13.5" spans="1:7">
      <c r="A246" s="23" t="s">
        <v>22</v>
      </c>
      <c r="B246" s="24">
        <v>1</v>
      </c>
      <c r="C246" s="177">
        <v>0</v>
      </c>
      <c r="D246" s="24">
        <v>0</v>
      </c>
      <c r="E246" s="24">
        <v>0</v>
      </c>
      <c r="F246" s="177">
        <v>0</v>
      </c>
      <c r="G246" s="193"/>
    </row>
    <row r="248" spans="3:17">
      <c r="C248" s="194">
        <v>43502</v>
      </c>
      <c r="K248" s="194">
        <v>43503</v>
      </c>
      <c r="Q248" s="194">
        <v>43504</v>
      </c>
    </row>
    <row r="249" ht="12" spans="1:20">
      <c r="A249" s="21" t="s">
        <v>0</v>
      </c>
      <c r="B249" s="19" t="s">
        <v>1</v>
      </c>
      <c r="C249" s="19" t="s">
        <v>2</v>
      </c>
      <c r="D249" s="19" t="s">
        <v>3</v>
      </c>
      <c r="E249" s="19" t="s">
        <v>4</v>
      </c>
      <c r="F249" s="19" t="s">
        <v>5</v>
      </c>
      <c r="G249" s="21"/>
      <c r="H249" s="21" t="s">
        <v>0</v>
      </c>
      <c r="I249" s="19" t="s">
        <v>1</v>
      </c>
      <c r="J249" s="19" t="s">
        <v>2</v>
      </c>
      <c r="K249" s="19" t="s">
        <v>3</v>
      </c>
      <c r="L249" s="19" t="s">
        <v>4</v>
      </c>
      <c r="M249" s="19" t="s">
        <v>5</v>
      </c>
      <c r="N249" s="189"/>
      <c r="O249" s="21" t="s">
        <v>0</v>
      </c>
      <c r="P249" s="19" t="s">
        <v>1</v>
      </c>
      <c r="Q249" s="19" t="s">
        <v>2</v>
      </c>
      <c r="R249" s="19" t="s">
        <v>3</v>
      </c>
      <c r="S249" s="19" t="s">
        <v>4</v>
      </c>
      <c r="T249" s="19" t="s">
        <v>5</v>
      </c>
    </row>
    <row r="250" spans="1:21">
      <c r="A250" s="23" t="s">
        <v>7</v>
      </c>
      <c r="B250" s="24">
        <v>187</v>
      </c>
      <c r="C250" s="177">
        <v>0</v>
      </c>
      <c r="D250" s="24">
        <v>1</v>
      </c>
      <c r="E250" s="24">
        <v>1</v>
      </c>
      <c r="F250" s="177">
        <v>0</v>
      </c>
      <c r="G250" s="23">
        <v>194</v>
      </c>
      <c r="H250" s="23" t="s">
        <v>7</v>
      </c>
      <c r="I250" s="24">
        <v>216</v>
      </c>
      <c r="J250" s="177">
        <v>0</v>
      </c>
      <c r="K250" s="24">
        <v>2</v>
      </c>
      <c r="L250" s="24">
        <v>3</v>
      </c>
      <c r="M250" s="177">
        <v>0</v>
      </c>
      <c r="N250" s="190">
        <v>230</v>
      </c>
      <c r="O250" s="23" t="s">
        <v>7</v>
      </c>
      <c r="P250" s="24">
        <v>210</v>
      </c>
      <c r="Q250" s="177">
        <v>0.0048</v>
      </c>
      <c r="R250" s="24">
        <v>4</v>
      </c>
      <c r="S250" s="24">
        <v>4</v>
      </c>
      <c r="T250" s="177">
        <v>0.0048</v>
      </c>
      <c r="U250" s="127">
        <v>221</v>
      </c>
    </row>
    <row r="251" spans="1:21">
      <c r="A251" s="186" t="s">
        <v>9</v>
      </c>
      <c r="B251" s="35">
        <v>42</v>
      </c>
      <c r="C251" s="179">
        <v>0.0238</v>
      </c>
      <c r="D251" s="35">
        <v>0</v>
      </c>
      <c r="E251" s="35">
        <v>3</v>
      </c>
      <c r="F251" s="179">
        <v>0.0238</v>
      </c>
      <c r="G251" s="174">
        <f>(E251+D251)/B251</f>
        <v>0.0714285714285714</v>
      </c>
      <c r="H251" s="186" t="s">
        <v>9</v>
      </c>
      <c r="I251" s="35">
        <v>18</v>
      </c>
      <c r="J251" s="179">
        <v>0</v>
      </c>
      <c r="K251" s="35">
        <v>2</v>
      </c>
      <c r="L251" s="35">
        <v>0</v>
      </c>
      <c r="M251" s="179">
        <v>0</v>
      </c>
      <c r="N251" s="174">
        <f>(L251+K251)/I251</f>
        <v>0.111111111111111</v>
      </c>
      <c r="O251" s="186" t="s">
        <v>9</v>
      </c>
      <c r="P251" s="35">
        <v>20</v>
      </c>
      <c r="Q251" s="179">
        <v>0</v>
      </c>
      <c r="R251" s="35">
        <v>0</v>
      </c>
      <c r="S251" s="35">
        <v>1</v>
      </c>
      <c r="T251" s="179">
        <v>0</v>
      </c>
      <c r="U251" s="174">
        <f>(S251+R251)/P251</f>
        <v>0.05</v>
      </c>
    </row>
    <row r="252" ht="13.5" spans="1:21">
      <c r="A252" s="23" t="s">
        <v>8</v>
      </c>
      <c r="B252" s="24">
        <v>18</v>
      </c>
      <c r="C252" s="177">
        <v>0</v>
      </c>
      <c r="D252" s="24">
        <v>1</v>
      </c>
      <c r="E252" s="24">
        <v>1</v>
      </c>
      <c r="F252" s="177">
        <v>0</v>
      </c>
      <c r="G252" s="23">
        <v>4</v>
      </c>
      <c r="H252" s="23" t="s">
        <v>6</v>
      </c>
      <c r="I252" s="24">
        <v>14</v>
      </c>
      <c r="J252" s="177">
        <v>0</v>
      </c>
      <c r="K252" s="24">
        <v>0</v>
      </c>
      <c r="L252" s="24">
        <v>0</v>
      </c>
      <c r="M252" s="177">
        <v>0</v>
      </c>
      <c r="N252" s="193">
        <v>5</v>
      </c>
      <c r="O252" s="23" t="s">
        <v>6</v>
      </c>
      <c r="P252" s="24">
        <v>11</v>
      </c>
      <c r="Q252" s="177">
        <v>0</v>
      </c>
      <c r="R252" s="24">
        <v>0</v>
      </c>
      <c r="S252" s="24">
        <v>1</v>
      </c>
      <c r="T252" s="177">
        <v>0</v>
      </c>
      <c r="U252" s="127">
        <v>9</v>
      </c>
    </row>
    <row r="253" spans="1:21">
      <c r="A253" s="23" t="s">
        <v>6</v>
      </c>
      <c r="B253" s="24">
        <v>7</v>
      </c>
      <c r="C253" s="177">
        <v>0</v>
      </c>
      <c r="D253" s="24">
        <v>1</v>
      </c>
      <c r="E253" s="24">
        <v>1</v>
      </c>
      <c r="F253" s="177">
        <v>0</v>
      </c>
      <c r="G253" s="23">
        <f>G252/G250</f>
        <v>0.0206185567010309</v>
      </c>
      <c r="H253" s="23" t="s">
        <v>8</v>
      </c>
      <c r="I253" s="24">
        <v>10</v>
      </c>
      <c r="J253" s="177">
        <v>0</v>
      </c>
      <c r="K253" s="24">
        <v>0</v>
      </c>
      <c r="L253" s="24">
        <v>0</v>
      </c>
      <c r="M253" s="177">
        <v>0</v>
      </c>
      <c r="N253" s="190">
        <f>N252/N250</f>
        <v>0.0217391304347826</v>
      </c>
      <c r="O253" s="23" t="s">
        <v>11</v>
      </c>
      <c r="P253" s="24">
        <v>9</v>
      </c>
      <c r="Q253" s="177">
        <v>0</v>
      </c>
      <c r="R253" s="24">
        <v>0</v>
      </c>
      <c r="S253" s="24">
        <v>0</v>
      </c>
      <c r="T253" s="177">
        <v>0</v>
      </c>
      <c r="U253" s="127">
        <f>U252/U250</f>
        <v>0.0407239819004525</v>
      </c>
    </row>
    <row r="254" ht="13.5" spans="1:20">
      <c r="A254" s="23" t="s">
        <v>11</v>
      </c>
      <c r="B254" s="24">
        <v>4</v>
      </c>
      <c r="C254" s="177">
        <v>0.25</v>
      </c>
      <c r="D254" s="24">
        <v>0</v>
      </c>
      <c r="E254" s="24">
        <v>1</v>
      </c>
      <c r="F254" s="177">
        <v>0.25</v>
      </c>
      <c r="G254" s="23"/>
      <c r="H254" s="23" t="s">
        <v>11</v>
      </c>
      <c r="I254" s="24">
        <v>5</v>
      </c>
      <c r="J254" s="177">
        <v>0</v>
      </c>
      <c r="K254" s="24">
        <v>0</v>
      </c>
      <c r="L254" s="24">
        <v>2</v>
      </c>
      <c r="M254" s="177">
        <v>0</v>
      </c>
      <c r="N254" s="193"/>
      <c r="O254" s="23" t="s">
        <v>8</v>
      </c>
      <c r="P254" s="24">
        <v>9</v>
      </c>
      <c r="Q254" s="177">
        <v>0.1111</v>
      </c>
      <c r="R254" s="24">
        <v>0</v>
      </c>
      <c r="S254" s="24">
        <v>2</v>
      </c>
      <c r="T254" s="177">
        <v>0.1111</v>
      </c>
    </row>
    <row r="255" spans="1:20">
      <c r="A255" s="23" t="s">
        <v>10</v>
      </c>
      <c r="B255" s="24">
        <v>4</v>
      </c>
      <c r="C255" s="177">
        <v>0</v>
      </c>
      <c r="D255" s="24">
        <v>0</v>
      </c>
      <c r="E255" s="24">
        <v>1</v>
      </c>
      <c r="F255" s="177">
        <v>0</v>
      </c>
      <c r="G255" s="23"/>
      <c r="H255" s="23" t="s">
        <v>16</v>
      </c>
      <c r="I255" s="24">
        <v>5</v>
      </c>
      <c r="J255" s="177">
        <v>0</v>
      </c>
      <c r="K255" s="24">
        <v>0</v>
      </c>
      <c r="L255" s="24">
        <v>0</v>
      </c>
      <c r="M255" s="177">
        <v>0</v>
      </c>
      <c r="N255" s="190"/>
      <c r="O255" s="23" t="s">
        <v>10</v>
      </c>
      <c r="P255" s="24">
        <v>6</v>
      </c>
      <c r="Q255" s="177">
        <v>0.1667</v>
      </c>
      <c r="R255" s="24">
        <v>0</v>
      </c>
      <c r="S255" s="24">
        <v>1</v>
      </c>
      <c r="T255" s="177">
        <v>0.1667</v>
      </c>
    </row>
    <row r="256" ht="13.5" spans="1:20">
      <c r="A256" s="23" t="s">
        <v>26</v>
      </c>
      <c r="B256" s="24">
        <v>3</v>
      </c>
      <c r="C256" s="177">
        <v>0</v>
      </c>
      <c r="D256" s="24">
        <v>0</v>
      </c>
      <c r="E256" s="24">
        <v>0</v>
      </c>
      <c r="F256" s="177">
        <v>0</v>
      </c>
      <c r="G256" s="23"/>
      <c r="H256" s="23" t="s">
        <v>10</v>
      </c>
      <c r="I256" s="24">
        <v>3</v>
      </c>
      <c r="J256" s="177">
        <v>0</v>
      </c>
      <c r="K256" s="24">
        <v>0</v>
      </c>
      <c r="L256" s="24">
        <v>0</v>
      </c>
      <c r="M256" s="177">
        <v>0</v>
      </c>
      <c r="N256" s="193"/>
      <c r="O256" s="23" t="s">
        <v>28</v>
      </c>
      <c r="P256" s="24">
        <v>3</v>
      </c>
      <c r="Q256" s="177">
        <v>0.3333</v>
      </c>
      <c r="R256" s="24">
        <v>0</v>
      </c>
      <c r="S256" s="24">
        <v>1</v>
      </c>
      <c r="T256" s="177">
        <v>0.3333</v>
      </c>
    </row>
    <row r="257" ht="13.5" spans="1:20">
      <c r="A257" s="23" t="s">
        <v>17</v>
      </c>
      <c r="B257" s="24">
        <v>2</v>
      </c>
      <c r="C257" s="177">
        <v>0</v>
      </c>
      <c r="D257" s="24">
        <v>0</v>
      </c>
      <c r="E257" s="24">
        <v>0</v>
      </c>
      <c r="F257" s="177">
        <v>0</v>
      </c>
      <c r="G257" s="23"/>
      <c r="H257" s="23" t="s">
        <v>28</v>
      </c>
      <c r="I257" s="24">
        <v>2</v>
      </c>
      <c r="J257" s="177">
        <v>0.5</v>
      </c>
      <c r="K257" s="24">
        <v>0</v>
      </c>
      <c r="L257" s="24">
        <v>1</v>
      </c>
      <c r="M257" s="177">
        <v>0.5</v>
      </c>
      <c r="N257" s="193"/>
      <c r="O257" s="23" t="s">
        <v>27</v>
      </c>
      <c r="P257" s="24">
        <v>2</v>
      </c>
      <c r="Q257" s="177">
        <v>0</v>
      </c>
      <c r="R257" s="24">
        <v>0</v>
      </c>
      <c r="S257" s="24">
        <v>0</v>
      </c>
      <c r="T257" s="177">
        <v>0</v>
      </c>
    </row>
    <row r="258" ht="13.5" spans="1:20">
      <c r="A258" s="23" t="s">
        <v>16</v>
      </c>
      <c r="B258" s="24">
        <v>2</v>
      </c>
      <c r="C258" s="177">
        <v>0</v>
      </c>
      <c r="D258" s="24">
        <v>0</v>
      </c>
      <c r="E258" s="24">
        <v>0</v>
      </c>
      <c r="F258" s="177">
        <v>0</v>
      </c>
      <c r="G258" s="23"/>
      <c r="H258" s="23" t="s">
        <v>17</v>
      </c>
      <c r="I258" s="24">
        <v>2</v>
      </c>
      <c r="J258" s="177">
        <v>0</v>
      </c>
      <c r="K258" s="24">
        <v>0</v>
      </c>
      <c r="L258" s="24">
        <v>0</v>
      </c>
      <c r="M258" s="177">
        <v>0</v>
      </c>
      <c r="N258" s="193"/>
      <c r="O258" s="23" t="s">
        <v>13</v>
      </c>
      <c r="P258" s="24">
        <v>1</v>
      </c>
      <c r="Q258" s="177">
        <v>0</v>
      </c>
      <c r="R258" s="24">
        <v>0</v>
      </c>
      <c r="S258" s="24">
        <v>0</v>
      </c>
      <c r="T258" s="177">
        <v>0</v>
      </c>
    </row>
    <row r="259" ht="13.5" spans="1:20">
      <c r="A259" s="23" t="s">
        <v>13</v>
      </c>
      <c r="B259" s="24">
        <v>1</v>
      </c>
      <c r="C259" s="177">
        <v>0</v>
      </c>
      <c r="D259" s="24">
        <v>0</v>
      </c>
      <c r="E259" s="24">
        <v>0</v>
      </c>
      <c r="F259" s="177">
        <v>0</v>
      </c>
      <c r="G259" s="23"/>
      <c r="H259" s="23" t="s">
        <v>29</v>
      </c>
      <c r="I259" s="24">
        <v>1</v>
      </c>
      <c r="J259" s="177">
        <v>0</v>
      </c>
      <c r="K259" s="24">
        <v>0</v>
      </c>
      <c r="L259" s="24">
        <v>1</v>
      </c>
      <c r="M259" s="177">
        <v>0</v>
      </c>
      <c r="N259" s="193"/>
      <c r="O259" s="23" t="s">
        <v>29</v>
      </c>
      <c r="P259" s="24">
        <v>1</v>
      </c>
      <c r="Q259" s="177">
        <v>0</v>
      </c>
      <c r="R259" s="24">
        <v>0</v>
      </c>
      <c r="S259" s="24">
        <v>0</v>
      </c>
      <c r="T259" s="177">
        <v>0</v>
      </c>
    </row>
    <row r="260" ht="13.5" spans="1:20">
      <c r="A260" s="23" t="s">
        <v>24</v>
      </c>
      <c r="B260" s="24">
        <v>1</v>
      </c>
      <c r="C260" s="177">
        <v>0</v>
      </c>
      <c r="D260" s="24">
        <v>0</v>
      </c>
      <c r="E260" s="24">
        <v>0</v>
      </c>
      <c r="F260" s="177">
        <v>0</v>
      </c>
      <c r="G260" s="23"/>
      <c r="H260" s="23" t="s">
        <v>36</v>
      </c>
      <c r="I260" s="24">
        <v>1</v>
      </c>
      <c r="J260" s="177">
        <v>1</v>
      </c>
      <c r="K260" s="24">
        <v>0</v>
      </c>
      <c r="L260" s="24">
        <v>1</v>
      </c>
      <c r="M260" s="177">
        <v>1</v>
      </c>
      <c r="N260" s="193"/>
      <c r="O260" s="23" t="s">
        <v>16</v>
      </c>
      <c r="P260" s="24">
        <v>1</v>
      </c>
      <c r="Q260" s="177">
        <v>0</v>
      </c>
      <c r="R260" s="24">
        <v>0</v>
      </c>
      <c r="S260" s="24">
        <v>0</v>
      </c>
      <c r="T260" s="177">
        <v>0</v>
      </c>
    </row>
    <row r="261" ht="13.5" spans="1:20">
      <c r="A261" s="23" t="s">
        <v>29</v>
      </c>
      <c r="B261" s="24">
        <v>1</v>
      </c>
      <c r="C261" s="177">
        <v>0</v>
      </c>
      <c r="D261" s="24">
        <v>0</v>
      </c>
      <c r="E261" s="24">
        <v>0</v>
      </c>
      <c r="F261" s="177">
        <v>0</v>
      </c>
      <c r="G261" s="23"/>
      <c r="H261" s="23" t="s">
        <v>22</v>
      </c>
      <c r="I261" s="24">
        <v>1</v>
      </c>
      <c r="J261" s="177">
        <v>0</v>
      </c>
      <c r="K261" s="24">
        <v>0</v>
      </c>
      <c r="L261" s="24">
        <v>0</v>
      </c>
      <c r="M261" s="177">
        <v>0</v>
      </c>
      <c r="N261" s="193"/>
      <c r="O261" s="23" t="s">
        <v>23</v>
      </c>
      <c r="P261" s="24">
        <v>1</v>
      </c>
      <c r="Q261" s="177">
        <v>0</v>
      </c>
      <c r="R261" s="24">
        <v>0</v>
      </c>
      <c r="S261" s="24">
        <v>0</v>
      </c>
      <c r="T261" s="177">
        <v>0</v>
      </c>
    </row>
    <row r="262" ht="13.5" spans="1:20">
      <c r="A262" s="23" t="s">
        <v>22</v>
      </c>
      <c r="B262" s="24">
        <v>1</v>
      </c>
      <c r="C262" s="177">
        <v>0</v>
      </c>
      <c r="D262" s="24">
        <v>0</v>
      </c>
      <c r="E262" s="24">
        <v>0</v>
      </c>
      <c r="F262" s="177">
        <v>0</v>
      </c>
      <c r="G262" s="23"/>
      <c r="H262" s="24"/>
      <c r="I262" s="177"/>
      <c r="J262" s="24"/>
      <c r="K262" s="24"/>
      <c r="L262" s="177"/>
      <c r="M262" s="193"/>
      <c r="O262" s="23" t="s">
        <v>22</v>
      </c>
      <c r="P262" s="24">
        <v>1</v>
      </c>
      <c r="Q262" s="177">
        <v>0</v>
      </c>
      <c r="R262" s="24">
        <v>0</v>
      </c>
      <c r="S262" s="24">
        <v>0</v>
      </c>
      <c r="T262" s="177">
        <v>0</v>
      </c>
    </row>
    <row r="263" ht="13.5" spans="1:20">
      <c r="A263" s="23" t="s">
        <v>25</v>
      </c>
      <c r="B263" s="24">
        <v>1</v>
      </c>
      <c r="C263" s="177">
        <v>1</v>
      </c>
      <c r="D263" s="24">
        <v>0</v>
      </c>
      <c r="E263" s="24">
        <v>1</v>
      </c>
      <c r="F263" s="177">
        <v>1</v>
      </c>
      <c r="G263" s="23"/>
      <c r="H263" s="24"/>
      <c r="I263" s="177"/>
      <c r="J263" s="24"/>
      <c r="K263" s="24"/>
      <c r="L263" s="177"/>
      <c r="M263" s="193"/>
      <c r="O263" s="23" t="s">
        <v>25</v>
      </c>
      <c r="P263" s="24">
        <v>1</v>
      </c>
      <c r="Q263" s="177">
        <v>1</v>
      </c>
      <c r="R263" s="24">
        <v>0</v>
      </c>
      <c r="S263" s="24">
        <v>1</v>
      </c>
      <c r="T263" s="177">
        <v>1</v>
      </c>
    </row>
    <row r="264" spans="15:20">
      <c r="O264" s="23" t="s">
        <v>17</v>
      </c>
      <c r="P264" s="24">
        <v>0</v>
      </c>
      <c r="Q264" s="177">
        <v>0</v>
      </c>
      <c r="R264" s="24">
        <v>0</v>
      </c>
      <c r="S264" s="24">
        <v>0</v>
      </c>
      <c r="T264" s="177">
        <v>0</v>
      </c>
    </row>
    <row r="266" spans="4:18">
      <c r="D266" s="194">
        <v>43505</v>
      </c>
      <c r="K266" s="194">
        <v>43506</v>
      </c>
      <c r="R266" s="194">
        <v>43507</v>
      </c>
    </row>
    <row r="267" ht="12.75" spans="1:21">
      <c r="A267" s="21" t="s">
        <v>0</v>
      </c>
      <c r="B267" s="19" t="s">
        <v>1</v>
      </c>
      <c r="C267" s="19" t="s">
        <v>2</v>
      </c>
      <c r="D267" s="19" t="s">
        <v>3</v>
      </c>
      <c r="E267" s="19" t="s">
        <v>4</v>
      </c>
      <c r="F267" s="19" t="s">
        <v>5</v>
      </c>
      <c r="G267" s="189"/>
      <c r="H267" s="21" t="s">
        <v>0</v>
      </c>
      <c r="I267" s="19" t="s">
        <v>1</v>
      </c>
      <c r="J267" s="19" t="s">
        <v>2</v>
      </c>
      <c r="K267" s="19" t="s">
        <v>3</v>
      </c>
      <c r="L267" s="19" t="s">
        <v>4</v>
      </c>
      <c r="M267" s="19" t="s">
        <v>5</v>
      </c>
      <c r="N267" s="189"/>
      <c r="O267" s="20" t="s">
        <v>0</v>
      </c>
      <c r="P267" s="25" t="s">
        <v>1</v>
      </c>
      <c r="Q267" s="25" t="s">
        <v>2</v>
      </c>
      <c r="R267" s="25" t="s">
        <v>3</v>
      </c>
      <c r="S267" s="25" t="s">
        <v>4</v>
      </c>
      <c r="T267" s="25" t="s">
        <v>5</v>
      </c>
      <c r="U267" s="197"/>
    </row>
    <row r="268" ht="12" spans="1:21">
      <c r="A268" s="23" t="s">
        <v>7</v>
      </c>
      <c r="B268" s="24">
        <v>245</v>
      </c>
      <c r="C268" s="177">
        <v>0</v>
      </c>
      <c r="D268" s="24">
        <v>3</v>
      </c>
      <c r="E268" s="24">
        <v>3</v>
      </c>
      <c r="F268" s="177">
        <v>0</v>
      </c>
      <c r="G268" s="190">
        <v>252</v>
      </c>
      <c r="H268" s="23" t="s">
        <v>7</v>
      </c>
      <c r="I268" s="24">
        <v>270</v>
      </c>
      <c r="J268" s="177">
        <v>0</v>
      </c>
      <c r="K268" s="24">
        <v>1</v>
      </c>
      <c r="L268" s="24">
        <v>4</v>
      </c>
      <c r="M268" s="177">
        <v>0</v>
      </c>
      <c r="N268" s="190">
        <v>275</v>
      </c>
      <c r="O268" s="28" t="s">
        <v>7</v>
      </c>
      <c r="P268" s="26">
        <v>214</v>
      </c>
      <c r="Q268" s="110">
        <v>0</v>
      </c>
      <c r="R268" s="26">
        <v>1</v>
      </c>
      <c r="S268" s="26">
        <v>5</v>
      </c>
      <c r="T268" s="110">
        <v>0</v>
      </c>
      <c r="U268" s="114">
        <v>215</v>
      </c>
    </row>
    <row r="269" ht="12" spans="1:21">
      <c r="A269" s="186" t="s">
        <v>9</v>
      </c>
      <c r="B269" s="35">
        <v>27</v>
      </c>
      <c r="C269" s="179">
        <v>0</v>
      </c>
      <c r="D269" s="35">
        <v>1</v>
      </c>
      <c r="E269" s="35">
        <v>1</v>
      </c>
      <c r="F269" s="179">
        <v>0</v>
      </c>
      <c r="G269" s="174">
        <f>(E269+D269)/B269</f>
        <v>0.0740740740740741</v>
      </c>
      <c r="H269" s="186" t="s">
        <v>9</v>
      </c>
      <c r="I269" s="35">
        <v>29</v>
      </c>
      <c r="J269" s="179">
        <v>0</v>
      </c>
      <c r="K269" s="35">
        <v>1</v>
      </c>
      <c r="L269" s="35">
        <v>5</v>
      </c>
      <c r="M269" s="179">
        <v>0</v>
      </c>
      <c r="N269" s="174">
        <f>(L269+K269)/I269</f>
        <v>0.206896551724138</v>
      </c>
      <c r="O269" s="181" t="s">
        <v>9</v>
      </c>
      <c r="P269" s="164">
        <v>21</v>
      </c>
      <c r="Q269" s="165">
        <v>0</v>
      </c>
      <c r="R269" s="164">
        <v>1</v>
      </c>
      <c r="S269" s="164">
        <v>3</v>
      </c>
      <c r="T269" s="165">
        <v>0</v>
      </c>
      <c r="U269" s="174">
        <f>(S269+R269)/P269</f>
        <v>0.19047619047619</v>
      </c>
    </row>
    <row r="270" ht="12" spans="1:21">
      <c r="A270" s="23" t="s">
        <v>8</v>
      </c>
      <c r="B270" s="24">
        <v>11</v>
      </c>
      <c r="C270" s="177">
        <v>0</v>
      </c>
      <c r="D270" s="24">
        <v>0</v>
      </c>
      <c r="E270" s="24">
        <v>0</v>
      </c>
      <c r="F270" s="177">
        <v>0</v>
      </c>
      <c r="G270" s="190">
        <v>6</v>
      </c>
      <c r="H270" s="23" t="s">
        <v>8</v>
      </c>
      <c r="I270" s="24">
        <v>12</v>
      </c>
      <c r="J270" s="177">
        <v>0.0833</v>
      </c>
      <c r="K270" s="24">
        <v>0</v>
      </c>
      <c r="L270" s="24">
        <v>0</v>
      </c>
      <c r="M270" s="177">
        <v>0.0833</v>
      </c>
      <c r="N270" s="190">
        <v>5</v>
      </c>
      <c r="O270" s="28" t="s">
        <v>8</v>
      </c>
      <c r="P270" s="26">
        <v>18</v>
      </c>
      <c r="Q270" s="110">
        <v>0.0556</v>
      </c>
      <c r="R270" s="26">
        <v>1</v>
      </c>
      <c r="S270" s="26">
        <v>1</v>
      </c>
      <c r="T270" s="110">
        <v>0.0556</v>
      </c>
      <c r="U270" s="114">
        <v>6</v>
      </c>
    </row>
    <row r="271" ht="13.5" spans="1:21">
      <c r="A271" s="23" t="s">
        <v>6</v>
      </c>
      <c r="B271" s="24">
        <v>7</v>
      </c>
      <c r="C271" s="177">
        <v>0</v>
      </c>
      <c r="D271" s="24">
        <v>0</v>
      </c>
      <c r="E271" s="24">
        <v>0</v>
      </c>
      <c r="F271" s="177">
        <v>0</v>
      </c>
      <c r="G271" s="193">
        <f>G270/G268</f>
        <v>0.0238095238095238</v>
      </c>
      <c r="H271" s="23" t="s">
        <v>10</v>
      </c>
      <c r="I271" s="24">
        <v>8</v>
      </c>
      <c r="J271" s="177">
        <v>0.125</v>
      </c>
      <c r="K271" s="24">
        <v>0</v>
      </c>
      <c r="L271" s="24">
        <v>0</v>
      </c>
      <c r="M271" s="177">
        <v>0</v>
      </c>
      <c r="N271" s="193">
        <f>N270/N268</f>
        <v>0.0181818181818182</v>
      </c>
      <c r="O271" s="28" t="s">
        <v>10</v>
      </c>
      <c r="P271" s="26">
        <v>7</v>
      </c>
      <c r="Q271" s="110">
        <v>0.1429</v>
      </c>
      <c r="R271" s="26">
        <v>0</v>
      </c>
      <c r="S271" s="26">
        <v>0</v>
      </c>
      <c r="T271" s="110">
        <v>0.1429</v>
      </c>
      <c r="U271" s="114">
        <f>U270/U268</f>
        <v>0.027906976744186</v>
      </c>
    </row>
    <row r="272" ht="13.5" spans="1:21">
      <c r="A272" s="23" t="s">
        <v>11</v>
      </c>
      <c r="B272" s="24">
        <v>6</v>
      </c>
      <c r="C272" s="177">
        <v>0</v>
      </c>
      <c r="D272" s="24">
        <v>0</v>
      </c>
      <c r="E272" s="24">
        <v>0</v>
      </c>
      <c r="F272" s="177">
        <v>0</v>
      </c>
      <c r="G272" s="193"/>
      <c r="H272" s="23" t="s">
        <v>11</v>
      </c>
      <c r="I272" s="24">
        <v>7</v>
      </c>
      <c r="J272" s="177">
        <v>0</v>
      </c>
      <c r="K272" s="24">
        <v>0</v>
      </c>
      <c r="L272" s="24">
        <v>0</v>
      </c>
      <c r="M272" s="177">
        <v>0</v>
      </c>
      <c r="N272" s="193"/>
      <c r="O272" s="28" t="s">
        <v>11</v>
      </c>
      <c r="P272" s="26">
        <v>6</v>
      </c>
      <c r="Q272" s="110">
        <v>0</v>
      </c>
      <c r="R272" s="26">
        <v>0</v>
      </c>
      <c r="S272" s="26">
        <v>2</v>
      </c>
      <c r="T272" s="110">
        <v>0</v>
      </c>
      <c r="U272" s="114"/>
    </row>
    <row r="273" ht="13.5" spans="1:21">
      <c r="A273" s="23" t="s">
        <v>10</v>
      </c>
      <c r="B273" s="24">
        <v>6</v>
      </c>
      <c r="C273" s="177">
        <v>0</v>
      </c>
      <c r="D273" s="24">
        <v>0</v>
      </c>
      <c r="E273" s="24">
        <v>0</v>
      </c>
      <c r="F273" s="177">
        <v>0</v>
      </c>
      <c r="G273" s="193"/>
      <c r="H273" s="23" t="s">
        <v>6</v>
      </c>
      <c r="I273" s="24">
        <v>5</v>
      </c>
      <c r="J273" s="177">
        <v>0</v>
      </c>
      <c r="K273" s="24">
        <v>0</v>
      </c>
      <c r="L273" s="24">
        <v>0</v>
      </c>
      <c r="M273" s="177">
        <v>0</v>
      </c>
      <c r="N273" s="193"/>
      <c r="O273" s="28" t="s">
        <v>28</v>
      </c>
      <c r="P273" s="26">
        <v>4</v>
      </c>
      <c r="Q273" s="110">
        <v>0</v>
      </c>
      <c r="R273" s="26">
        <v>0</v>
      </c>
      <c r="S273" s="26">
        <v>1</v>
      </c>
      <c r="T273" s="110">
        <v>0</v>
      </c>
      <c r="U273" s="114"/>
    </row>
    <row r="274" ht="12" spans="1:21">
      <c r="A274" s="23" t="s">
        <v>16</v>
      </c>
      <c r="B274" s="24">
        <v>3</v>
      </c>
      <c r="C274" s="177">
        <v>0.3333</v>
      </c>
      <c r="D274" s="24">
        <v>0</v>
      </c>
      <c r="E274" s="24">
        <v>1</v>
      </c>
      <c r="F274" s="177">
        <v>0.3333</v>
      </c>
      <c r="G274" s="190"/>
      <c r="H274" s="23" t="s">
        <v>16</v>
      </c>
      <c r="I274" s="24">
        <v>5</v>
      </c>
      <c r="J274" s="177">
        <v>0</v>
      </c>
      <c r="K274" s="24">
        <v>0</v>
      </c>
      <c r="L274" s="24">
        <v>1</v>
      </c>
      <c r="M274" s="177">
        <v>0</v>
      </c>
      <c r="N274" s="190"/>
      <c r="O274" s="28" t="s">
        <v>13</v>
      </c>
      <c r="P274" s="26">
        <v>3</v>
      </c>
      <c r="Q274" s="110">
        <v>0.3333</v>
      </c>
      <c r="R274" s="26">
        <v>0</v>
      </c>
      <c r="S274" s="26">
        <v>0</v>
      </c>
      <c r="T274" s="110">
        <v>0.3333</v>
      </c>
      <c r="U274" s="114"/>
    </row>
    <row r="275" ht="13.5" spans="1:21">
      <c r="A275" s="23" t="s">
        <v>26</v>
      </c>
      <c r="B275" s="24">
        <v>2</v>
      </c>
      <c r="C275" s="177">
        <v>0</v>
      </c>
      <c r="D275" s="24">
        <v>0</v>
      </c>
      <c r="E275" s="24">
        <v>0</v>
      </c>
      <c r="F275" s="177">
        <v>0</v>
      </c>
      <c r="G275" s="190"/>
      <c r="H275" s="23" t="s">
        <v>28</v>
      </c>
      <c r="I275" s="24">
        <v>2</v>
      </c>
      <c r="J275" s="177">
        <v>0</v>
      </c>
      <c r="K275" s="24">
        <v>0</v>
      </c>
      <c r="L275" s="24">
        <v>0</v>
      </c>
      <c r="M275" s="177">
        <v>0</v>
      </c>
      <c r="N275" s="193"/>
      <c r="O275" s="28" t="s">
        <v>16</v>
      </c>
      <c r="P275" s="26">
        <v>3</v>
      </c>
      <c r="Q275" s="110">
        <v>0</v>
      </c>
      <c r="R275" s="26">
        <v>0</v>
      </c>
      <c r="S275" s="26">
        <v>1</v>
      </c>
      <c r="T275" s="110">
        <v>0</v>
      </c>
      <c r="U275" s="114"/>
    </row>
    <row r="276" ht="13.5" spans="1:21">
      <c r="A276" s="23" t="s">
        <v>22</v>
      </c>
      <c r="B276" s="24">
        <v>2</v>
      </c>
      <c r="C276" s="177">
        <v>0</v>
      </c>
      <c r="D276" s="24">
        <v>0</v>
      </c>
      <c r="E276" s="24">
        <v>0</v>
      </c>
      <c r="F276" s="177">
        <v>0</v>
      </c>
      <c r="G276" s="193"/>
      <c r="H276" s="23" t="s">
        <v>23</v>
      </c>
      <c r="I276" s="24">
        <v>2</v>
      </c>
      <c r="J276" s="177">
        <v>0</v>
      </c>
      <c r="K276" s="24">
        <v>0</v>
      </c>
      <c r="L276" s="24">
        <v>1</v>
      </c>
      <c r="M276" s="177">
        <v>0</v>
      </c>
      <c r="N276" s="190"/>
      <c r="O276" s="28" t="s">
        <v>24</v>
      </c>
      <c r="P276" s="26">
        <v>2</v>
      </c>
      <c r="Q276" s="110">
        <v>0.5</v>
      </c>
      <c r="R276" s="26">
        <v>0</v>
      </c>
      <c r="S276" s="26">
        <v>0</v>
      </c>
      <c r="T276" s="110">
        <v>0.5</v>
      </c>
      <c r="U276" s="114"/>
    </row>
    <row r="277" ht="13.5" spans="1:21">
      <c r="A277" s="23" t="s">
        <v>28</v>
      </c>
      <c r="B277" s="24">
        <v>1</v>
      </c>
      <c r="C277" s="177">
        <v>0</v>
      </c>
      <c r="D277" s="24">
        <v>1</v>
      </c>
      <c r="E277" s="24">
        <v>0</v>
      </c>
      <c r="F277" s="177">
        <v>0</v>
      </c>
      <c r="G277" s="193"/>
      <c r="H277" s="23" t="s">
        <v>22</v>
      </c>
      <c r="I277" s="24">
        <v>2</v>
      </c>
      <c r="J277" s="177">
        <v>0</v>
      </c>
      <c r="K277" s="24">
        <v>0</v>
      </c>
      <c r="L277" s="24">
        <v>0</v>
      </c>
      <c r="M277" s="177">
        <v>0</v>
      </c>
      <c r="N277" s="193"/>
      <c r="O277" s="28" t="s">
        <v>6</v>
      </c>
      <c r="P277" s="26">
        <v>1</v>
      </c>
      <c r="Q277" s="110">
        <v>0</v>
      </c>
      <c r="R277" s="26">
        <v>0</v>
      </c>
      <c r="S277" s="26">
        <v>0</v>
      </c>
      <c r="T277" s="110">
        <v>0</v>
      </c>
      <c r="U277" s="114"/>
    </row>
    <row r="278" ht="13.5" spans="1:21">
      <c r="A278" s="23" t="s">
        <v>24</v>
      </c>
      <c r="B278" s="24">
        <v>1</v>
      </c>
      <c r="C278" s="177">
        <v>0</v>
      </c>
      <c r="D278" s="24">
        <v>0</v>
      </c>
      <c r="E278" s="24">
        <v>0</v>
      </c>
      <c r="F278" s="177">
        <v>0</v>
      </c>
      <c r="G278" s="193"/>
      <c r="H278" s="23" t="s">
        <v>29</v>
      </c>
      <c r="I278" s="24">
        <v>1</v>
      </c>
      <c r="J278" s="177">
        <v>0</v>
      </c>
      <c r="K278" s="24">
        <v>0</v>
      </c>
      <c r="L278" s="24">
        <v>0</v>
      </c>
      <c r="M278" s="177">
        <v>0</v>
      </c>
      <c r="N278" s="193"/>
      <c r="O278" s="28" t="s">
        <v>17</v>
      </c>
      <c r="P278" s="26">
        <v>1</v>
      </c>
      <c r="Q278" s="110">
        <v>0</v>
      </c>
      <c r="R278" s="26">
        <v>0</v>
      </c>
      <c r="S278" s="26">
        <v>0</v>
      </c>
      <c r="T278" s="110">
        <v>0</v>
      </c>
      <c r="U278" s="114"/>
    </row>
    <row r="279" ht="13.5" spans="1:21">
      <c r="A279" s="23" t="s">
        <v>27</v>
      </c>
      <c r="B279" s="24">
        <v>1</v>
      </c>
      <c r="C279" s="177">
        <v>0</v>
      </c>
      <c r="D279" s="24">
        <v>0</v>
      </c>
      <c r="E279" s="24">
        <v>0</v>
      </c>
      <c r="F279" s="177">
        <v>0</v>
      </c>
      <c r="G279" s="193"/>
      <c r="H279" s="23" t="s">
        <v>25</v>
      </c>
      <c r="I279" s="24">
        <v>1</v>
      </c>
      <c r="J279" s="177">
        <v>0</v>
      </c>
      <c r="K279" s="24">
        <v>0</v>
      </c>
      <c r="L279" s="24">
        <v>0</v>
      </c>
      <c r="M279" s="177">
        <v>0</v>
      </c>
      <c r="N279" s="193"/>
      <c r="O279" s="28" t="s">
        <v>33</v>
      </c>
      <c r="P279" s="26">
        <v>1</v>
      </c>
      <c r="Q279" s="110">
        <v>0</v>
      </c>
      <c r="R279" s="26">
        <v>0</v>
      </c>
      <c r="S279" s="26">
        <v>0</v>
      </c>
      <c r="T279" s="110">
        <v>0</v>
      </c>
      <c r="U279" s="114"/>
    </row>
    <row r="280" ht="13.5" spans="1:21">
      <c r="A280" s="23" t="s">
        <v>17</v>
      </c>
      <c r="B280" s="24">
        <v>0</v>
      </c>
      <c r="C280" s="177">
        <v>0</v>
      </c>
      <c r="D280" s="24">
        <v>0</v>
      </c>
      <c r="E280" s="24">
        <v>0</v>
      </c>
      <c r="F280" s="177">
        <v>0</v>
      </c>
      <c r="G280" s="193"/>
      <c r="H280" s="23" t="s">
        <v>27</v>
      </c>
      <c r="I280" s="24">
        <v>1</v>
      </c>
      <c r="J280" s="177">
        <v>0</v>
      </c>
      <c r="K280" s="24">
        <v>0</v>
      </c>
      <c r="L280" s="24">
        <v>0</v>
      </c>
      <c r="M280" s="177">
        <v>0</v>
      </c>
      <c r="N280" s="193"/>
      <c r="O280" s="28" t="s">
        <v>23</v>
      </c>
      <c r="P280" s="26">
        <v>1</v>
      </c>
      <c r="Q280" s="110">
        <v>0</v>
      </c>
      <c r="R280" s="26">
        <v>0</v>
      </c>
      <c r="S280" s="26">
        <v>0</v>
      </c>
      <c r="T280" s="110">
        <v>0</v>
      </c>
      <c r="U280" s="114"/>
    </row>
    <row r="281" ht="13.5" spans="8:21">
      <c r="H281" s="23" t="s">
        <v>17</v>
      </c>
      <c r="I281" s="24">
        <v>0</v>
      </c>
      <c r="J281" s="177">
        <v>0</v>
      </c>
      <c r="K281" s="24">
        <v>0</v>
      </c>
      <c r="L281" s="24">
        <v>0</v>
      </c>
      <c r="M281" s="177">
        <v>0</v>
      </c>
      <c r="N281" s="193"/>
      <c r="O281" s="28" t="s">
        <v>22</v>
      </c>
      <c r="P281" s="26">
        <v>1</v>
      </c>
      <c r="Q281" s="110">
        <v>0</v>
      </c>
      <c r="R281" s="26">
        <v>0</v>
      </c>
      <c r="S281" s="26">
        <v>0</v>
      </c>
      <c r="T281" s="110">
        <v>0</v>
      </c>
      <c r="U281" s="114"/>
    </row>
    <row r="282" ht="12" spans="15:21">
      <c r="O282" s="28" t="s">
        <v>25</v>
      </c>
      <c r="P282" s="26">
        <v>1</v>
      </c>
      <c r="Q282" s="110">
        <v>0</v>
      </c>
      <c r="R282" s="26">
        <v>0</v>
      </c>
      <c r="S282" s="26">
        <v>0</v>
      </c>
      <c r="T282" s="110">
        <v>0</v>
      </c>
      <c r="U282" s="114"/>
    </row>
    <row r="283" ht="12" spans="15:21">
      <c r="O283" s="28" t="s">
        <v>27</v>
      </c>
      <c r="P283" s="26">
        <v>1</v>
      </c>
      <c r="Q283" s="110">
        <v>0</v>
      </c>
      <c r="R283" s="26">
        <v>0</v>
      </c>
      <c r="S283" s="26">
        <v>0</v>
      </c>
      <c r="T283" s="110">
        <v>0</v>
      </c>
      <c r="U283" s="188"/>
    </row>
    <row r="285" spans="4:18">
      <c r="D285" s="194">
        <v>43508</v>
      </c>
      <c r="K285" s="194">
        <v>43509</v>
      </c>
      <c r="R285" s="194">
        <v>43510</v>
      </c>
    </row>
    <row r="286" ht="12.75" spans="1:21">
      <c r="A286" s="20" t="s">
        <v>0</v>
      </c>
      <c r="B286" s="25" t="s">
        <v>1</v>
      </c>
      <c r="C286" s="25" t="s">
        <v>2</v>
      </c>
      <c r="D286" s="25" t="s">
        <v>3</v>
      </c>
      <c r="E286" s="25" t="s">
        <v>4</v>
      </c>
      <c r="F286" s="25" t="s">
        <v>5</v>
      </c>
      <c r="G286" s="197"/>
      <c r="H286" s="20" t="s">
        <v>0</v>
      </c>
      <c r="I286" s="25" t="s">
        <v>1</v>
      </c>
      <c r="J286" s="25" t="s">
        <v>2</v>
      </c>
      <c r="K286" s="25" t="s">
        <v>3</v>
      </c>
      <c r="L286" s="25" t="s">
        <v>4</v>
      </c>
      <c r="M286" s="25" t="s">
        <v>5</v>
      </c>
      <c r="N286" s="197"/>
      <c r="O286" s="20" t="s">
        <v>0</v>
      </c>
      <c r="P286" s="25" t="s">
        <v>1</v>
      </c>
      <c r="Q286" s="25" t="s">
        <v>2</v>
      </c>
      <c r="R286" s="25" t="s">
        <v>3</v>
      </c>
      <c r="S286" s="25" t="s">
        <v>4</v>
      </c>
      <c r="T286" s="25" t="s">
        <v>5</v>
      </c>
      <c r="U286" s="197"/>
    </row>
    <row r="287" ht="12" spans="1:21">
      <c r="A287" s="28" t="s">
        <v>7</v>
      </c>
      <c r="B287" s="26">
        <v>191</v>
      </c>
      <c r="C287" s="110">
        <v>0.0052</v>
      </c>
      <c r="D287" s="26">
        <v>2</v>
      </c>
      <c r="E287" s="26">
        <v>1</v>
      </c>
      <c r="F287" s="110">
        <v>0.0052</v>
      </c>
      <c r="G287" s="114">
        <v>199</v>
      </c>
      <c r="H287" s="28" t="s">
        <v>7</v>
      </c>
      <c r="I287" s="26">
        <v>202</v>
      </c>
      <c r="J287" s="110">
        <v>0</v>
      </c>
      <c r="K287" s="26">
        <v>3</v>
      </c>
      <c r="L287" s="26">
        <v>1</v>
      </c>
      <c r="M287" s="110">
        <v>0</v>
      </c>
      <c r="N287" s="114">
        <v>255</v>
      </c>
      <c r="O287" s="28" t="s">
        <v>7</v>
      </c>
      <c r="P287" s="26">
        <v>215</v>
      </c>
      <c r="Q287" s="110">
        <v>0.0093</v>
      </c>
      <c r="R287" s="26">
        <v>5</v>
      </c>
      <c r="S287" s="26">
        <v>11</v>
      </c>
      <c r="T287" s="110">
        <v>0.0093</v>
      </c>
      <c r="U287" s="114">
        <v>316</v>
      </c>
    </row>
    <row r="288" ht="12" spans="1:21">
      <c r="A288" s="181" t="s">
        <v>9</v>
      </c>
      <c r="B288" s="164">
        <v>35</v>
      </c>
      <c r="C288" s="165">
        <v>0.0286</v>
      </c>
      <c r="D288" s="164">
        <v>0</v>
      </c>
      <c r="E288" s="164">
        <v>1</v>
      </c>
      <c r="F288" s="165">
        <v>0.0286</v>
      </c>
      <c r="G288" s="174">
        <f>(E288+D288)/B288</f>
        <v>0.0285714285714286</v>
      </c>
      <c r="H288" s="28" t="s">
        <v>6</v>
      </c>
      <c r="I288" s="26">
        <v>53</v>
      </c>
      <c r="J288" s="110">
        <v>0</v>
      </c>
      <c r="K288" s="26">
        <v>0</v>
      </c>
      <c r="L288" s="26">
        <v>0</v>
      </c>
      <c r="M288" s="110">
        <v>0</v>
      </c>
      <c r="N288" s="114">
        <v>4</v>
      </c>
      <c r="O288" s="181" t="s">
        <v>9</v>
      </c>
      <c r="P288" s="164">
        <v>77</v>
      </c>
      <c r="Q288" s="165">
        <v>0.013</v>
      </c>
      <c r="R288" s="164">
        <v>1</v>
      </c>
      <c r="S288" s="164">
        <v>2</v>
      </c>
      <c r="T288" s="165">
        <v>0.013</v>
      </c>
      <c r="U288" s="174">
        <f>(S288+R288)/P288</f>
        <v>0.038961038961039</v>
      </c>
    </row>
    <row r="289" ht="12" spans="1:21">
      <c r="A289" s="28" t="s">
        <v>11</v>
      </c>
      <c r="B289" s="26">
        <v>12</v>
      </c>
      <c r="C289" s="110">
        <v>0</v>
      </c>
      <c r="D289" s="26">
        <v>0</v>
      </c>
      <c r="E289" s="26">
        <v>1</v>
      </c>
      <c r="F289" s="110">
        <v>0</v>
      </c>
      <c r="G289" s="114">
        <v>5</v>
      </c>
      <c r="H289" s="181" t="s">
        <v>9</v>
      </c>
      <c r="I289" s="164">
        <v>27</v>
      </c>
      <c r="J289" s="165">
        <v>0</v>
      </c>
      <c r="K289" s="164">
        <v>1</v>
      </c>
      <c r="L289" s="164">
        <v>0</v>
      </c>
      <c r="M289" s="165">
        <v>0</v>
      </c>
      <c r="N289" s="174">
        <f>(L289+K289)/I289</f>
        <v>0.037037037037037</v>
      </c>
      <c r="O289" s="28" t="s">
        <v>6</v>
      </c>
      <c r="P289" s="26">
        <v>61</v>
      </c>
      <c r="Q289" s="110">
        <v>0</v>
      </c>
      <c r="R289" s="26">
        <v>0</v>
      </c>
      <c r="S289" s="26">
        <v>0</v>
      </c>
      <c r="T289" s="110">
        <v>0</v>
      </c>
      <c r="U289" s="114">
        <v>16</v>
      </c>
    </row>
    <row r="290" ht="12" spans="1:21">
      <c r="A290" s="28" t="s">
        <v>8</v>
      </c>
      <c r="B290" s="26">
        <v>12</v>
      </c>
      <c r="C290" s="110">
        <v>0.0833</v>
      </c>
      <c r="D290" s="26">
        <v>0</v>
      </c>
      <c r="E290" s="26">
        <v>1</v>
      </c>
      <c r="F290" s="110">
        <v>0.0833</v>
      </c>
      <c r="G290" s="114">
        <f>G289/G287</f>
        <v>0.0251256281407035</v>
      </c>
      <c r="H290" s="28" t="s">
        <v>8</v>
      </c>
      <c r="I290" s="26">
        <v>13</v>
      </c>
      <c r="J290" s="110">
        <v>0</v>
      </c>
      <c r="K290" s="26">
        <v>0</v>
      </c>
      <c r="L290" s="26">
        <v>0</v>
      </c>
      <c r="M290" s="110">
        <v>0</v>
      </c>
      <c r="N290" s="114">
        <f>N288/N287</f>
        <v>0.0156862745098039</v>
      </c>
      <c r="O290" s="28" t="s">
        <v>8</v>
      </c>
      <c r="P290" s="26">
        <v>20</v>
      </c>
      <c r="Q290" s="110">
        <v>0.05</v>
      </c>
      <c r="R290" s="26">
        <v>0</v>
      </c>
      <c r="S290" s="26">
        <v>1</v>
      </c>
      <c r="T290" s="110">
        <v>0.05</v>
      </c>
      <c r="U290" s="114">
        <f>U289/U287</f>
        <v>0.0506329113924051</v>
      </c>
    </row>
    <row r="291" ht="12" spans="1:21">
      <c r="A291" s="28" t="s">
        <v>28</v>
      </c>
      <c r="B291" s="26">
        <v>8</v>
      </c>
      <c r="C291" s="110">
        <v>0</v>
      </c>
      <c r="D291" s="26">
        <v>0</v>
      </c>
      <c r="E291" s="26">
        <v>2</v>
      </c>
      <c r="F291" s="110">
        <v>0</v>
      </c>
      <c r="G291" s="114"/>
      <c r="H291" s="28" t="s">
        <v>11</v>
      </c>
      <c r="I291" s="26">
        <v>7</v>
      </c>
      <c r="J291" s="110">
        <v>0.1429</v>
      </c>
      <c r="K291" s="26">
        <v>0</v>
      </c>
      <c r="L291" s="26">
        <v>2</v>
      </c>
      <c r="M291" s="110">
        <v>0.1429</v>
      </c>
      <c r="N291" s="114"/>
      <c r="O291" s="28" t="s">
        <v>10</v>
      </c>
      <c r="P291" s="26">
        <v>15</v>
      </c>
      <c r="Q291" s="110">
        <v>0.1333</v>
      </c>
      <c r="R291" s="26">
        <v>0</v>
      </c>
      <c r="S291" s="26">
        <v>1</v>
      </c>
      <c r="T291" s="110">
        <v>0.1333</v>
      </c>
      <c r="U291" s="114"/>
    </row>
    <row r="292" ht="12" spans="1:21">
      <c r="A292" s="28" t="s">
        <v>6</v>
      </c>
      <c r="B292" s="26">
        <v>8</v>
      </c>
      <c r="C292" s="110">
        <v>0</v>
      </c>
      <c r="D292" s="26">
        <v>0</v>
      </c>
      <c r="E292" s="26">
        <v>0</v>
      </c>
      <c r="F292" s="110">
        <v>0</v>
      </c>
      <c r="G292" s="114"/>
      <c r="H292" s="28" t="s">
        <v>16</v>
      </c>
      <c r="I292" s="26">
        <v>7</v>
      </c>
      <c r="J292" s="110">
        <v>0</v>
      </c>
      <c r="K292" s="26">
        <v>0</v>
      </c>
      <c r="L292" s="26">
        <v>0</v>
      </c>
      <c r="M292" s="110">
        <v>0</v>
      </c>
      <c r="N292" s="114"/>
      <c r="O292" s="28" t="s">
        <v>11</v>
      </c>
      <c r="P292" s="26">
        <v>14</v>
      </c>
      <c r="Q292" s="110">
        <v>0</v>
      </c>
      <c r="R292" s="26">
        <v>0</v>
      </c>
      <c r="S292" s="26">
        <v>0</v>
      </c>
      <c r="T292" s="110">
        <v>0</v>
      </c>
      <c r="U292" s="114"/>
    </row>
    <row r="293" ht="12" spans="1:21">
      <c r="A293" s="28" t="s">
        <v>10</v>
      </c>
      <c r="B293" s="26">
        <v>5</v>
      </c>
      <c r="C293" s="110">
        <v>0.2</v>
      </c>
      <c r="D293" s="26">
        <v>0</v>
      </c>
      <c r="E293" s="26">
        <v>0</v>
      </c>
      <c r="F293" s="110">
        <v>0.2</v>
      </c>
      <c r="G293" s="114"/>
      <c r="H293" s="28" t="s">
        <v>10</v>
      </c>
      <c r="I293" s="26">
        <v>3</v>
      </c>
      <c r="J293" s="110">
        <v>0</v>
      </c>
      <c r="K293" s="26">
        <v>0</v>
      </c>
      <c r="L293" s="26">
        <v>0</v>
      </c>
      <c r="M293" s="110">
        <v>0</v>
      </c>
      <c r="N293" s="114"/>
      <c r="O293" s="28" t="s">
        <v>28</v>
      </c>
      <c r="P293" s="26">
        <v>4</v>
      </c>
      <c r="Q293" s="110">
        <v>0</v>
      </c>
      <c r="R293" s="26">
        <v>0</v>
      </c>
      <c r="S293" s="26">
        <v>0</v>
      </c>
      <c r="T293" s="110">
        <v>0</v>
      </c>
      <c r="U293" s="114"/>
    </row>
    <row r="294" ht="12" spans="1:21">
      <c r="A294" s="28" t="s">
        <v>13</v>
      </c>
      <c r="B294" s="26">
        <v>2</v>
      </c>
      <c r="C294" s="110">
        <v>0</v>
      </c>
      <c r="D294" s="26">
        <v>0</v>
      </c>
      <c r="E294" s="26">
        <v>0</v>
      </c>
      <c r="F294" s="110">
        <v>0</v>
      </c>
      <c r="G294" s="114"/>
      <c r="H294" s="28" t="s">
        <v>28</v>
      </c>
      <c r="I294" s="26">
        <v>3</v>
      </c>
      <c r="J294" s="110">
        <v>0</v>
      </c>
      <c r="K294" s="26">
        <v>0</v>
      </c>
      <c r="L294" s="26">
        <v>0</v>
      </c>
      <c r="M294" s="110">
        <v>0</v>
      </c>
      <c r="N294" s="114"/>
      <c r="O294" s="28" t="s">
        <v>17</v>
      </c>
      <c r="P294" s="26">
        <v>4</v>
      </c>
      <c r="Q294" s="110">
        <v>0</v>
      </c>
      <c r="R294" s="26">
        <v>0</v>
      </c>
      <c r="S294" s="26">
        <v>0</v>
      </c>
      <c r="T294" s="110">
        <v>0</v>
      </c>
      <c r="U294" s="114"/>
    </row>
    <row r="295" ht="12" spans="1:21">
      <c r="A295" s="28" t="s">
        <v>16</v>
      </c>
      <c r="B295" s="26">
        <v>2</v>
      </c>
      <c r="C295" s="110">
        <v>0</v>
      </c>
      <c r="D295" s="26">
        <v>0</v>
      </c>
      <c r="E295" s="26">
        <v>0</v>
      </c>
      <c r="F295" s="110">
        <v>0</v>
      </c>
      <c r="G295" s="114"/>
      <c r="H295" s="28" t="s">
        <v>17</v>
      </c>
      <c r="I295" s="26">
        <v>1</v>
      </c>
      <c r="J295" s="110">
        <v>0</v>
      </c>
      <c r="K295" s="26">
        <v>0</v>
      </c>
      <c r="L295" s="26">
        <v>0</v>
      </c>
      <c r="M295" s="110">
        <v>0</v>
      </c>
      <c r="N295" s="114"/>
      <c r="O295" s="28" t="s">
        <v>16</v>
      </c>
      <c r="P295" s="26">
        <v>3</v>
      </c>
      <c r="Q295" s="110">
        <v>0</v>
      </c>
      <c r="R295" s="26">
        <v>0</v>
      </c>
      <c r="S295" s="26">
        <v>0</v>
      </c>
      <c r="T295" s="110">
        <v>0</v>
      </c>
      <c r="U295" s="114"/>
    </row>
    <row r="296" ht="12" spans="1:21">
      <c r="A296" s="28" t="s">
        <v>22</v>
      </c>
      <c r="B296" s="26">
        <v>2</v>
      </c>
      <c r="C296" s="110">
        <v>0</v>
      </c>
      <c r="D296" s="26">
        <v>0</v>
      </c>
      <c r="E296" s="26">
        <v>1</v>
      </c>
      <c r="F296" s="110">
        <v>0</v>
      </c>
      <c r="G296" s="114"/>
      <c r="H296" s="28" t="s">
        <v>26</v>
      </c>
      <c r="I296" s="26">
        <v>1</v>
      </c>
      <c r="J296" s="110">
        <v>0</v>
      </c>
      <c r="K296" s="26">
        <v>0</v>
      </c>
      <c r="L296" s="26">
        <v>0</v>
      </c>
      <c r="M296" s="110">
        <v>0</v>
      </c>
      <c r="N296" s="114"/>
      <c r="O296" s="28" t="s">
        <v>27</v>
      </c>
      <c r="P296" s="26">
        <v>3</v>
      </c>
      <c r="Q296" s="110">
        <v>0</v>
      </c>
      <c r="R296" s="26">
        <v>1</v>
      </c>
      <c r="S296" s="26">
        <v>0</v>
      </c>
      <c r="T296" s="110">
        <v>0</v>
      </c>
      <c r="U296" s="114"/>
    </row>
    <row r="297" ht="12" spans="1:21">
      <c r="A297" s="28" t="s">
        <v>18</v>
      </c>
      <c r="B297" s="26">
        <v>1</v>
      </c>
      <c r="C297" s="110">
        <v>0</v>
      </c>
      <c r="D297" s="26">
        <v>0</v>
      </c>
      <c r="E297" s="26">
        <v>1</v>
      </c>
      <c r="F297" s="110">
        <v>0</v>
      </c>
      <c r="G297" s="114"/>
      <c r="H297" s="28" t="s">
        <v>13</v>
      </c>
      <c r="I297" s="26">
        <v>1</v>
      </c>
      <c r="J297" s="110">
        <v>0</v>
      </c>
      <c r="K297" s="26">
        <v>0</v>
      </c>
      <c r="L297" s="26">
        <v>0</v>
      </c>
      <c r="M297" s="110">
        <v>0</v>
      </c>
      <c r="N297" s="114"/>
      <c r="O297" s="28" t="s">
        <v>13</v>
      </c>
      <c r="P297" s="26">
        <v>2</v>
      </c>
      <c r="Q297" s="110">
        <v>0</v>
      </c>
      <c r="R297" s="26">
        <v>0</v>
      </c>
      <c r="S297" s="26">
        <v>0</v>
      </c>
      <c r="T297" s="110">
        <v>0</v>
      </c>
      <c r="U297" s="114"/>
    </row>
    <row r="298" ht="12" spans="1:21">
      <c r="A298" s="28" t="s">
        <v>26</v>
      </c>
      <c r="B298" s="26">
        <v>1</v>
      </c>
      <c r="C298" s="110">
        <v>1</v>
      </c>
      <c r="D298" s="26">
        <v>0</v>
      </c>
      <c r="E298" s="26">
        <v>0</v>
      </c>
      <c r="F298" s="110">
        <v>1</v>
      </c>
      <c r="G298" s="114"/>
      <c r="H298" s="28" t="s">
        <v>25</v>
      </c>
      <c r="I298" s="26">
        <v>1</v>
      </c>
      <c r="J298" s="110">
        <v>0</v>
      </c>
      <c r="K298" s="26">
        <v>0</v>
      </c>
      <c r="L298" s="26">
        <v>0</v>
      </c>
      <c r="M298" s="110">
        <v>0</v>
      </c>
      <c r="N298" s="114"/>
      <c r="O298" s="28" t="s">
        <v>22</v>
      </c>
      <c r="P298" s="26">
        <v>2</v>
      </c>
      <c r="Q298" s="110">
        <v>0.5</v>
      </c>
      <c r="R298" s="26">
        <v>0</v>
      </c>
      <c r="S298" s="26">
        <v>1</v>
      </c>
      <c r="T298" s="110">
        <v>0.5</v>
      </c>
      <c r="U298" s="114"/>
    </row>
    <row r="299" ht="12" spans="1:21">
      <c r="A299" s="28" t="s">
        <v>14</v>
      </c>
      <c r="B299" s="26">
        <v>1</v>
      </c>
      <c r="C299" s="110">
        <v>0</v>
      </c>
      <c r="D299" s="26">
        <v>1</v>
      </c>
      <c r="E299" s="26">
        <v>1</v>
      </c>
      <c r="F299" s="110">
        <v>0</v>
      </c>
      <c r="G299" s="114"/>
      <c r="H299" s="28" t="s">
        <v>27</v>
      </c>
      <c r="I299" s="26">
        <v>1</v>
      </c>
      <c r="J299" s="110">
        <v>0</v>
      </c>
      <c r="K299" s="26">
        <v>0</v>
      </c>
      <c r="L299" s="26">
        <v>0</v>
      </c>
      <c r="M299" s="110">
        <v>0</v>
      </c>
      <c r="N299" s="114"/>
      <c r="O299" s="28" t="s">
        <v>26</v>
      </c>
      <c r="P299" s="26">
        <v>1</v>
      </c>
      <c r="Q299" s="110">
        <v>0</v>
      </c>
      <c r="R299" s="26">
        <v>0</v>
      </c>
      <c r="S299" s="26">
        <v>0</v>
      </c>
      <c r="T299" s="110">
        <v>0</v>
      </c>
      <c r="U299" s="114"/>
    </row>
    <row r="300" ht="12" spans="1:21">
      <c r="A300" s="28" t="s">
        <v>24</v>
      </c>
      <c r="B300" s="26">
        <v>1</v>
      </c>
      <c r="C300" s="110">
        <v>0</v>
      </c>
      <c r="D300" s="26">
        <v>0</v>
      </c>
      <c r="E300" s="26">
        <v>0</v>
      </c>
      <c r="F300" s="110">
        <v>0</v>
      </c>
      <c r="G300" s="114"/>
      <c r="H300" s="28" t="s">
        <v>12</v>
      </c>
      <c r="I300" s="26">
        <v>1</v>
      </c>
      <c r="J300" s="110">
        <v>0</v>
      </c>
      <c r="K300" s="26">
        <v>0</v>
      </c>
      <c r="L300" s="26">
        <v>0</v>
      </c>
      <c r="M300" s="110">
        <v>0</v>
      </c>
      <c r="N300" s="114"/>
      <c r="O300" s="28" t="s">
        <v>21</v>
      </c>
      <c r="P300" s="26">
        <v>1</v>
      </c>
      <c r="Q300" s="110">
        <v>0</v>
      </c>
      <c r="R300" s="26">
        <v>1</v>
      </c>
      <c r="S300" s="26">
        <v>0</v>
      </c>
      <c r="T300" s="110">
        <v>0</v>
      </c>
      <c r="U300" s="114"/>
    </row>
    <row r="301" ht="12" spans="1:21">
      <c r="A301" s="28" t="s">
        <v>23</v>
      </c>
      <c r="B301" s="26">
        <v>1</v>
      </c>
      <c r="C301" s="110">
        <v>0</v>
      </c>
      <c r="D301" s="26">
        <v>0</v>
      </c>
      <c r="E301" s="26">
        <v>0</v>
      </c>
      <c r="F301" s="110">
        <v>0</v>
      </c>
      <c r="G301" s="114"/>
      <c r="O301" s="28" t="s">
        <v>29</v>
      </c>
      <c r="P301" s="26">
        <v>1</v>
      </c>
      <c r="Q301" s="110">
        <v>0</v>
      </c>
      <c r="R301" s="26">
        <v>0</v>
      </c>
      <c r="S301" s="26">
        <v>0</v>
      </c>
      <c r="T301" s="110">
        <v>0</v>
      </c>
      <c r="U301" s="114"/>
    </row>
    <row r="302" ht="12" spans="1:21">
      <c r="A302" s="28" t="s">
        <v>27</v>
      </c>
      <c r="B302" s="26">
        <v>1</v>
      </c>
      <c r="C302" s="110">
        <v>0</v>
      </c>
      <c r="D302" s="26">
        <v>0</v>
      </c>
      <c r="E302" s="26">
        <v>0</v>
      </c>
      <c r="F302" s="110">
        <v>0</v>
      </c>
      <c r="G302" s="114"/>
      <c r="O302" s="28" t="s">
        <v>25</v>
      </c>
      <c r="P302" s="26">
        <v>1</v>
      </c>
      <c r="Q302" s="110">
        <v>0</v>
      </c>
      <c r="R302" s="26">
        <v>0</v>
      </c>
      <c r="S302" s="26">
        <v>0</v>
      </c>
      <c r="T302" s="110">
        <v>0</v>
      </c>
      <c r="U302" s="188"/>
    </row>
    <row r="303" ht="12" spans="1:7">
      <c r="A303" s="28" t="s">
        <v>17</v>
      </c>
      <c r="B303" s="26">
        <v>0</v>
      </c>
      <c r="C303" s="110">
        <v>0</v>
      </c>
      <c r="D303" s="26">
        <v>0</v>
      </c>
      <c r="E303" s="26">
        <v>0</v>
      </c>
      <c r="F303" s="110">
        <v>0</v>
      </c>
      <c r="G303" s="188"/>
    </row>
    <row r="305" spans="4:11">
      <c r="D305" s="194">
        <v>43511</v>
      </c>
      <c r="K305" s="194">
        <v>43512</v>
      </c>
    </row>
    <row r="306" ht="12.75" spans="1:21">
      <c r="A306" s="21" t="s">
        <v>0</v>
      </c>
      <c r="B306" s="19" t="s">
        <v>1</v>
      </c>
      <c r="C306" s="19" t="s">
        <v>2</v>
      </c>
      <c r="D306" s="19" t="s">
        <v>3</v>
      </c>
      <c r="E306" s="19" t="s">
        <v>4</v>
      </c>
      <c r="F306" s="19" t="s">
        <v>5</v>
      </c>
      <c r="G306" s="189"/>
      <c r="H306" s="20" t="s">
        <v>0</v>
      </c>
      <c r="I306" s="25" t="s">
        <v>1</v>
      </c>
      <c r="J306" s="25" t="s">
        <v>2</v>
      </c>
      <c r="K306" s="25" t="s">
        <v>3</v>
      </c>
      <c r="L306" s="25" t="s">
        <v>4</v>
      </c>
      <c r="M306" s="25" t="s">
        <v>5</v>
      </c>
      <c r="N306" s="197"/>
      <c r="O306" s="20" t="s">
        <v>0</v>
      </c>
      <c r="P306" s="25" t="s">
        <v>1</v>
      </c>
      <c r="Q306" s="25" t="s">
        <v>2</v>
      </c>
      <c r="R306" s="25" t="s">
        <v>3</v>
      </c>
      <c r="S306" s="25" t="s">
        <v>4</v>
      </c>
      <c r="T306" s="25" t="s">
        <v>5</v>
      </c>
      <c r="U306" s="197"/>
    </row>
    <row r="307" ht="12" spans="1:21">
      <c r="A307" s="23" t="s">
        <v>7</v>
      </c>
      <c r="B307" s="24">
        <v>207</v>
      </c>
      <c r="C307" s="177">
        <v>0.0048</v>
      </c>
      <c r="D307" s="24">
        <v>3</v>
      </c>
      <c r="E307" s="24">
        <v>4</v>
      </c>
      <c r="F307" s="177">
        <v>0.0048</v>
      </c>
      <c r="G307" s="190">
        <v>279</v>
      </c>
      <c r="H307" s="28" t="s">
        <v>7</v>
      </c>
      <c r="I307" s="26">
        <v>212</v>
      </c>
      <c r="J307" s="110">
        <v>0.0047</v>
      </c>
      <c r="K307" s="26">
        <v>4</v>
      </c>
      <c r="L307" s="26">
        <v>3</v>
      </c>
      <c r="M307" s="110">
        <v>0.0047</v>
      </c>
      <c r="N307" s="114">
        <v>282</v>
      </c>
      <c r="O307" s="28" t="s">
        <v>7</v>
      </c>
      <c r="P307" s="26">
        <v>233</v>
      </c>
      <c r="Q307" s="110">
        <v>0.0043</v>
      </c>
      <c r="R307" s="26">
        <v>2</v>
      </c>
      <c r="S307" s="26">
        <v>6</v>
      </c>
      <c r="T307" s="110">
        <v>0.0043</v>
      </c>
      <c r="U307" s="114">
        <v>295</v>
      </c>
    </row>
    <row r="308" ht="12" spans="1:21">
      <c r="A308" s="186" t="s">
        <v>9</v>
      </c>
      <c r="B308" s="35">
        <v>87</v>
      </c>
      <c r="C308" s="179">
        <v>0</v>
      </c>
      <c r="D308" s="35">
        <v>1</v>
      </c>
      <c r="E308" s="35">
        <v>3</v>
      </c>
      <c r="F308" s="179">
        <v>0</v>
      </c>
      <c r="G308" s="174">
        <f>(E308+D308)/B308</f>
        <v>0.0459770114942529</v>
      </c>
      <c r="H308" s="181" t="s">
        <v>9</v>
      </c>
      <c r="I308" s="164">
        <v>93</v>
      </c>
      <c r="J308" s="165">
        <v>0.0108</v>
      </c>
      <c r="K308" s="164">
        <v>5</v>
      </c>
      <c r="L308" s="164">
        <v>4</v>
      </c>
      <c r="M308" s="165">
        <v>0.0108</v>
      </c>
      <c r="N308" s="174">
        <f>(L308+K308)/I308</f>
        <v>0.0967741935483871</v>
      </c>
      <c r="O308" s="181" t="s">
        <v>9</v>
      </c>
      <c r="P308" s="164">
        <v>144</v>
      </c>
      <c r="Q308" s="165">
        <v>0</v>
      </c>
      <c r="R308" s="164">
        <v>5</v>
      </c>
      <c r="S308" s="164">
        <v>5</v>
      </c>
      <c r="T308" s="165">
        <v>0</v>
      </c>
      <c r="U308" s="174">
        <f>(S308+R308)/P308</f>
        <v>0.0694444444444444</v>
      </c>
    </row>
    <row r="309" ht="13.5" spans="1:21">
      <c r="A309" s="23" t="s">
        <v>6</v>
      </c>
      <c r="B309" s="24">
        <v>72</v>
      </c>
      <c r="C309" s="177">
        <v>0</v>
      </c>
      <c r="D309" s="24">
        <v>0</v>
      </c>
      <c r="E309" s="24">
        <v>1</v>
      </c>
      <c r="F309" s="177">
        <v>0</v>
      </c>
      <c r="G309" s="193">
        <v>8</v>
      </c>
      <c r="H309" s="28" t="s">
        <v>6</v>
      </c>
      <c r="I309" s="26">
        <v>70</v>
      </c>
      <c r="J309" s="110">
        <v>0</v>
      </c>
      <c r="K309" s="26">
        <v>0</v>
      </c>
      <c r="L309" s="26">
        <v>2</v>
      </c>
      <c r="M309" s="110">
        <v>0</v>
      </c>
      <c r="N309" s="114">
        <v>9</v>
      </c>
      <c r="O309" s="28" t="s">
        <v>6</v>
      </c>
      <c r="P309" s="26">
        <v>62</v>
      </c>
      <c r="Q309" s="110">
        <v>0</v>
      </c>
      <c r="R309" s="26">
        <v>0</v>
      </c>
      <c r="S309" s="26">
        <v>1</v>
      </c>
      <c r="T309" s="110">
        <v>0</v>
      </c>
      <c r="U309" s="114">
        <v>9</v>
      </c>
    </row>
    <row r="310" ht="13.5" spans="1:21">
      <c r="A310" s="23" t="s">
        <v>11</v>
      </c>
      <c r="B310" s="24">
        <v>15</v>
      </c>
      <c r="C310" s="177">
        <v>0.0667</v>
      </c>
      <c r="D310" s="24">
        <v>1</v>
      </c>
      <c r="E310" s="24">
        <v>2</v>
      </c>
      <c r="F310" s="177">
        <v>0.0667</v>
      </c>
      <c r="G310" s="193">
        <f>G309/G307</f>
        <v>0.028673835125448</v>
      </c>
      <c r="H310" s="28" t="s">
        <v>8</v>
      </c>
      <c r="I310" s="26">
        <v>12</v>
      </c>
      <c r="J310" s="110">
        <v>0.0833</v>
      </c>
      <c r="K310" s="26">
        <v>0</v>
      </c>
      <c r="L310" s="26">
        <v>0</v>
      </c>
      <c r="M310" s="110">
        <v>0.0833</v>
      </c>
      <c r="N310" s="114">
        <f>N309/N307</f>
        <v>0.0319148936170213</v>
      </c>
      <c r="O310" s="28" t="s">
        <v>11</v>
      </c>
      <c r="P310" s="26">
        <v>17</v>
      </c>
      <c r="Q310" s="110">
        <v>0.0588</v>
      </c>
      <c r="R310" s="26">
        <v>0</v>
      </c>
      <c r="S310" s="26">
        <v>1</v>
      </c>
      <c r="T310" s="110">
        <v>0</v>
      </c>
      <c r="U310" s="114">
        <f>U309/U307</f>
        <v>0.0305084745762712</v>
      </c>
    </row>
    <row r="311" ht="12" spans="1:21">
      <c r="A311" s="23" t="s">
        <v>8</v>
      </c>
      <c r="B311" s="24">
        <v>14</v>
      </c>
      <c r="C311" s="177">
        <v>0.1429</v>
      </c>
      <c r="D311" s="24">
        <v>0</v>
      </c>
      <c r="E311" s="24">
        <v>1</v>
      </c>
      <c r="F311" s="177">
        <v>0.1429</v>
      </c>
      <c r="G311" s="190"/>
      <c r="H311" s="28" t="s">
        <v>11</v>
      </c>
      <c r="I311" s="26">
        <v>11</v>
      </c>
      <c r="J311" s="110">
        <v>0.0909</v>
      </c>
      <c r="K311" s="26">
        <v>0</v>
      </c>
      <c r="L311" s="26">
        <v>0</v>
      </c>
      <c r="M311" s="110">
        <v>0</v>
      </c>
      <c r="N311" s="114"/>
      <c r="O311" s="28" t="s">
        <v>8</v>
      </c>
      <c r="P311" s="26">
        <v>17</v>
      </c>
      <c r="Q311" s="110">
        <v>0</v>
      </c>
      <c r="R311" s="26">
        <v>0</v>
      </c>
      <c r="S311" s="26">
        <v>0</v>
      </c>
      <c r="T311" s="110">
        <v>0</v>
      </c>
      <c r="U311" s="114"/>
    </row>
    <row r="312" ht="13.5" spans="1:21">
      <c r="A312" s="23" t="s">
        <v>10</v>
      </c>
      <c r="B312" s="24">
        <v>8</v>
      </c>
      <c r="C312" s="177">
        <v>0</v>
      </c>
      <c r="D312" s="24">
        <v>1</v>
      </c>
      <c r="E312" s="24">
        <v>0</v>
      </c>
      <c r="F312" s="177">
        <v>0</v>
      </c>
      <c r="G312" s="193"/>
      <c r="H312" s="28" t="s">
        <v>10</v>
      </c>
      <c r="I312" s="26">
        <v>11</v>
      </c>
      <c r="J312" s="110">
        <v>0.0909</v>
      </c>
      <c r="K312" s="26">
        <v>1</v>
      </c>
      <c r="L312" s="26">
        <v>0</v>
      </c>
      <c r="M312" s="110">
        <v>0.0909</v>
      </c>
      <c r="N312" s="114"/>
      <c r="O312" s="28" t="s">
        <v>10</v>
      </c>
      <c r="P312" s="26">
        <v>10</v>
      </c>
      <c r="Q312" s="110">
        <v>0.1</v>
      </c>
      <c r="R312" s="26">
        <v>0</v>
      </c>
      <c r="S312" s="26">
        <v>1</v>
      </c>
      <c r="T312" s="110">
        <v>0.1</v>
      </c>
      <c r="U312" s="114"/>
    </row>
    <row r="313" ht="13.5" spans="1:21">
      <c r="A313" s="23" t="s">
        <v>17</v>
      </c>
      <c r="B313" s="24">
        <v>5</v>
      </c>
      <c r="C313" s="177">
        <v>0</v>
      </c>
      <c r="D313" s="24">
        <v>0</v>
      </c>
      <c r="E313" s="24">
        <v>0</v>
      </c>
      <c r="F313" s="177">
        <v>0</v>
      </c>
      <c r="G313" s="193"/>
      <c r="H313" s="28" t="s">
        <v>28</v>
      </c>
      <c r="I313" s="26">
        <v>10</v>
      </c>
      <c r="J313" s="110">
        <v>0</v>
      </c>
      <c r="K313" s="26">
        <v>0</v>
      </c>
      <c r="L313" s="26">
        <v>1</v>
      </c>
      <c r="M313" s="110">
        <v>0</v>
      </c>
      <c r="N313" s="114"/>
      <c r="O313" s="28" t="s">
        <v>28</v>
      </c>
      <c r="P313" s="26">
        <v>9</v>
      </c>
      <c r="Q313" s="110">
        <v>0</v>
      </c>
      <c r="R313" s="26">
        <v>1</v>
      </c>
      <c r="S313" s="26">
        <v>1</v>
      </c>
      <c r="T313" s="110">
        <v>0</v>
      </c>
      <c r="U313" s="114"/>
    </row>
    <row r="314" ht="13.5" spans="1:21">
      <c r="A314" s="23" t="s">
        <v>25</v>
      </c>
      <c r="B314" s="24">
        <v>3</v>
      </c>
      <c r="C314" s="177">
        <v>0</v>
      </c>
      <c r="D314" s="24">
        <v>0</v>
      </c>
      <c r="E314" s="24">
        <v>0</v>
      </c>
      <c r="F314" s="177">
        <v>0</v>
      </c>
      <c r="G314" s="193"/>
      <c r="H314" s="28" t="s">
        <v>17</v>
      </c>
      <c r="I314" s="26">
        <v>8</v>
      </c>
      <c r="J314" s="110">
        <v>0.125</v>
      </c>
      <c r="K314" s="26">
        <v>0</v>
      </c>
      <c r="L314" s="26">
        <v>0</v>
      </c>
      <c r="M314" s="110">
        <v>0.125</v>
      </c>
      <c r="N314" s="114"/>
      <c r="O314" s="28" t="s">
        <v>22</v>
      </c>
      <c r="P314" s="26">
        <v>5</v>
      </c>
      <c r="Q314" s="110">
        <v>0</v>
      </c>
      <c r="R314" s="26">
        <v>0</v>
      </c>
      <c r="S314" s="26">
        <v>1</v>
      </c>
      <c r="T314" s="110">
        <v>0</v>
      </c>
      <c r="U314" s="114"/>
    </row>
    <row r="315" ht="13.5" spans="1:21">
      <c r="A315" s="23" t="s">
        <v>28</v>
      </c>
      <c r="B315" s="24">
        <v>2</v>
      </c>
      <c r="C315" s="177">
        <v>0</v>
      </c>
      <c r="D315" s="24">
        <v>0</v>
      </c>
      <c r="E315" s="24">
        <v>0</v>
      </c>
      <c r="F315" s="177">
        <v>0</v>
      </c>
      <c r="G315" s="193"/>
      <c r="H315" s="28" t="s">
        <v>16</v>
      </c>
      <c r="I315" s="26">
        <v>4</v>
      </c>
      <c r="J315" s="110">
        <v>0</v>
      </c>
      <c r="K315" s="26">
        <v>0</v>
      </c>
      <c r="L315" s="26">
        <v>0</v>
      </c>
      <c r="M315" s="110">
        <v>0</v>
      </c>
      <c r="N315" s="114"/>
      <c r="O315" s="28" t="s">
        <v>24</v>
      </c>
      <c r="P315" s="26">
        <v>4</v>
      </c>
      <c r="Q315" s="110">
        <v>0</v>
      </c>
      <c r="R315" s="26">
        <v>0</v>
      </c>
      <c r="S315" s="26">
        <v>1</v>
      </c>
      <c r="T315" s="110">
        <v>0</v>
      </c>
      <c r="U315" s="114"/>
    </row>
    <row r="316" ht="13.5" spans="1:21">
      <c r="A316" s="23" t="s">
        <v>27</v>
      </c>
      <c r="B316" s="24">
        <v>2</v>
      </c>
      <c r="C316" s="177">
        <v>0</v>
      </c>
      <c r="D316" s="24">
        <v>0</v>
      </c>
      <c r="E316" s="24">
        <v>0</v>
      </c>
      <c r="F316" s="177">
        <v>0</v>
      </c>
      <c r="G316" s="193"/>
      <c r="H316" s="28" t="s">
        <v>26</v>
      </c>
      <c r="I316" s="26">
        <v>3</v>
      </c>
      <c r="J316" s="110">
        <v>0</v>
      </c>
      <c r="K316" s="26">
        <v>0</v>
      </c>
      <c r="L316" s="26">
        <v>0</v>
      </c>
      <c r="M316" s="110">
        <v>0</v>
      </c>
      <c r="N316" s="114"/>
      <c r="O316" s="28" t="s">
        <v>26</v>
      </c>
      <c r="P316" s="26">
        <v>3</v>
      </c>
      <c r="Q316" s="110">
        <v>0</v>
      </c>
      <c r="R316" s="26">
        <v>0</v>
      </c>
      <c r="S316" s="26">
        <v>0</v>
      </c>
      <c r="T316" s="110">
        <v>0</v>
      </c>
      <c r="U316" s="114"/>
    </row>
    <row r="317" ht="13.5" spans="1:21">
      <c r="A317" s="23" t="s">
        <v>18</v>
      </c>
      <c r="B317" s="24">
        <v>1</v>
      </c>
      <c r="C317" s="177">
        <v>0</v>
      </c>
      <c r="D317" s="24">
        <v>0</v>
      </c>
      <c r="E317" s="24">
        <v>0</v>
      </c>
      <c r="F317" s="177">
        <v>0</v>
      </c>
      <c r="G317" s="193"/>
      <c r="H317" s="28" t="s">
        <v>22</v>
      </c>
      <c r="I317" s="26">
        <v>2</v>
      </c>
      <c r="J317" s="110">
        <v>0</v>
      </c>
      <c r="K317" s="26">
        <v>1</v>
      </c>
      <c r="L317" s="26">
        <v>0</v>
      </c>
      <c r="M317" s="110">
        <v>0</v>
      </c>
      <c r="N317" s="114"/>
      <c r="O317" s="28" t="s">
        <v>16</v>
      </c>
      <c r="P317" s="26">
        <v>3</v>
      </c>
      <c r="Q317" s="110">
        <v>0</v>
      </c>
      <c r="R317" s="26">
        <v>0</v>
      </c>
      <c r="S317" s="26">
        <v>1</v>
      </c>
      <c r="T317" s="110">
        <v>0</v>
      </c>
      <c r="U317" s="114"/>
    </row>
    <row r="318" ht="13.5" spans="1:21">
      <c r="A318" s="23" t="s">
        <v>29</v>
      </c>
      <c r="B318" s="24">
        <v>1</v>
      </c>
      <c r="C318" s="177">
        <v>0</v>
      </c>
      <c r="D318" s="24">
        <v>0</v>
      </c>
      <c r="E318" s="24">
        <v>0</v>
      </c>
      <c r="F318" s="177">
        <v>0</v>
      </c>
      <c r="G318" s="193"/>
      <c r="H318" s="28" t="s">
        <v>21</v>
      </c>
      <c r="I318" s="26">
        <v>1</v>
      </c>
      <c r="J318" s="110">
        <v>0</v>
      </c>
      <c r="K318" s="26">
        <v>0</v>
      </c>
      <c r="L318" s="26">
        <v>1</v>
      </c>
      <c r="M318" s="110">
        <v>0</v>
      </c>
      <c r="N318" s="114"/>
      <c r="O318" s="28" t="s">
        <v>17</v>
      </c>
      <c r="P318" s="26">
        <v>2</v>
      </c>
      <c r="Q318" s="110">
        <v>0</v>
      </c>
      <c r="R318" s="26">
        <v>0</v>
      </c>
      <c r="S318" s="26">
        <v>0</v>
      </c>
      <c r="T318" s="110">
        <v>0</v>
      </c>
      <c r="U318" s="114"/>
    </row>
    <row r="319" ht="12" spans="1:21">
      <c r="A319" s="23" t="s">
        <v>16</v>
      </c>
      <c r="B319" s="24">
        <v>1</v>
      </c>
      <c r="C319" s="177">
        <v>0</v>
      </c>
      <c r="D319" s="24">
        <v>0</v>
      </c>
      <c r="E319" s="24">
        <v>0</v>
      </c>
      <c r="F319" s="177">
        <v>0</v>
      </c>
      <c r="G319" s="190"/>
      <c r="H319" s="28" t="s">
        <v>13</v>
      </c>
      <c r="I319" s="26">
        <v>1</v>
      </c>
      <c r="J319" s="110">
        <v>0</v>
      </c>
      <c r="K319" s="26">
        <v>0</v>
      </c>
      <c r="L319" s="26">
        <v>0</v>
      </c>
      <c r="M319" s="110">
        <v>0</v>
      </c>
      <c r="N319" s="114"/>
      <c r="O319" s="28" t="s">
        <v>13</v>
      </c>
      <c r="P319" s="26">
        <v>2</v>
      </c>
      <c r="Q319" s="110">
        <v>0</v>
      </c>
      <c r="R319" s="26">
        <v>0</v>
      </c>
      <c r="S319" s="26">
        <v>1</v>
      </c>
      <c r="T319" s="110">
        <v>0</v>
      </c>
      <c r="U319" s="114"/>
    </row>
    <row r="320" ht="13.5" spans="1:21">
      <c r="A320" s="23" t="s">
        <v>22</v>
      </c>
      <c r="B320" s="24">
        <v>1</v>
      </c>
      <c r="C320" s="177">
        <v>0</v>
      </c>
      <c r="D320" s="24">
        <v>0</v>
      </c>
      <c r="E320" s="24">
        <v>0</v>
      </c>
      <c r="F320" s="177">
        <v>0</v>
      </c>
      <c r="G320" s="193"/>
      <c r="H320" s="28" t="s">
        <v>24</v>
      </c>
      <c r="I320" s="26">
        <v>1</v>
      </c>
      <c r="J320" s="110">
        <v>0</v>
      </c>
      <c r="K320" s="26">
        <v>0</v>
      </c>
      <c r="L320" s="26">
        <v>0</v>
      </c>
      <c r="M320" s="110">
        <v>0</v>
      </c>
      <c r="N320" s="114"/>
      <c r="O320" s="28" t="s">
        <v>23</v>
      </c>
      <c r="P320" s="26">
        <v>2</v>
      </c>
      <c r="Q320" s="110">
        <v>0</v>
      </c>
      <c r="R320" s="26">
        <v>0</v>
      </c>
      <c r="S320" s="26">
        <v>0</v>
      </c>
      <c r="T320" s="110">
        <v>0</v>
      </c>
      <c r="U320" s="114"/>
    </row>
    <row r="321" ht="12" spans="8:21">
      <c r="H321" s="28" t="s">
        <v>23</v>
      </c>
      <c r="I321" s="26">
        <v>1</v>
      </c>
      <c r="J321" s="110">
        <v>0</v>
      </c>
      <c r="K321" s="26">
        <v>0</v>
      </c>
      <c r="L321" s="26">
        <v>0</v>
      </c>
      <c r="M321" s="110">
        <v>0</v>
      </c>
      <c r="N321" s="114"/>
      <c r="O321" s="28" t="s">
        <v>37</v>
      </c>
      <c r="P321" s="26">
        <v>1</v>
      </c>
      <c r="Q321" s="110">
        <v>0</v>
      </c>
      <c r="R321" s="26">
        <v>0</v>
      </c>
      <c r="S321" s="26">
        <v>0</v>
      </c>
      <c r="T321" s="110">
        <v>0</v>
      </c>
      <c r="U321" s="114"/>
    </row>
    <row r="322" ht="12" spans="8:21">
      <c r="H322" s="28" t="s">
        <v>25</v>
      </c>
      <c r="I322" s="26">
        <v>1</v>
      </c>
      <c r="J322" s="110">
        <v>0</v>
      </c>
      <c r="K322" s="26">
        <v>0</v>
      </c>
      <c r="L322" s="26">
        <v>0</v>
      </c>
      <c r="M322" s="110">
        <v>0</v>
      </c>
      <c r="N322" s="114"/>
      <c r="O322" s="28" t="s">
        <v>14</v>
      </c>
      <c r="P322" s="26">
        <v>1</v>
      </c>
      <c r="Q322" s="110">
        <v>0</v>
      </c>
      <c r="R322" s="26">
        <v>0</v>
      </c>
      <c r="S322" s="26">
        <v>0</v>
      </c>
      <c r="T322" s="110">
        <v>0</v>
      </c>
      <c r="U322" s="114"/>
    </row>
    <row r="323" ht="12" spans="8:21">
      <c r="H323" s="28" t="s">
        <v>27</v>
      </c>
      <c r="I323" s="26">
        <v>1</v>
      </c>
      <c r="J323" s="110">
        <v>0</v>
      </c>
      <c r="K323" s="26">
        <v>0</v>
      </c>
      <c r="L323" s="26">
        <v>0</v>
      </c>
      <c r="M323" s="110">
        <v>0</v>
      </c>
      <c r="N323" s="188"/>
      <c r="O323" s="28" t="s">
        <v>21</v>
      </c>
      <c r="P323" s="26">
        <v>1</v>
      </c>
      <c r="Q323" s="110">
        <v>0</v>
      </c>
      <c r="R323" s="26">
        <v>0</v>
      </c>
      <c r="S323" s="26">
        <v>0</v>
      </c>
      <c r="T323" s="110">
        <v>0</v>
      </c>
      <c r="U323" s="114"/>
    </row>
    <row r="324" ht="12" spans="4:21">
      <c r="D324" s="194">
        <v>43514</v>
      </c>
      <c r="O324" s="28" t="s">
        <v>29</v>
      </c>
      <c r="P324" s="26">
        <v>1</v>
      </c>
      <c r="Q324" s="110">
        <v>0</v>
      </c>
      <c r="R324" s="26">
        <v>0</v>
      </c>
      <c r="S324" s="26">
        <v>0</v>
      </c>
      <c r="T324" s="110">
        <v>0</v>
      </c>
      <c r="U324" s="114"/>
    </row>
    <row r="325" ht="12.75" spans="1:21">
      <c r="A325" s="20" t="s">
        <v>0</v>
      </c>
      <c r="B325" s="25" t="s">
        <v>1</v>
      </c>
      <c r="C325" s="25" t="s">
        <v>2</v>
      </c>
      <c r="D325" s="25" t="s">
        <v>3</v>
      </c>
      <c r="E325" s="25" t="s">
        <v>4</v>
      </c>
      <c r="F325" s="25" t="s">
        <v>5</v>
      </c>
      <c r="G325" s="197"/>
      <c r="K325" s="194">
        <v>43515</v>
      </c>
      <c r="O325" s="28" t="s">
        <v>25</v>
      </c>
      <c r="P325" s="26">
        <v>1</v>
      </c>
      <c r="Q325" s="110">
        <v>0</v>
      </c>
      <c r="R325" s="26">
        <v>0</v>
      </c>
      <c r="S325" s="26">
        <v>0</v>
      </c>
      <c r="T325" s="110">
        <v>0</v>
      </c>
      <c r="U325" s="114"/>
    </row>
    <row r="326" ht="12.75" spans="1:21">
      <c r="A326" s="28" t="s">
        <v>7</v>
      </c>
      <c r="B326" s="26">
        <v>253</v>
      </c>
      <c r="C326" s="110">
        <v>0.0079</v>
      </c>
      <c r="D326" s="26">
        <v>4</v>
      </c>
      <c r="E326" s="26">
        <v>3</v>
      </c>
      <c r="F326" s="110">
        <v>0.0079</v>
      </c>
      <c r="G326" s="114">
        <v>306</v>
      </c>
      <c r="H326" s="20" t="s">
        <v>0</v>
      </c>
      <c r="I326" s="25" t="s">
        <v>1</v>
      </c>
      <c r="J326" s="25" t="s">
        <v>2</v>
      </c>
      <c r="K326" s="25" t="s">
        <v>3</v>
      </c>
      <c r="L326" s="25" t="s">
        <v>4</v>
      </c>
      <c r="M326" s="25" t="s">
        <v>5</v>
      </c>
      <c r="N326" s="197"/>
      <c r="O326" s="28" t="s">
        <v>27</v>
      </c>
      <c r="P326" s="26">
        <v>1</v>
      </c>
      <c r="Q326" s="110">
        <v>0</v>
      </c>
      <c r="R326" s="26">
        <v>0</v>
      </c>
      <c r="S326" s="26">
        <v>0</v>
      </c>
      <c r="T326" s="110">
        <v>0</v>
      </c>
      <c r="U326" s="114"/>
    </row>
    <row r="327" ht="12" spans="1:18">
      <c r="A327" s="181" t="s">
        <v>9</v>
      </c>
      <c r="B327" s="164">
        <v>122</v>
      </c>
      <c r="C327" s="165">
        <v>0.0082</v>
      </c>
      <c r="D327" s="164">
        <v>3</v>
      </c>
      <c r="E327" s="164">
        <v>4</v>
      </c>
      <c r="F327" s="165">
        <v>0.0082</v>
      </c>
      <c r="G327" s="174">
        <f>(E327+D327)/B327</f>
        <v>0.0573770491803279</v>
      </c>
      <c r="H327" s="28" t="s">
        <v>7</v>
      </c>
      <c r="I327" s="26">
        <v>230</v>
      </c>
      <c r="J327" s="110">
        <v>0</v>
      </c>
      <c r="K327" s="26">
        <v>3</v>
      </c>
      <c r="L327" s="26">
        <v>9</v>
      </c>
      <c r="M327" s="110">
        <v>0</v>
      </c>
      <c r="N327" s="114">
        <v>288</v>
      </c>
      <c r="R327" s="194">
        <v>43516</v>
      </c>
    </row>
    <row r="328" ht="12.75" spans="1:21">
      <c r="A328" s="28" t="s">
        <v>6</v>
      </c>
      <c r="B328" s="26">
        <v>53</v>
      </c>
      <c r="C328" s="110">
        <v>0</v>
      </c>
      <c r="D328" s="26">
        <v>0</v>
      </c>
      <c r="E328" s="26">
        <v>1</v>
      </c>
      <c r="F328" s="110">
        <v>0</v>
      </c>
      <c r="G328" s="114">
        <v>8</v>
      </c>
      <c r="H328" s="181" t="s">
        <v>9</v>
      </c>
      <c r="I328" s="164">
        <v>96</v>
      </c>
      <c r="J328" s="165">
        <v>0.0313</v>
      </c>
      <c r="K328" s="164">
        <v>2</v>
      </c>
      <c r="L328" s="164">
        <v>6</v>
      </c>
      <c r="M328" s="165">
        <v>0.0208</v>
      </c>
      <c r="N328" s="174">
        <f>(L328+K328)/I328</f>
        <v>0.0833333333333333</v>
      </c>
      <c r="O328" s="20" t="s">
        <v>0</v>
      </c>
      <c r="P328" s="25" t="s">
        <v>1</v>
      </c>
      <c r="Q328" s="25" t="s">
        <v>2</v>
      </c>
      <c r="R328" s="25" t="s">
        <v>3</v>
      </c>
      <c r="S328" s="25" t="s">
        <v>4</v>
      </c>
      <c r="T328" s="25" t="s">
        <v>5</v>
      </c>
      <c r="U328" s="197"/>
    </row>
    <row r="329" ht="12" spans="1:21">
      <c r="A329" s="28" t="s">
        <v>8</v>
      </c>
      <c r="B329" s="26">
        <v>18</v>
      </c>
      <c r="C329" s="110">
        <v>0.1111</v>
      </c>
      <c r="D329" s="26">
        <v>0</v>
      </c>
      <c r="E329" s="26">
        <v>0</v>
      </c>
      <c r="F329" s="110">
        <v>0.1111</v>
      </c>
      <c r="G329" s="114">
        <f>G328/G326</f>
        <v>0.0261437908496732</v>
      </c>
      <c r="H329" s="28" t="s">
        <v>6</v>
      </c>
      <c r="I329" s="26">
        <v>58</v>
      </c>
      <c r="J329" s="110">
        <v>0</v>
      </c>
      <c r="K329" s="26">
        <v>1</v>
      </c>
      <c r="L329" s="26">
        <v>0</v>
      </c>
      <c r="M329" s="110">
        <v>0</v>
      </c>
      <c r="N329" s="114">
        <v>13</v>
      </c>
      <c r="O329" s="28" t="s">
        <v>7</v>
      </c>
      <c r="P329" s="26">
        <v>242</v>
      </c>
      <c r="Q329" s="110">
        <v>0</v>
      </c>
      <c r="R329" s="26">
        <v>7</v>
      </c>
      <c r="S329" s="26">
        <v>3</v>
      </c>
      <c r="T329" s="110">
        <v>0</v>
      </c>
      <c r="U329" s="114">
        <v>314</v>
      </c>
    </row>
    <row r="330" ht="12" spans="1:21">
      <c r="A330" s="28" t="s">
        <v>11</v>
      </c>
      <c r="B330" s="26">
        <v>16</v>
      </c>
      <c r="C330" s="110">
        <v>0.125</v>
      </c>
      <c r="D330" s="26">
        <v>0</v>
      </c>
      <c r="E330" s="26">
        <v>2</v>
      </c>
      <c r="F330" s="110">
        <v>0.125</v>
      </c>
      <c r="G330" s="114"/>
      <c r="H330" s="28" t="s">
        <v>8</v>
      </c>
      <c r="I330" s="26">
        <v>21</v>
      </c>
      <c r="J330" s="110">
        <v>0.1905</v>
      </c>
      <c r="K330" s="26">
        <v>2</v>
      </c>
      <c r="L330" s="26">
        <v>1</v>
      </c>
      <c r="M330" s="110">
        <v>0.1429</v>
      </c>
      <c r="N330" s="114">
        <f>N329/N327</f>
        <v>0.0451388888888889</v>
      </c>
      <c r="O330" s="181" t="s">
        <v>9</v>
      </c>
      <c r="P330" s="164">
        <v>108</v>
      </c>
      <c r="Q330" s="165">
        <v>0.0093</v>
      </c>
      <c r="R330" s="164">
        <v>3</v>
      </c>
      <c r="S330" s="164">
        <v>4</v>
      </c>
      <c r="T330" s="165">
        <v>0.0093</v>
      </c>
      <c r="U330" s="174">
        <f>(S330+R330)/P330</f>
        <v>0.0648148148148148</v>
      </c>
    </row>
    <row r="331" ht="12" spans="1:21">
      <c r="A331" s="28" t="s">
        <v>10</v>
      </c>
      <c r="B331" s="26">
        <v>13</v>
      </c>
      <c r="C331" s="110">
        <v>0.3846</v>
      </c>
      <c r="D331" s="26">
        <v>0</v>
      </c>
      <c r="E331" s="26">
        <v>1</v>
      </c>
      <c r="F331" s="110">
        <v>0.3846</v>
      </c>
      <c r="G331" s="114"/>
      <c r="H331" s="28" t="s">
        <v>10</v>
      </c>
      <c r="I331" s="26">
        <v>17</v>
      </c>
      <c r="J331" s="110">
        <v>0.3529</v>
      </c>
      <c r="K331" s="26">
        <v>0</v>
      </c>
      <c r="L331" s="26">
        <v>4</v>
      </c>
      <c r="M331" s="110">
        <v>0.2941</v>
      </c>
      <c r="N331" s="114"/>
      <c r="O331" s="28" t="s">
        <v>6</v>
      </c>
      <c r="P331" s="26">
        <v>72</v>
      </c>
      <c r="Q331" s="110">
        <v>0</v>
      </c>
      <c r="R331" s="26">
        <v>2</v>
      </c>
      <c r="S331" s="26">
        <v>0</v>
      </c>
      <c r="T331" s="110">
        <v>0</v>
      </c>
      <c r="U331" s="114">
        <v>12</v>
      </c>
    </row>
    <row r="332" ht="12" spans="1:21">
      <c r="A332" s="28" t="s">
        <v>28</v>
      </c>
      <c r="B332" s="26">
        <v>10</v>
      </c>
      <c r="C332" s="110">
        <v>0.1</v>
      </c>
      <c r="D332" s="26">
        <v>0</v>
      </c>
      <c r="E332" s="26">
        <v>1</v>
      </c>
      <c r="F332" s="110">
        <v>0.1</v>
      </c>
      <c r="G332" s="114"/>
      <c r="H332" s="28" t="s">
        <v>11</v>
      </c>
      <c r="I332" s="26">
        <v>16</v>
      </c>
      <c r="J332" s="110">
        <v>0.125</v>
      </c>
      <c r="K332" s="26">
        <v>0</v>
      </c>
      <c r="L332" s="26">
        <v>3</v>
      </c>
      <c r="M332" s="110">
        <v>0.125</v>
      </c>
      <c r="N332" s="114"/>
      <c r="O332" s="28" t="s">
        <v>11</v>
      </c>
      <c r="P332" s="26">
        <v>19</v>
      </c>
      <c r="Q332" s="110">
        <v>0</v>
      </c>
      <c r="R332" s="26">
        <v>1</v>
      </c>
      <c r="S332" s="26">
        <v>1</v>
      </c>
      <c r="T332" s="110">
        <v>0</v>
      </c>
      <c r="U332" s="114">
        <f>U331/U329</f>
        <v>0.0382165605095541</v>
      </c>
    </row>
    <row r="333" ht="12" spans="1:21">
      <c r="A333" s="28" t="s">
        <v>17</v>
      </c>
      <c r="B333" s="26">
        <v>6</v>
      </c>
      <c r="C333" s="110">
        <v>0.1667</v>
      </c>
      <c r="D333" s="26">
        <v>0</v>
      </c>
      <c r="E333" s="26">
        <v>1</v>
      </c>
      <c r="F333" s="110">
        <v>0.1667</v>
      </c>
      <c r="G333" s="114"/>
      <c r="H333" s="28" t="s">
        <v>16</v>
      </c>
      <c r="I333" s="26">
        <v>8</v>
      </c>
      <c r="J333" s="110">
        <v>0.125</v>
      </c>
      <c r="K333" s="26">
        <v>0</v>
      </c>
      <c r="L333" s="26">
        <v>2</v>
      </c>
      <c r="M333" s="110">
        <v>0.125</v>
      </c>
      <c r="N333" s="114"/>
      <c r="O333" s="28" t="s">
        <v>8</v>
      </c>
      <c r="P333" s="26">
        <v>14</v>
      </c>
      <c r="Q333" s="110">
        <v>0</v>
      </c>
      <c r="R333" s="26">
        <v>2</v>
      </c>
      <c r="S333" s="26">
        <v>0</v>
      </c>
      <c r="T333" s="110">
        <v>0</v>
      </c>
      <c r="U333" s="114"/>
    </row>
    <row r="334" ht="12" spans="1:21">
      <c r="A334" s="28" t="s">
        <v>13</v>
      </c>
      <c r="B334" s="26">
        <v>6</v>
      </c>
      <c r="C334" s="110">
        <v>0.5</v>
      </c>
      <c r="D334" s="26">
        <v>0</v>
      </c>
      <c r="E334" s="26">
        <v>1</v>
      </c>
      <c r="F334" s="110">
        <v>0.5</v>
      </c>
      <c r="G334" s="114"/>
      <c r="H334" s="28" t="s">
        <v>17</v>
      </c>
      <c r="I334" s="26">
        <v>6</v>
      </c>
      <c r="J334" s="110">
        <v>0</v>
      </c>
      <c r="K334" s="26">
        <v>0</v>
      </c>
      <c r="L334" s="26">
        <v>0</v>
      </c>
      <c r="M334" s="110">
        <v>0</v>
      </c>
      <c r="N334" s="114"/>
      <c r="O334" s="28" t="s">
        <v>17</v>
      </c>
      <c r="P334" s="26">
        <v>9</v>
      </c>
      <c r="Q334" s="110">
        <v>0</v>
      </c>
      <c r="R334" s="26">
        <v>0</v>
      </c>
      <c r="S334" s="26">
        <v>0</v>
      </c>
      <c r="T334" s="110">
        <v>0</v>
      </c>
      <c r="U334" s="114"/>
    </row>
    <row r="335" ht="12" spans="1:21">
      <c r="A335" s="28" t="s">
        <v>26</v>
      </c>
      <c r="B335" s="26">
        <v>5</v>
      </c>
      <c r="C335" s="110">
        <v>0</v>
      </c>
      <c r="D335" s="26">
        <v>0</v>
      </c>
      <c r="E335" s="26">
        <v>0</v>
      </c>
      <c r="F335" s="110">
        <v>0</v>
      </c>
      <c r="G335" s="114"/>
      <c r="H335" s="28" t="s">
        <v>26</v>
      </c>
      <c r="I335" s="26">
        <v>3</v>
      </c>
      <c r="J335" s="110">
        <v>0</v>
      </c>
      <c r="K335" s="26">
        <v>0</v>
      </c>
      <c r="L335" s="26">
        <v>0</v>
      </c>
      <c r="M335" s="110">
        <v>0</v>
      </c>
      <c r="N335" s="114"/>
      <c r="O335" s="28" t="s">
        <v>10</v>
      </c>
      <c r="P335" s="26">
        <v>8</v>
      </c>
      <c r="Q335" s="110">
        <v>0.125</v>
      </c>
      <c r="R335" s="26">
        <v>0</v>
      </c>
      <c r="S335" s="26">
        <v>0</v>
      </c>
      <c r="T335" s="110">
        <v>0.125</v>
      </c>
      <c r="U335" s="114"/>
    </row>
    <row r="336" ht="12" spans="1:21">
      <c r="A336" s="28" t="s">
        <v>16</v>
      </c>
      <c r="B336" s="26">
        <v>5</v>
      </c>
      <c r="C336" s="110">
        <v>0</v>
      </c>
      <c r="D336" s="26">
        <v>0</v>
      </c>
      <c r="E336" s="26">
        <v>0</v>
      </c>
      <c r="F336" s="110">
        <v>0</v>
      </c>
      <c r="G336" s="114"/>
      <c r="H336" s="28" t="s">
        <v>22</v>
      </c>
      <c r="I336" s="26">
        <v>3</v>
      </c>
      <c r="J336" s="110">
        <v>0.3333</v>
      </c>
      <c r="K336" s="26">
        <v>0</v>
      </c>
      <c r="L336" s="26">
        <v>1</v>
      </c>
      <c r="M336" s="110">
        <v>0.3333</v>
      </c>
      <c r="N336" s="114"/>
      <c r="O336" s="28" t="s">
        <v>28</v>
      </c>
      <c r="P336" s="26">
        <v>5</v>
      </c>
      <c r="Q336" s="110">
        <v>0</v>
      </c>
      <c r="R336" s="26">
        <v>0</v>
      </c>
      <c r="S336" s="26">
        <v>0</v>
      </c>
      <c r="T336" s="110">
        <v>0</v>
      </c>
      <c r="U336" s="114"/>
    </row>
    <row r="337" ht="12" spans="1:21">
      <c r="A337" s="28" t="s">
        <v>24</v>
      </c>
      <c r="B337" s="26">
        <v>2</v>
      </c>
      <c r="C337" s="110">
        <v>0</v>
      </c>
      <c r="D337" s="26">
        <v>0</v>
      </c>
      <c r="E337" s="26">
        <v>0</v>
      </c>
      <c r="F337" s="110">
        <v>0</v>
      </c>
      <c r="G337" s="114"/>
      <c r="H337" s="28" t="s">
        <v>13</v>
      </c>
      <c r="I337" s="26">
        <v>2</v>
      </c>
      <c r="J337" s="110">
        <v>0.5</v>
      </c>
      <c r="K337" s="26">
        <v>0</v>
      </c>
      <c r="L337" s="26">
        <v>1</v>
      </c>
      <c r="M337" s="110">
        <v>0.5</v>
      </c>
      <c r="N337" s="114"/>
      <c r="O337" s="28" t="s">
        <v>16</v>
      </c>
      <c r="P337" s="26">
        <v>5</v>
      </c>
      <c r="Q337" s="110">
        <v>0</v>
      </c>
      <c r="R337" s="26">
        <v>0</v>
      </c>
      <c r="S337" s="26">
        <v>0</v>
      </c>
      <c r="T337" s="110">
        <v>0</v>
      </c>
      <c r="U337" s="114"/>
    </row>
    <row r="338" ht="12" spans="1:21">
      <c r="A338" s="28" t="s">
        <v>22</v>
      </c>
      <c r="B338" s="26">
        <v>2</v>
      </c>
      <c r="C338" s="110">
        <v>0</v>
      </c>
      <c r="D338" s="26">
        <v>0</v>
      </c>
      <c r="E338" s="26">
        <v>0</v>
      </c>
      <c r="F338" s="110">
        <v>0</v>
      </c>
      <c r="G338" s="114"/>
      <c r="H338" s="28" t="s">
        <v>28</v>
      </c>
      <c r="I338" s="26">
        <v>1</v>
      </c>
      <c r="J338" s="110">
        <v>0</v>
      </c>
      <c r="K338" s="26">
        <v>0</v>
      </c>
      <c r="L338" s="26">
        <v>0</v>
      </c>
      <c r="M338" s="110">
        <v>0</v>
      </c>
      <c r="N338" s="114"/>
      <c r="O338" s="28" t="s">
        <v>13</v>
      </c>
      <c r="P338" s="26">
        <v>4</v>
      </c>
      <c r="Q338" s="110">
        <v>0.25</v>
      </c>
      <c r="R338" s="26">
        <v>0</v>
      </c>
      <c r="S338" s="26">
        <v>1</v>
      </c>
      <c r="T338" s="110">
        <v>0.25</v>
      </c>
      <c r="U338" s="114"/>
    </row>
    <row r="339" ht="12" spans="1:21">
      <c r="A339" s="28" t="s">
        <v>25</v>
      </c>
      <c r="B339" s="26">
        <v>2</v>
      </c>
      <c r="C339" s="110">
        <v>0</v>
      </c>
      <c r="D339" s="26">
        <v>0</v>
      </c>
      <c r="E339" s="26">
        <v>0</v>
      </c>
      <c r="F339" s="110">
        <v>0</v>
      </c>
      <c r="G339" s="114"/>
      <c r="H339" s="28" t="s">
        <v>18</v>
      </c>
      <c r="I339" s="26">
        <v>1</v>
      </c>
      <c r="J339" s="110">
        <v>0</v>
      </c>
      <c r="K339" s="26">
        <v>0</v>
      </c>
      <c r="L339" s="26">
        <v>0</v>
      </c>
      <c r="M339" s="110">
        <v>0</v>
      </c>
      <c r="N339" s="114"/>
      <c r="O339" s="28" t="s">
        <v>23</v>
      </c>
      <c r="P339" s="26">
        <v>2</v>
      </c>
      <c r="Q339" s="110">
        <v>0</v>
      </c>
      <c r="R339" s="26">
        <v>0</v>
      </c>
      <c r="S339" s="26">
        <v>0</v>
      </c>
      <c r="T339" s="110">
        <v>0</v>
      </c>
      <c r="U339" s="114"/>
    </row>
    <row r="340" ht="12" spans="1:21">
      <c r="A340" s="28" t="s">
        <v>33</v>
      </c>
      <c r="B340" s="26">
        <v>1</v>
      </c>
      <c r="C340" s="110">
        <v>0</v>
      </c>
      <c r="D340" s="26">
        <v>0</v>
      </c>
      <c r="E340" s="26">
        <v>1</v>
      </c>
      <c r="F340" s="110">
        <v>0</v>
      </c>
      <c r="G340" s="114"/>
      <c r="H340" s="28" t="s">
        <v>14</v>
      </c>
      <c r="I340" s="26">
        <v>1</v>
      </c>
      <c r="J340" s="110">
        <v>0</v>
      </c>
      <c r="K340" s="26">
        <v>0</v>
      </c>
      <c r="L340" s="26">
        <v>0</v>
      </c>
      <c r="M340" s="110">
        <v>0</v>
      </c>
      <c r="N340" s="114"/>
      <c r="O340" s="28" t="s">
        <v>22</v>
      </c>
      <c r="P340" s="26">
        <v>2</v>
      </c>
      <c r="Q340" s="110">
        <v>0</v>
      </c>
      <c r="R340" s="26">
        <v>0</v>
      </c>
      <c r="S340" s="26">
        <v>0</v>
      </c>
      <c r="T340" s="110">
        <v>0</v>
      </c>
      <c r="U340" s="114"/>
    </row>
    <row r="341" ht="12" spans="1:21">
      <c r="A341" s="28" t="s">
        <v>29</v>
      </c>
      <c r="B341" s="26">
        <v>1</v>
      </c>
      <c r="C341" s="110">
        <v>0</v>
      </c>
      <c r="D341" s="26">
        <v>0</v>
      </c>
      <c r="E341" s="26">
        <v>0</v>
      </c>
      <c r="F341" s="110">
        <v>0</v>
      </c>
      <c r="G341" s="114"/>
      <c r="H341" s="28" t="s">
        <v>21</v>
      </c>
      <c r="I341" s="26">
        <v>1</v>
      </c>
      <c r="J341" s="110">
        <v>0</v>
      </c>
      <c r="K341" s="26">
        <v>0</v>
      </c>
      <c r="L341" s="26">
        <v>0</v>
      </c>
      <c r="M341" s="110">
        <v>0</v>
      </c>
      <c r="N341" s="114"/>
      <c r="O341" s="28" t="s">
        <v>24</v>
      </c>
      <c r="P341" s="26">
        <v>1</v>
      </c>
      <c r="Q341" s="110">
        <v>0</v>
      </c>
      <c r="R341" s="26">
        <v>0</v>
      </c>
      <c r="S341" s="26">
        <v>0</v>
      </c>
      <c r="T341" s="110">
        <v>0</v>
      </c>
      <c r="U341" s="114"/>
    </row>
    <row r="342" ht="12" spans="1:21">
      <c r="A342" s="28" t="s">
        <v>38</v>
      </c>
      <c r="B342" s="26">
        <v>1</v>
      </c>
      <c r="C342" s="110">
        <v>0</v>
      </c>
      <c r="D342" s="26">
        <v>0</v>
      </c>
      <c r="E342" s="26">
        <v>0</v>
      </c>
      <c r="F342" s="110">
        <v>0</v>
      </c>
      <c r="G342" s="188"/>
      <c r="H342" s="28" t="s">
        <v>24</v>
      </c>
      <c r="I342" s="26">
        <v>1</v>
      </c>
      <c r="J342" s="110">
        <v>1</v>
      </c>
      <c r="K342" s="26">
        <v>0</v>
      </c>
      <c r="L342" s="26">
        <v>0</v>
      </c>
      <c r="M342" s="110">
        <v>1</v>
      </c>
      <c r="N342" s="114"/>
      <c r="O342" s="28" t="s">
        <v>29</v>
      </c>
      <c r="P342" s="26">
        <v>1</v>
      </c>
      <c r="Q342" s="110">
        <v>0</v>
      </c>
      <c r="R342" s="26">
        <v>0</v>
      </c>
      <c r="S342" s="26">
        <v>0</v>
      </c>
      <c r="T342" s="110">
        <v>0</v>
      </c>
      <c r="U342" s="114"/>
    </row>
    <row r="343" ht="12" spans="8:21">
      <c r="H343" s="28" t="s">
        <v>29</v>
      </c>
      <c r="I343" s="26">
        <v>1</v>
      </c>
      <c r="J343" s="110">
        <v>0</v>
      </c>
      <c r="K343" s="26">
        <v>0</v>
      </c>
      <c r="L343" s="26">
        <v>0</v>
      </c>
      <c r="M343" s="110">
        <v>0</v>
      </c>
      <c r="N343" s="114"/>
      <c r="O343" s="28" t="s">
        <v>27</v>
      </c>
      <c r="P343" s="26">
        <v>1</v>
      </c>
      <c r="Q343" s="110">
        <v>0</v>
      </c>
      <c r="R343" s="26">
        <v>0</v>
      </c>
      <c r="S343" s="26">
        <v>0</v>
      </c>
      <c r="T343" s="110">
        <v>0</v>
      </c>
      <c r="U343" s="114"/>
    </row>
    <row r="344" ht="12" spans="8:14">
      <c r="H344" s="28" t="s">
        <v>23</v>
      </c>
      <c r="I344" s="26">
        <v>1</v>
      </c>
      <c r="J344" s="110">
        <v>1</v>
      </c>
      <c r="K344" s="26">
        <v>0</v>
      </c>
      <c r="L344" s="26">
        <v>1</v>
      </c>
      <c r="M344" s="110">
        <v>1</v>
      </c>
      <c r="N344" s="114"/>
    </row>
    <row r="345" ht="12" spans="8:14">
      <c r="H345" s="28" t="s">
        <v>25</v>
      </c>
      <c r="I345" s="26">
        <v>1</v>
      </c>
      <c r="J345" s="110">
        <v>0</v>
      </c>
      <c r="K345" s="26">
        <v>0</v>
      </c>
      <c r="L345" s="26">
        <v>0</v>
      </c>
      <c r="M345" s="110">
        <v>0</v>
      </c>
      <c r="N345" s="114"/>
    </row>
    <row r="346" ht="12" spans="8:14">
      <c r="H346" s="28" t="s">
        <v>27</v>
      </c>
      <c r="I346" s="26">
        <v>1</v>
      </c>
      <c r="J346" s="110">
        <v>0</v>
      </c>
      <c r="K346" s="26">
        <v>0</v>
      </c>
      <c r="L346" s="26">
        <v>0</v>
      </c>
      <c r="M346" s="110">
        <v>0</v>
      </c>
      <c r="N346" s="114"/>
    </row>
    <row r="347" ht="12" spans="8:14">
      <c r="H347" s="28" t="s">
        <v>12</v>
      </c>
      <c r="I347" s="26">
        <v>1</v>
      </c>
      <c r="J347" s="110">
        <v>0</v>
      </c>
      <c r="K347" s="26">
        <v>0</v>
      </c>
      <c r="L347" s="26">
        <v>0</v>
      </c>
      <c r="M347" s="110">
        <v>0</v>
      </c>
      <c r="N347" s="114"/>
    </row>
    <row r="348" spans="4:4">
      <c r="D348" s="194">
        <v>43517</v>
      </c>
    </row>
    <row r="349" ht="12.75" spans="1:19">
      <c r="A349" s="20" t="s">
        <v>0</v>
      </c>
      <c r="B349" s="25" t="s">
        <v>1</v>
      </c>
      <c r="C349" s="25" t="s">
        <v>2</v>
      </c>
      <c r="D349" s="25" t="s">
        <v>3</v>
      </c>
      <c r="E349" s="25" t="s">
        <v>4</v>
      </c>
      <c r="F349" s="25" t="s">
        <v>5</v>
      </c>
      <c r="G349" s="197"/>
      <c r="K349" s="194">
        <v>43518</v>
      </c>
      <c r="S349" s="194">
        <v>43519</v>
      </c>
    </row>
    <row r="350" ht="12.75" spans="1:21">
      <c r="A350" s="28" t="s">
        <v>7</v>
      </c>
      <c r="B350" s="26">
        <v>224</v>
      </c>
      <c r="C350" s="110">
        <v>0</v>
      </c>
      <c r="D350" s="26">
        <v>1</v>
      </c>
      <c r="E350" s="26">
        <v>2</v>
      </c>
      <c r="F350" s="110">
        <v>0</v>
      </c>
      <c r="G350" s="114">
        <v>281</v>
      </c>
      <c r="H350" s="21" t="s">
        <v>0</v>
      </c>
      <c r="I350" s="19" t="s">
        <v>1</v>
      </c>
      <c r="J350" s="19" t="s">
        <v>2</v>
      </c>
      <c r="K350" s="19" t="s">
        <v>3</v>
      </c>
      <c r="L350" s="19" t="s">
        <v>4</v>
      </c>
      <c r="M350" s="19" t="s">
        <v>5</v>
      </c>
      <c r="N350" s="189"/>
      <c r="O350" s="20" t="s">
        <v>0</v>
      </c>
      <c r="P350" s="25" t="s">
        <v>1</v>
      </c>
      <c r="Q350" s="25" t="s">
        <v>2</v>
      </c>
      <c r="R350" s="25" t="s">
        <v>3</v>
      </c>
      <c r="S350" s="25" t="s">
        <v>4</v>
      </c>
      <c r="T350" s="25" t="s">
        <v>5</v>
      </c>
      <c r="U350" s="197"/>
    </row>
    <row r="351" ht="12" spans="1:21">
      <c r="A351" s="181" t="s">
        <v>9</v>
      </c>
      <c r="B351" s="164">
        <v>94</v>
      </c>
      <c r="C351" s="165">
        <v>0</v>
      </c>
      <c r="D351" s="164">
        <v>3</v>
      </c>
      <c r="E351" s="164">
        <v>2</v>
      </c>
      <c r="F351" s="165">
        <v>0</v>
      </c>
      <c r="G351" s="174">
        <f>(E351+D351)/B351</f>
        <v>0.0531914893617021</v>
      </c>
      <c r="H351" s="23" t="s">
        <v>7</v>
      </c>
      <c r="I351" s="24">
        <v>265</v>
      </c>
      <c r="J351" s="177">
        <v>0</v>
      </c>
      <c r="K351" s="24">
        <v>2</v>
      </c>
      <c r="L351" s="24">
        <v>2</v>
      </c>
      <c r="M351" s="177">
        <v>0</v>
      </c>
      <c r="N351" s="190">
        <v>303</v>
      </c>
      <c r="O351" s="28" t="s">
        <v>7</v>
      </c>
      <c r="P351" s="26">
        <v>350</v>
      </c>
      <c r="Q351" s="110">
        <v>0</v>
      </c>
      <c r="R351" s="26">
        <v>5</v>
      </c>
      <c r="S351" s="26">
        <v>3</v>
      </c>
      <c r="T351" s="110">
        <v>0</v>
      </c>
      <c r="U351" s="114">
        <v>392</v>
      </c>
    </row>
    <row r="352" ht="12" spans="1:21">
      <c r="A352" s="28" t="s">
        <v>6</v>
      </c>
      <c r="B352" s="26">
        <v>57</v>
      </c>
      <c r="C352" s="110">
        <v>0</v>
      </c>
      <c r="D352" s="26">
        <v>1</v>
      </c>
      <c r="E352" s="26">
        <v>0</v>
      </c>
      <c r="F352" s="110">
        <v>0</v>
      </c>
      <c r="G352" s="114">
        <v>4</v>
      </c>
      <c r="H352" s="186" t="s">
        <v>9</v>
      </c>
      <c r="I352" s="35">
        <v>75</v>
      </c>
      <c r="J352" s="179">
        <v>0.0267</v>
      </c>
      <c r="K352" s="35">
        <v>2</v>
      </c>
      <c r="L352" s="35">
        <v>4</v>
      </c>
      <c r="M352" s="179">
        <v>0.0267</v>
      </c>
      <c r="N352" s="174">
        <f>(L352+K352)/I352</f>
        <v>0.08</v>
      </c>
      <c r="O352" s="181" t="s">
        <v>9</v>
      </c>
      <c r="P352" s="164">
        <v>141</v>
      </c>
      <c r="Q352" s="165">
        <v>0.0071</v>
      </c>
      <c r="R352" s="164">
        <v>6</v>
      </c>
      <c r="S352" s="164">
        <v>5</v>
      </c>
      <c r="T352" s="165">
        <v>0.0071</v>
      </c>
      <c r="U352" s="174">
        <f>(S352+R352)/P352</f>
        <v>0.0780141843971631</v>
      </c>
    </row>
    <row r="353" ht="13.5" spans="1:21">
      <c r="A353" s="28" t="s">
        <v>8</v>
      </c>
      <c r="B353" s="26">
        <v>13</v>
      </c>
      <c r="C353" s="110">
        <v>0.0769</v>
      </c>
      <c r="D353" s="26">
        <v>2</v>
      </c>
      <c r="E353" s="26">
        <v>2</v>
      </c>
      <c r="F353" s="110">
        <v>0.0769</v>
      </c>
      <c r="G353" s="114">
        <f>G352/G350</f>
        <v>0.0142348754448399</v>
      </c>
      <c r="H353" s="23" t="s">
        <v>6</v>
      </c>
      <c r="I353" s="24">
        <v>38</v>
      </c>
      <c r="J353" s="177">
        <v>0</v>
      </c>
      <c r="K353" s="24">
        <v>0</v>
      </c>
      <c r="L353" s="24">
        <v>0</v>
      </c>
      <c r="M353" s="177">
        <v>0</v>
      </c>
      <c r="N353" s="193">
        <v>4</v>
      </c>
      <c r="O353" s="28" t="s">
        <v>6</v>
      </c>
      <c r="P353" s="26">
        <v>42</v>
      </c>
      <c r="Q353" s="110">
        <v>0</v>
      </c>
      <c r="R353" s="26">
        <v>0</v>
      </c>
      <c r="S353" s="26">
        <v>1</v>
      </c>
      <c r="T353" s="110">
        <v>0</v>
      </c>
      <c r="U353" s="114">
        <v>9</v>
      </c>
    </row>
    <row r="354" ht="12" spans="1:21">
      <c r="A354" s="28" t="s">
        <v>10</v>
      </c>
      <c r="B354" s="26">
        <v>10</v>
      </c>
      <c r="C354" s="110">
        <v>0.1</v>
      </c>
      <c r="D354" s="26">
        <v>0</v>
      </c>
      <c r="E354" s="26">
        <v>2</v>
      </c>
      <c r="F354" s="110">
        <v>0.1</v>
      </c>
      <c r="G354" s="114"/>
      <c r="H354" s="23" t="s">
        <v>8</v>
      </c>
      <c r="I354" s="24">
        <v>15</v>
      </c>
      <c r="J354" s="177">
        <v>0.0667</v>
      </c>
      <c r="K354" s="24">
        <v>0</v>
      </c>
      <c r="L354" s="24">
        <v>1</v>
      </c>
      <c r="M354" s="177">
        <v>0.0667</v>
      </c>
      <c r="N354" s="190">
        <f>N353/N351</f>
        <v>0.0132013201320132</v>
      </c>
      <c r="O354" s="28" t="s">
        <v>8</v>
      </c>
      <c r="P354" s="26">
        <v>17</v>
      </c>
      <c r="Q354" s="110">
        <v>0</v>
      </c>
      <c r="R354" s="26">
        <v>1</v>
      </c>
      <c r="S354" s="26">
        <v>1</v>
      </c>
      <c r="T354" s="110">
        <v>0</v>
      </c>
      <c r="U354" s="114">
        <f>U353/U351</f>
        <v>0.0229591836734694</v>
      </c>
    </row>
    <row r="355" ht="13.5" spans="1:21">
      <c r="A355" s="28" t="s">
        <v>11</v>
      </c>
      <c r="B355" s="26">
        <v>9</v>
      </c>
      <c r="C355" s="110">
        <v>0.2222</v>
      </c>
      <c r="D355" s="26">
        <v>1</v>
      </c>
      <c r="E355" s="26">
        <v>1</v>
      </c>
      <c r="F355" s="110">
        <v>0.2222</v>
      </c>
      <c r="G355" s="114"/>
      <c r="H355" s="23" t="s">
        <v>10</v>
      </c>
      <c r="I355" s="24">
        <v>10</v>
      </c>
      <c r="J355" s="177">
        <v>0.2</v>
      </c>
      <c r="K355" s="24">
        <v>0</v>
      </c>
      <c r="L355" s="24">
        <v>1</v>
      </c>
      <c r="M355" s="177">
        <v>0.2</v>
      </c>
      <c r="N355" s="193"/>
      <c r="O355" s="28" t="s">
        <v>11</v>
      </c>
      <c r="P355" s="26">
        <v>15</v>
      </c>
      <c r="Q355" s="110">
        <v>0</v>
      </c>
      <c r="R355" s="26">
        <v>0</v>
      </c>
      <c r="S355" s="26">
        <v>0</v>
      </c>
      <c r="T355" s="110">
        <v>0</v>
      </c>
      <c r="U355" s="114"/>
    </row>
    <row r="356" ht="13.5" spans="1:21">
      <c r="A356" s="28" t="s">
        <v>16</v>
      </c>
      <c r="B356" s="26">
        <v>7</v>
      </c>
      <c r="C356" s="110">
        <v>0</v>
      </c>
      <c r="D356" s="26">
        <v>0</v>
      </c>
      <c r="E356" s="26">
        <v>1</v>
      </c>
      <c r="F356" s="110">
        <v>0</v>
      </c>
      <c r="G356" s="114"/>
      <c r="H356" s="23" t="s">
        <v>11</v>
      </c>
      <c r="I356" s="24">
        <v>9</v>
      </c>
      <c r="J356" s="177">
        <v>0.1111</v>
      </c>
      <c r="K356" s="24">
        <v>0</v>
      </c>
      <c r="L356" s="24">
        <v>2</v>
      </c>
      <c r="M356" s="177">
        <v>0.1111</v>
      </c>
      <c r="N356" s="193"/>
      <c r="O356" s="28" t="s">
        <v>10</v>
      </c>
      <c r="P356" s="26">
        <v>7</v>
      </c>
      <c r="Q356" s="110">
        <v>0.1429</v>
      </c>
      <c r="R356" s="26">
        <v>0</v>
      </c>
      <c r="S356" s="26">
        <v>0</v>
      </c>
      <c r="T356" s="110">
        <v>0.1429</v>
      </c>
      <c r="U356" s="114"/>
    </row>
    <row r="357" ht="12" spans="1:21">
      <c r="A357" s="28" t="s">
        <v>17</v>
      </c>
      <c r="B357" s="26">
        <v>6</v>
      </c>
      <c r="C357" s="110">
        <v>0</v>
      </c>
      <c r="D357" s="26">
        <v>0</v>
      </c>
      <c r="E357" s="26">
        <v>0</v>
      </c>
      <c r="F357" s="110">
        <v>0</v>
      </c>
      <c r="G357" s="114"/>
      <c r="H357" s="23" t="s">
        <v>16</v>
      </c>
      <c r="I357" s="24">
        <v>4</v>
      </c>
      <c r="J357" s="177">
        <v>0</v>
      </c>
      <c r="K357" s="24">
        <v>0</v>
      </c>
      <c r="L357" s="24">
        <v>0</v>
      </c>
      <c r="M357" s="177">
        <v>0</v>
      </c>
      <c r="N357" s="190"/>
      <c r="O357" s="28" t="s">
        <v>16</v>
      </c>
      <c r="P357" s="26">
        <v>5</v>
      </c>
      <c r="Q357" s="110">
        <v>0</v>
      </c>
      <c r="R357" s="26">
        <v>0</v>
      </c>
      <c r="S357" s="26">
        <v>0</v>
      </c>
      <c r="T357" s="110">
        <v>0</v>
      </c>
      <c r="U357" s="114"/>
    </row>
    <row r="358" ht="12" spans="1:21">
      <c r="A358" s="28" t="s">
        <v>28</v>
      </c>
      <c r="B358" s="26">
        <v>3</v>
      </c>
      <c r="C358" s="110">
        <v>0</v>
      </c>
      <c r="D358" s="26">
        <v>0</v>
      </c>
      <c r="E358" s="26">
        <v>0</v>
      </c>
      <c r="F358" s="110">
        <v>0</v>
      </c>
      <c r="G358" s="114"/>
      <c r="H358" s="23" t="s">
        <v>26</v>
      </c>
      <c r="I358" s="24">
        <v>3</v>
      </c>
      <c r="J358" s="177">
        <v>0</v>
      </c>
      <c r="K358" s="24">
        <v>0</v>
      </c>
      <c r="L358" s="24">
        <v>1</v>
      </c>
      <c r="M358" s="177">
        <v>0</v>
      </c>
      <c r="N358" s="190"/>
      <c r="O358" s="28" t="s">
        <v>17</v>
      </c>
      <c r="P358" s="26">
        <v>4</v>
      </c>
      <c r="Q358" s="110">
        <v>0</v>
      </c>
      <c r="R358" s="26">
        <v>0</v>
      </c>
      <c r="S358" s="26">
        <v>0</v>
      </c>
      <c r="T358" s="110">
        <v>0</v>
      </c>
      <c r="U358" s="114"/>
    </row>
    <row r="359" ht="13.5" spans="1:21">
      <c r="A359" s="28" t="s">
        <v>24</v>
      </c>
      <c r="B359" s="26">
        <v>3</v>
      </c>
      <c r="C359" s="110">
        <v>0.3333</v>
      </c>
      <c r="D359" s="26">
        <v>1</v>
      </c>
      <c r="E359" s="26">
        <v>0</v>
      </c>
      <c r="F359" s="110">
        <v>0.3333</v>
      </c>
      <c r="G359" s="114"/>
      <c r="H359" s="23" t="s">
        <v>29</v>
      </c>
      <c r="I359" s="24">
        <v>3</v>
      </c>
      <c r="J359" s="177">
        <v>0</v>
      </c>
      <c r="K359" s="24">
        <v>1</v>
      </c>
      <c r="L359" s="24">
        <v>0</v>
      </c>
      <c r="M359" s="177">
        <v>0</v>
      </c>
      <c r="N359" s="193"/>
      <c r="O359" s="28" t="s">
        <v>28</v>
      </c>
      <c r="P359" s="26">
        <v>3</v>
      </c>
      <c r="Q359" s="110">
        <v>0</v>
      </c>
      <c r="R359" s="26">
        <v>0</v>
      </c>
      <c r="S359" s="26">
        <v>0</v>
      </c>
      <c r="T359" s="110">
        <v>0</v>
      </c>
      <c r="U359" s="114"/>
    </row>
    <row r="360" ht="13.5" spans="1:21">
      <c r="A360" s="28" t="s">
        <v>22</v>
      </c>
      <c r="B360" s="26">
        <v>2</v>
      </c>
      <c r="C360" s="110">
        <v>0</v>
      </c>
      <c r="D360" s="26">
        <v>0</v>
      </c>
      <c r="E360" s="26">
        <v>0</v>
      </c>
      <c r="F360" s="110">
        <v>0</v>
      </c>
      <c r="G360" s="114"/>
      <c r="H360" s="23" t="s">
        <v>28</v>
      </c>
      <c r="I360" s="24">
        <v>2</v>
      </c>
      <c r="J360" s="177">
        <v>0</v>
      </c>
      <c r="K360" s="24">
        <v>0</v>
      </c>
      <c r="L360" s="24">
        <v>0</v>
      </c>
      <c r="M360" s="177">
        <v>0</v>
      </c>
      <c r="N360" s="193"/>
      <c r="O360" s="28" t="s">
        <v>18</v>
      </c>
      <c r="P360" s="26">
        <v>2</v>
      </c>
      <c r="Q360" s="110">
        <v>0</v>
      </c>
      <c r="R360" s="26">
        <v>0</v>
      </c>
      <c r="S360" s="26">
        <v>0</v>
      </c>
      <c r="T360" s="110">
        <v>0</v>
      </c>
      <c r="U360" s="114"/>
    </row>
    <row r="361" ht="13.5" spans="1:21">
      <c r="A361" s="28" t="s">
        <v>18</v>
      </c>
      <c r="B361" s="26">
        <v>1</v>
      </c>
      <c r="C361" s="110">
        <v>0</v>
      </c>
      <c r="D361" s="26">
        <v>0</v>
      </c>
      <c r="E361" s="26">
        <v>0</v>
      </c>
      <c r="F361" s="110">
        <v>0</v>
      </c>
      <c r="G361" s="114"/>
      <c r="H361" s="23" t="s">
        <v>17</v>
      </c>
      <c r="I361" s="24">
        <v>2</v>
      </c>
      <c r="J361" s="177">
        <v>0</v>
      </c>
      <c r="K361" s="24">
        <v>0</v>
      </c>
      <c r="L361" s="24">
        <v>0</v>
      </c>
      <c r="M361" s="177">
        <v>0</v>
      </c>
      <c r="N361" s="193"/>
      <c r="O361" s="28" t="s">
        <v>13</v>
      </c>
      <c r="P361" s="26">
        <v>2</v>
      </c>
      <c r="Q361" s="110">
        <v>0.5</v>
      </c>
      <c r="R361" s="26">
        <v>0</v>
      </c>
      <c r="S361" s="26">
        <v>0</v>
      </c>
      <c r="T361" s="110">
        <v>0.5</v>
      </c>
      <c r="U361" s="114"/>
    </row>
    <row r="362" ht="12" spans="1:21">
      <c r="A362" s="28" t="s">
        <v>26</v>
      </c>
      <c r="B362" s="26">
        <v>1</v>
      </c>
      <c r="C362" s="110">
        <v>0</v>
      </c>
      <c r="D362" s="26">
        <v>0</v>
      </c>
      <c r="E362" s="26">
        <v>0</v>
      </c>
      <c r="F362" s="110">
        <v>0</v>
      </c>
      <c r="G362" s="114"/>
      <c r="H362" s="23" t="s">
        <v>14</v>
      </c>
      <c r="I362" s="24">
        <v>2</v>
      </c>
      <c r="J362" s="177">
        <v>0</v>
      </c>
      <c r="K362" s="24">
        <v>0</v>
      </c>
      <c r="L362" s="24">
        <v>0</v>
      </c>
      <c r="M362" s="177">
        <v>0</v>
      </c>
      <c r="N362" s="190"/>
      <c r="O362" s="28" t="s">
        <v>24</v>
      </c>
      <c r="P362" s="26">
        <v>2</v>
      </c>
      <c r="Q362" s="110">
        <v>0.5</v>
      </c>
      <c r="R362" s="26">
        <v>1</v>
      </c>
      <c r="S362" s="26">
        <v>0</v>
      </c>
      <c r="T362" s="110">
        <v>0.5</v>
      </c>
      <c r="U362" s="114"/>
    </row>
    <row r="363" ht="13.5" spans="1:21">
      <c r="A363" s="28" t="s">
        <v>14</v>
      </c>
      <c r="B363" s="26">
        <v>1</v>
      </c>
      <c r="C363" s="110">
        <v>0</v>
      </c>
      <c r="D363" s="26">
        <v>0</v>
      </c>
      <c r="E363" s="26">
        <v>0</v>
      </c>
      <c r="F363" s="110">
        <v>0</v>
      </c>
      <c r="G363" s="114"/>
      <c r="H363" s="23" t="s">
        <v>37</v>
      </c>
      <c r="I363" s="24">
        <v>1</v>
      </c>
      <c r="J363" s="177">
        <v>0</v>
      </c>
      <c r="K363" s="24">
        <v>0</v>
      </c>
      <c r="L363" s="24">
        <v>1</v>
      </c>
      <c r="M363" s="177">
        <v>0</v>
      </c>
      <c r="N363" s="193"/>
      <c r="O363" s="28" t="s">
        <v>29</v>
      </c>
      <c r="P363" s="26">
        <v>2</v>
      </c>
      <c r="Q363" s="110">
        <v>0</v>
      </c>
      <c r="R363" s="26">
        <v>0</v>
      </c>
      <c r="S363" s="26">
        <v>0</v>
      </c>
      <c r="T363" s="110">
        <v>0</v>
      </c>
      <c r="U363" s="114"/>
    </row>
    <row r="364" ht="13.5" spans="1:21">
      <c r="A364" s="28" t="s">
        <v>13</v>
      </c>
      <c r="B364" s="26">
        <v>1</v>
      </c>
      <c r="C364" s="110">
        <v>1</v>
      </c>
      <c r="D364" s="26">
        <v>0</v>
      </c>
      <c r="E364" s="26">
        <v>1</v>
      </c>
      <c r="F364" s="110">
        <v>1</v>
      </c>
      <c r="G364" s="114"/>
      <c r="H364" s="23" t="s">
        <v>13</v>
      </c>
      <c r="I364" s="24">
        <v>1</v>
      </c>
      <c r="J364" s="177">
        <v>1</v>
      </c>
      <c r="K364" s="24">
        <v>0</v>
      </c>
      <c r="L364" s="24">
        <v>0</v>
      </c>
      <c r="M364" s="177">
        <v>1</v>
      </c>
      <c r="N364" s="193"/>
      <c r="O364" s="28" t="s">
        <v>32</v>
      </c>
      <c r="P364" s="26">
        <v>1</v>
      </c>
      <c r="Q364" s="110">
        <v>0</v>
      </c>
      <c r="R364" s="26">
        <v>0</v>
      </c>
      <c r="S364" s="26">
        <v>0</v>
      </c>
      <c r="T364" s="110">
        <v>0</v>
      </c>
      <c r="U364" s="114"/>
    </row>
    <row r="365" ht="13.5" spans="1:21">
      <c r="A365" s="28" t="s">
        <v>23</v>
      </c>
      <c r="B365" s="26">
        <v>1</v>
      </c>
      <c r="C365" s="110">
        <v>0</v>
      </c>
      <c r="D365" s="26">
        <v>0</v>
      </c>
      <c r="E365" s="26">
        <v>0</v>
      </c>
      <c r="F365" s="110">
        <v>0</v>
      </c>
      <c r="G365" s="114"/>
      <c r="H365" s="23" t="s">
        <v>24</v>
      </c>
      <c r="I365" s="24">
        <v>1</v>
      </c>
      <c r="J365" s="177">
        <v>1</v>
      </c>
      <c r="K365" s="24">
        <v>0</v>
      </c>
      <c r="L365" s="24">
        <v>0</v>
      </c>
      <c r="M365" s="177">
        <v>1</v>
      </c>
      <c r="N365" s="193"/>
      <c r="O365" s="28" t="s">
        <v>26</v>
      </c>
      <c r="P365" s="26">
        <v>1</v>
      </c>
      <c r="Q365" s="110">
        <v>0</v>
      </c>
      <c r="R365" s="26">
        <v>0</v>
      </c>
      <c r="S365" s="26">
        <v>0</v>
      </c>
      <c r="T365" s="110">
        <v>0</v>
      </c>
      <c r="U365" s="114"/>
    </row>
    <row r="366" ht="13.5" spans="1:21">
      <c r="A366" s="28" t="s">
        <v>25</v>
      </c>
      <c r="B366" s="26">
        <v>1</v>
      </c>
      <c r="C366" s="110">
        <v>0</v>
      </c>
      <c r="D366" s="26">
        <v>0</v>
      </c>
      <c r="E366" s="26">
        <v>0</v>
      </c>
      <c r="F366" s="110">
        <v>0</v>
      </c>
      <c r="G366" s="114"/>
      <c r="H366" s="23" t="s">
        <v>22</v>
      </c>
      <c r="I366" s="24">
        <v>1</v>
      </c>
      <c r="J366" s="177">
        <v>0</v>
      </c>
      <c r="K366" s="24">
        <v>0</v>
      </c>
      <c r="L366" s="24">
        <v>0</v>
      </c>
      <c r="M366" s="177">
        <v>0</v>
      </c>
      <c r="N366" s="193"/>
      <c r="O366" s="28" t="s">
        <v>14</v>
      </c>
      <c r="P366" s="26">
        <v>1</v>
      </c>
      <c r="Q366" s="110">
        <v>0</v>
      </c>
      <c r="R366" s="26">
        <v>1</v>
      </c>
      <c r="S366" s="26">
        <v>0</v>
      </c>
      <c r="T366" s="110">
        <v>0</v>
      </c>
      <c r="U366" s="114"/>
    </row>
    <row r="367" ht="13.5" spans="1:21">
      <c r="A367" s="28" t="s">
        <v>27</v>
      </c>
      <c r="B367" s="26">
        <v>1</v>
      </c>
      <c r="C367" s="110">
        <v>0</v>
      </c>
      <c r="D367" s="26">
        <v>0</v>
      </c>
      <c r="E367" s="26">
        <v>0</v>
      </c>
      <c r="F367" s="110">
        <v>0</v>
      </c>
      <c r="G367" s="114"/>
      <c r="H367" s="23" t="s">
        <v>25</v>
      </c>
      <c r="I367" s="24">
        <v>1</v>
      </c>
      <c r="J367" s="177">
        <v>1</v>
      </c>
      <c r="K367" s="24">
        <v>0</v>
      </c>
      <c r="L367" s="24">
        <v>0</v>
      </c>
      <c r="M367" s="177">
        <v>1</v>
      </c>
      <c r="N367" s="193"/>
      <c r="O367" s="28" t="s">
        <v>33</v>
      </c>
      <c r="P367" s="26">
        <v>1</v>
      </c>
      <c r="Q367" s="110">
        <v>0</v>
      </c>
      <c r="R367" s="26">
        <v>0</v>
      </c>
      <c r="S367" s="26">
        <v>0</v>
      </c>
      <c r="T367" s="110">
        <v>0</v>
      </c>
      <c r="U367" s="114"/>
    </row>
    <row r="368" ht="13.5" spans="8:21">
      <c r="H368" s="23" t="s">
        <v>27</v>
      </c>
      <c r="I368" s="24">
        <v>1</v>
      </c>
      <c r="J368" s="177">
        <v>0</v>
      </c>
      <c r="K368" s="24">
        <v>0</v>
      </c>
      <c r="L368" s="24">
        <v>0</v>
      </c>
      <c r="M368" s="177">
        <v>0</v>
      </c>
      <c r="N368" s="193"/>
      <c r="O368" s="28" t="s">
        <v>23</v>
      </c>
      <c r="P368" s="26">
        <v>1</v>
      </c>
      <c r="Q368" s="110">
        <v>0</v>
      </c>
      <c r="R368" s="26">
        <v>0</v>
      </c>
      <c r="S368" s="26">
        <v>0</v>
      </c>
      <c r="T368" s="110">
        <v>0</v>
      </c>
      <c r="U368" s="114"/>
    </row>
    <row r="369" spans="4:18">
      <c r="D369" s="194">
        <v>43520</v>
      </c>
      <c r="K369" s="194">
        <v>43521</v>
      </c>
      <c r="R369" s="194">
        <v>43522</v>
      </c>
    </row>
    <row r="370" ht="12.75" spans="1:21">
      <c r="A370" s="20" t="s">
        <v>0</v>
      </c>
      <c r="B370" s="25" t="s">
        <v>1</v>
      </c>
      <c r="C370" s="25" t="s">
        <v>2</v>
      </c>
      <c r="D370" s="25" t="s">
        <v>3</v>
      </c>
      <c r="E370" s="25" t="s">
        <v>4</v>
      </c>
      <c r="F370" s="25" t="s">
        <v>5</v>
      </c>
      <c r="G370" s="197"/>
      <c r="H370" s="20" t="s">
        <v>0</v>
      </c>
      <c r="I370" s="25" t="s">
        <v>1</v>
      </c>
      <c r="J370" s="25" t="s">
        <v>2</v>
      </c>
      <c r="K370" s="25" t="s">
        <v>3</v>
      </c>
      <c r="L370" s="25" t="s">
        <v>4</v>
      </c>
      <c r="M370" s="25" t="s">
        <v>5</v>
      </c>
      <c r="N370" s="197"/>
      <c r="O370" s="20" t="s">
        <v>0</v>
      </c>
      <c r="P370" s="25" t="s">
        <v>1</v>
      </c>
      <c r="Q370" s="25" t="s">
        <v>2</v>
      </c>
      <c r="R370" s="25" t="s">
        <v>3</v>
      </c>
      <c r="S370" s="25" t="s">
        <v>4</v>
      </c>
      <c r="T370" s="25" t="s">
        <v>5</v>
      </c>
      <c r="U370" s="197"/>
    </row>
    <row r="371" ht="12" spans="1:21">
      <c r="A371" s="28" t="s">
        <v>7</v>
      </c>
      <c r="B371" s="26">
        <v>355</v>
      </c>
      <c r="C371" s="110">
        <v>0.0028</v>
      </c>
      <c r="D371" s="26">
        <v>2</v>
      </c>
      <c r="E371" s="26">
        <v>7</v>
      </c>
      <c r="F371" s="110">
        <v>0.0028</v>
      </c>
      <c r="G371" s="114">
        <v>404</v>
      </c>
      <c r="H371" s="28" t="s">
        <v>7</v>
      </c>
      <c r="I371" s="26">
        <v>365</v>
      </c>
      <c r="J371" s="110">
        <v>0</v>
      </c>
      <c r="K371" s="26">
        <v>1</v>
      </c>
      <c r="L371" s="26">
        <v>6</v>
      </c>
      <c r="M371" s="110">
        <v>0</v>
      </c>
      <c r="N371" s="114">
        <v>414</v>
      </c>
      <c r="O371" s="28" t="s">
        <v>7</v>
      </c>
      <c r="P371" s="26">
        <v>344</v>
      </c>
      <c r="Q371" s="110">
        <v>0</v>
      </c>
      <c r="R371" s="26">
        <v>4</v>
      </c>
      <c r="S371" s="26">
        <v>3</v>
      </c>
      <c r="T371" s="110">
        <v>0</v>
      </c>
      <c r="U371" s="114">
        <v>398</v>
      </c>
    </row>
    <row r="372" ht="12" spans="1:21">
      <c r="A372" s="181" t="s">
        <v>9</v>
      </c>
      <c r="B372" s="164">
        <v>97</v>
      </c>
      <c r="C372" s="165">
        <v>0.0103</v>
      </c>
      <c r="D372" s="164">
        <v>5</v>
      </c>
      <c r="E372" s="164">
        <v>2</v>
      </c>
      <c r="F372" s="165">
        <v>0.0103</v>
      </c>
      <c r="G372" s="174">
        <f>(E372+D372)/B372</f>
        <v>0.0721649484536082</v>
      </c>
      <c r="H372" s="181" t="s">
        <v>9</v>
      </c>
      <c r="I372" s="164">
        <v>84</v>
      </c>
      <c r="J372" s="165">
        <v>0</v>
      </c>
      <c r="K372" s="164">
        <v>1</v>
      </c>
      <c r="L372" s="164">
        <v>2</v>
      </c>
      <c r="M372" s="165">
        <v>0</v>
      </c>
      <c r="N372" s="174">
        <f>(L372+K372)/I372</f>
        <v>0.0357142857142857</v>
      </c>
      <c r="O372" s="181" t="s">
        <v>9</v>
      </c>
      <c r="P372" s="164">
        <v>70</v>
      </c>
      <c r="Q372" s="165">
        <v>0</v>
      </c>
      <c r="R372" s="164">
        <v>1</v>
      </c>
      <c r="S372" s="164">
        <v>2</v>
      </c>
      <c r="T372" s="165">
        <v>0</v>
      </c>
      <c r="U372" s="174">
        <f>(S372+R372)/P372</f>
        <v>0.0428571428571429</v>
      </c>
    </row>
    <row r="373" ht="12" spans="1:21">
      <c r="A373" s="28" t="s">
        <v>6</v>
      </c>
      <c r="B373" s="26">
        <v>49</v>
      </c>
      <c r="C373" s="110">
        <v>0</v>
      </c>
      <c r="D373" s="26">
        <v>2</v>
      </c>
      <c r="E373" s="26">
        <v>1</v>
      </c>
      <c r="F373" s="110">
        <v>0</v>
      </c>
      <c r="G373" s="114">
        <v>12</v>
      </c>
      <c r="H373" s="28" t="s">
        <v>6</v>
      </c>
      <c r="I373" s="26">
        <v>49</v>
      </c>
      <c r="J373" s="110">
        <v>0</v>
      </c>
      <c r="K373" s="26">
        <v>0</v>
      </c>
      <c r="L373" s="26">
        <v>1</v>
      </c>
      <c r="M373" s="110">
        <v>0</v>
      </c>
      <c r="N373" s="114">
        <v>8</v>
      </c>
      <c r="O373" s="28" t="s">
        <v>6</v>
      </c>
      <c r="P373" s="26">
        <v>54</v>
      </c>
      <c r="Q373" s="110">
        <v>0</v>
      </c>
      <c r="R373" s="26">
        <v>1</v>
      </c>
      <c r="S373" s="26">
        <v>1</v>
      </c>
      <c r="T373" s="110">
        <v>0</v>
      </c>
      <c r="U373" s="114">
        <v>9</v>
      </c>
    </row>
    <row r="374" ht="12" spans="1:21">
      <c r="A374" s="28" t="s">
        <v>11</v>
      </c>
      <c r="B374" s="26">
        <v>12</v>
      </c>
      <c r="C374" s="110">
        <v>0</v>
      </c>
      <c r="D374" s="26">
        <v>0</v>
      </c>
      <c r="E374" s="26">
        <v>0</v>
      </c>
      <c r="F374" s="110">
        <v>0</v>
      </c>
      <c r="G374" s="114">
        <f>G373/G371</f>
        <v>0.0297029702970297</v>
      </c>
      <c r="H374" s="28" t="s">
        <v>8</v>
      </c>
      <c r="I374" s="26">
        <v>12</v>
      </c>
      <c r="J374" s="110">
        <v>0</v>
      </c>
      <c r="K374" s="26">
        <v>0</v>
      </c>
      <c r="L374" s="26">
        <v>0</v>
      </c>
      <c r="M374" s="110">
        <v>0</v>
      </c>
      <c r="N374" s="114">
        <f>N373/N371</f>
        <v>0.0193236714975845</v>
      </c>
      <c r="O374" s="28" t="s">
        <v>8</v>
      </c>
      <c r="P374" s="26">
        <v>15</v>
      </c>
      <c r="Q374" s="110">
        <v>0</v>
      </c>
      <c r="R374" s="26">
        <v>1</v>
      </c>
      <c r="S374" s="26">
        <v>1</v>
      </c>
      <c r="T374" s="110">
        <v>0</v>
      </c>
      <c r="U374" s="114">
        <f>U373/U371</f>
        <v>0.0226130653266332</v>
      </c>
    </row>
    <row r="375" ht="12" spans="1:21">
      <c r="A375" s="28" t="s">
        <v>10</v>
      </c>
      <c r="B375" s="26">
        <v>12</v>
      </c>
      <c r="C375" s="110">
        <v>0.0833</v>
      </c>
      <c r="D375" s="26">
        <v>0</v>
      </c>
      <c r="E375" s="26">
        <v>1</v>
      </c>
      <c r="F375" s="110">
        <v>0.0833</v>
      </c>
      <c r="G375" s="114"/>
      <c r="H375" s="28" t="s">
        <v>11</v>
      </c>
      <c r="I375" s="26">
        <v>9</v>
      </c>
      <c r="J375" s="110">
        <v>0.1111</v>
      </c>
      <c r="K375" s="26">
        <v>0</v>
      </c>
      <c r="L375" s="26">
        <v>0</v>
      </c>
      <c r="M375" s="110">
        <v>0</v>
      </c>
      <c r="N375" s="114"/>
      <c r="O375" s="28" t="s">
        <v>10</v>
      </c>
      <c r="P375" s="26">
        <v>11</v>
      </c>
      <c r="Q375" s="110">
        <v>0.0909</v>
      </c>
      <c r="R375" s="26">
        <v>0</v>
      </c>
      <c r="S375" s="26">
        <v>1</v>
      </c>
      <c r="T375" s="110">
        <v>0.0909</v>
      </c>
      <c r="U375" s="114"/>
    </row>
    <row r="376" ht="12" spans="1:21">
      <c r="A376" s="28" t="s">
        <v>28</v>
      </c>
      <c r="B376" s="26">
        <v>9</v>
      </c>
      <c r="C376" s="110">
        <v>0</v>
      </c>
      <c r="D376" s="26">
        <v>0</v>
      </c>
      <c r="E376" s="26">
        <v>1</v>
      </c>
      <c r="F376" s="110">
        <v>0</v>
      </c>
      <c r="G376" s="114"/>
      <c r="H376" s="28" t="s">
        <v>10</v>
      </c>
      <c r="I376" s="26">
        <v>9</v>
      </c>
      <c r="J376" s="110">
        <v>0</v>
      </c>
      <c r="K376" s="26">
        <v>0</v>
      </c>
      <c r="L376" s="26">
        <v>0</v>
      </c>
      <c r="M376" s="110">
        <v>0</v>
      </c>
      <c r="N376" s="114"/>
      <c r="O376" s="28" t="s">
        <v>11</v>
      </c>
      <c r="P376" s="26">
        <v>9</v>
      </c>
      <c r="Q376" s="110">
        <v>0</v>
      </c>
      <c r="R376" s="26">
        <v>0</v>
      </c>
      <c r="S376" s="26">
        <v>0</v>
      </c>
      <c r="T376" s="110">
        <v>0</v>
      </c>
      <c r="U376" s="114"/>
    </row>
    <row r="377" ht="12" spans="1:21">
      <c r="A377" s="28" t="s">
        <v>8</v>
      </c>
      <c r="B377" s="26">
        <v>9</v>
      </c>
      <c r="C377" s="110">
        <v>0.1111</v>
      </c>
      <c r="D377" s="26">
        <v>1</v>
      </c>
      <c r="E377" s="26">
        <v>0</v>
      </c>
      <c r="F377" s="110">
        <v>0.1111</v>
      </c>
      <c r="G377" s="114"/>
      <c r="H377" s="28" t="s">
        <v>17</v>
      </c>
      <c r="I377" s="26">
        <v>6</v>
      </c>
      <c r="J377" s="110">
        <v>0</v>
      </c>
      <c r="K377" s="26">
        <v>0</v>
      </c>
      <c r="L377" s="26">
        <v>0</v>
      </c>
      <c r="M377" s="110">
        <v>0</v>
      </c>
      <c r="N377" s="114"/>
      <c r="O377" s="28" t="s">
        <v>26</v>
      </c>
      <c r="P377" s="26">
        <v>5</v>
      </c>
      <c r="Q377" s="110">
        <v>0</v>
      </c>
      <c r="R377" s="26">
        <v>0</v>
      </c>
      <c r="S377" s="26">
        <v>0</v>
      </c>
      <c r="T377" s="110">
        <v>0</v>
      </c>
      <c r="U377" s="114"/>
    </row>
    <row r="378" ht="12" spans="1:21">
      <c r="A378" s="28" t="s">
        <v>13</v>
      </c>
      <c r="B378" s="26">
        <v>5</v>
      </c>
      <c r="C378" s="110">
        <v>0.2</v>
      </c>
      <c r="D378" s="26">
        <v>0</v>
      </c>
      <c r="E378" s="26">
        <v>0</v>
      </c>
      <c r="F378" s="110">
        <v>0.2</v>
      </c>
      <c r="G378" s="114"/>
      <c r="H378" s="28" t="s">
        <v>28</v>
      </c>
      <c r="I378" s="26">
        <v>4</v>
      </c>
      <c r="J378" s="110">
        <v>0</v>
      </c>
      <c r="K378" s="26">
        <v>0</v>
      </c>
      <c r="L378" s="26">
        <v>2</v>
      </c>
      <c r="M378" s="110">
        <v>0</v>
      </c>
      <c r="N378" s="114"/>
      <c r="O378" s="28" t="s">
        <v>13</v>
      </c>
      <c r="P378" s="26">
        <v>3</v>
      </c>
      <c r="Q378" s="110">
        <v>0</v>
      </c>
      <c r="R378" s="26">
        <v>0</v>
      </c>
      <c r="S378" s="26">
        <v>0</v>
      </c>
      <c r="T378" s="110">
        <v>0</v>
      </c>
      <c r="U378" s="114"/>
    </row>
    <row r="379" ht="12" spans="1:21">
      <c r="A379" s="28" t="s">
        <v>26</v>
      </c>
      <c r="B379" s="26">
        <v>4</v>
      </c>
      <c r="C379" s="110">
        <v>0</v>
      </c>
      <c r="D379" s="26">
        <v>0</v>
      </c>
      <c r="E379" s="26">
        <v>0</v>
      </c>
      <c r="F379" s="110">
        <v>0</v>
      </c>
      <c r="G379" s="114"/>
      <c r="H379" s="28" t="s">
        <v>16</v>
      </c>
      <c r="I379" s="26">
        <v>4</v>
      </c>
      <c r="J379" s="110">
        <v>0</v>
      </c>
      <c r="K379" s="26">
        <v>0</v>
      </c>
      <c r="L379" s="26">
        <v>0</v>
      </c>
      <c r="M379" s="110">
        <v>0</v>
      </c>
      <c r="N379" s="114"/>
      <c r="O379" s="28" t="s">
        <v>16</v>
      </c>
      <c r="P379" s="26">
        <v>3</v>
      </c>
      <c r="Q379" s="110">
        <v>0</v>
      </c>
      <c r="R379" s="26">
        <v>1</v>
      </c>
      <c r="S379" s="26">
        <v>0</v>
      </c>
      <c r="T379" s="110">
        <v>0</v>
      </c>
      <c r="U379" s="114"/>
    </row>
    <row r="380" ht="12" spans="1:21">
      <c r="A380" s="28" t="s">
        <v>16</v>
      </c>
      <c r="B380" s="26">
        <v>3</v>
      </c>
      <c r="C380" s="110">
        <v>0</v>
      </c>
      <c r="D380" s="26">
        <v>0</v>
      </c>
      <c r="E380" s="26">
        <v>1</v>
      </c>
      <c r="F380" s="110">
        <v>0</v>
      </c>
      <c r="G380" s="114"/>
      <c r="H380" s="28" t="s">
        <v>26</v>
      </c>
      <c r="I380" s="26">
        <v>3</v>
      </c>
      <c r="J380" s="110">
        <v>0</v>
      </c>
      <c r="K380" s="26">
        <v>0</v>
      </c>
      <c r="L380" s="26">
        <v>0</v>
      </c>
      <c r="M380" s="110">
        <v>0</v>
      </c>
      <c r="N380" s="114"/>
      <c r="O380" s="28" t="s">
        <v>25</v>
      </c>
      <c r="P380" s="26">
        <v>3</v>
      </c>
      <c r="Q380" s="110">
        <v>0</v>
      </c>
      <c r="R380" s="26">
        <v>0</v>
      </c>
      <c r="S380" s="26">
        <v>0</v>
      </c>
      <c r="T380" s="110">
        <v>0</v>
      </c>
      <c r="U380" s="114"/>
    </row>
    <row r="381" ht="12" spans="1:21">
      <c r="A381" s="28" t="s">
        <v>17</v>
      </c>
      <c r="B381" s="26">
        <v>2</v>
      </c>
      <c r="C381" s="110">
        <v>0</v>
      </c>
      <c r="D381" s="26">
        <v>0</v>
      </c>
      <c r="E381" s="26">
        <v>0</v>
      </c>
      <c r="F381" s="110">
        <v>0</v>
      </c>
      <c r="G381" s="114"/>
      <c r="H381" s="28" t="s">
        <v>29</v>
      </c>
      <c r="I381" s="26">
        <v>2</v>
      </c>
      <c r="J381" s="110">
        <v>0</v>
      </c>
      <c r="K381" s="26">
        <v>0</v>
      </c>
      <c r="L381" s="26">
        <v>0</v>
      </c>
      <c r="M381" s="110">
        <v>0</v>
      </c>
      <c r="N381" s="114"/>
      <c r="O381" s="28" t="s">
        <v>28</v>
      </c>
      <c r="P381" s="26">
        <v>2</v>
      </c>
      <c r="Q381" s="110">
        <v>0</v>
      </c>
      <c r="R381" s="26">
        <v>0</v>
      </c>
      <c r="S381" s="26">
        <v>0</v>
      </c>
      <c r="T381" s="110">
        <v>0</v>
      </c>
      <c r="U381" s="114"/>
    </row>
    <row r="382" ht="12" spans="1:21">
      <c r="A382" s="28" t="s">
        <v>24</v>
      </c>
      <c r="B382" s="26">
        <v>2</v>
      </c>
      <c r="C382" s="110">
        <v>0.5</v>
      </c>
      <c r="D382" s="26">
        <v>0</v>
      </c>
      <c r="E382" s="26">
        <v>0</v>
      </c>
      <c r="F382" s="110">
        <v>0.5</v>
      </c>
      <c r="G382" s="114"/>
      <c r="H382" s="28" t="s">
        <v>27</v>
      </c>
      <c r="I382" s="26">
        <v>2</v>
      </c>
      <c r="J382" s="110">
        <v>0</v>
      </c>
      <c r="K382" s="26">
        <v>0</v>
      </c>
      <c r="L382" s="26">
        <v>0</v>
      </c>
      <c r="M382" s="110">
        <v>0</v>
      </c>
      <c r="N382" s="114"/>
      <c r="O382" s="28" t="s">
        <v>32</v>
      </c>
      <c r="P382" s="26">
        <v>1</v>
      </c>
      <c r="Q382" s="110">
        <v>0</v>
      </c>
      <c r="R382" s="26">
        <v>0</v>
      </c>
      <c r="S382" s="26">
        <v>0</v>
      </c>
      <c r="T382" s="110">
        <v>0</v>
      </c>
      <c r="U382" s="114"/>
    </row>
    <row r="383" ht="12" spans="1:21">
      <c r="A383" s="28" t="s">
        <v>22</v>
      </c>
      <c r="B383" s="26">
        <v>2</v>
      </c>
      <c r="C383" s="110">
        <v>0</v>
      </c>
      <c r="D383" s="26">
        <v>1</v>
      </c>
      <c r="E383" s="26">
        <v>1</v>
      </c>
      <c r="F383" s="110">
        <v>0</v>
      </c>
      <c r="G383" s="114"/>
      <c r="H383" s="28" t="s">
        <v>32</v>
      </c>
      <c r="I383" s="26">
        <v>1</v>
      </c>
      <c r="J383" s="110">
        <v>0</v>
      </c>
      <c r="K383" s="26">
        <v>0</v>
      </c>
      <c r="L383" s="26">
        <v>0</v>
      </c>
      <c r="M383" s="110">
        <v>0</v>
      </c>
      <c r="N383" s="114"/>
      <c r="O383" s="28" t="s">
        <v>17</v>
      </c>
      <c r="P383" s="26">
        <v>1</v>
      </c>
      <c r="Q383" s="110">
        <v>0</v>
      </c>
      <c r="R383" s="26">
        <v>0</v>
      </c>
      <c r="S383" s="26">
        <v>0</v>
      </c>
      <c r="T383" s="110">
        <v>0</v>
      </c>
      <c r="U383" s="114"/>
    </row>
    <row r="384" ht="12" spans="1:21">
      <c r="A384" s="28" t="s">
        <v>14</v>
      </c>
      <c r="B384" s="26">
        <v>1</v>
      </c>
      <c r="C384" s="110">
        <v>0</v>
      </c>
      <c r="D384" s="26">
        <v>0</v>
      </c>
      <c r="E384" s="26">
        <v>0</v>
      </c>
      <c r="F384" s="110">
        <v>0</v>
      </c>
      <c r="G384" s="114"/>
      <c r="H384" s="28" t="s">
        <v>14</v>
      </c>
      <c r="I384" s="26">
        <v>1</v>
      </c>
      <c r="J384" s="110">
        <v>0</v>
      </c>
      <c r="K384" s="26">
        <v>0</v>
      </c>
      <c r="L384" s="26">
        <v>0</v>
      </c>
      <c r="M384" s="110">
        <v>0</v>
      </c>
      <c r="N384" s="114"/>
      <c r="O384" s="28" t="s">
        <v>29</v>
      </c>
      <c r="P384" s="26">
        <v>1</v>
      </c>
      <c r="Q384" s="110">
        <v>0</v>
      </c>
      <c r="R384" s="26">
        <v>0</v>
      </c>
      <c r="S384" s="26">
        <v>1</v>
      </c>
      <c r="T384" s="110">
        <v>0</v>
      </c>
      <c r="U384" s="114"/>
    </row>
    <row r="385" ht="12" spans="1:21">
      <c r="A385" s="28" t="s">
        <v>25</v>
      </c>
      <c r="B385" s="26">
        <v>1</v>
      </c>
      <c r="C385" s="110">
        <v>1</v>
      </c>
      <c r="D385" s="26">
        <v>1</v>
      </c>
      <c r="E385" s="26">
        <v>0</v>
      </c>
      <c r="F385" s="110">
        <v>1</v>
      </c>
      <c r="G385" s="114"/>
      <c r="H385" s="28" t="s">
        <v>21</v>
      </c>
      <c r="I385" s="26">
        <v>1</v>
      </c>
      <c r="J385" s="110">
        <v>0</v>
      </c>
      <c r="K385" s="26">
        <v>0</v>
      </c>
      <c r="L385" s="26">
        <v>0</v>
      </c>
      <c r="M385" s="110">
        <v>0</v>
      </c>
      <c r="N385" s="114"/>
      <c r="O385" s="28" t="s">
        <v>22</v>
      </c>
      <c r="P385" s="26">
        <v>1</v>
      </c>
      <c r="Q385" s="110">
        <v>0</v>
      </c>
      <c r="R385" s="26">
        <v>0</v>
      </c>
      <c r="S385" s="26">
        <v>0</v>
      </c>
      <c r="T385" s="110">
        <v>0</v>
      </c>
      <c r="U385" s="114"/>
    </row>
    <row r="386" ht="13.5" spans="1:21">
      <c r="A386" s="28" t="s">
        <v>27</v>
      </c>
      <c r="B386" s="26">
        <v>1</v>
      </c>
      <c r="C386" s="110">
        <v>0</v>
      </c>
      <c r="D386" s="26">
        <v>0</v>
      </c>
      <c r="E386" s="26">
        <v>0</v>
      </c>
      <c r="F386" s="110">
        <v>0</v>
      </c>
      <c r="G386" s="114"/>
      <c r="H386" s="28" t="s">
        <v>24</v>
      </c>
      <c r="I386" s="26">
        <v>1</v>
      </c>
      <c r="J386" s="110">
        <v>0</v>
      </c>
      <c r="K386" s="26">
        <v>0</v>
      </c>
      <c r="L386" s="26">
        <v>0</v>
      </c>
      <c r="M386" s="110">
        <v>0</v>
      </c>
      <c r="N386" s="114"/>
      <c r="O386" s="199"/>
      <c r="P386"/>
      <c r="Q386"/>
      <c r="R386"/>
      <c r="S386"/>
      <c r="T386"/>
      <c r="U386"/>
    </row>
    <row r="387" ht="13.5" spans="1:21">
      <c r="A387" s="28" t="s">
        <v>39</v>
      </c>
      <c r="B387" s="26">
        <v>1</v>
      </c>
      <c r="C387" s="110">
        <v>0</v>
      </c>
      <c r="D387" s="26">
        <v>0</v>
      </c>
      <c r="E387" s="26">
        <v>0</v>
      </c>
      <c r="F387" s="110">
        <v>0</v>
      </c>
      <c r="G387" s="114"/>
      <c r="H387" s="28" t="s">
        <v>23</v>
      </c>
      <c r="I387" s="26">
        <v>1</v>
      </c>
      <c r="J387" s="110">
        <v>0</v>
      </c>
      <c r="K387" s="26">
        <v>0</v>
      </c>
      <c r="L387" s="26">
        <v>0</v>
      </c>
      <c r="M387" s="110">
        <v>0</v>
      </c>
      <c r="N387" s="114"/>
      <c r="O387" s="200"/>
      <c r="P387"/>
      <c r="Q387"/>
      <c r="R387"/>
      <c r="S387"/>
      <c r="T387"/>
      <c r="U387"/>
    </row>
    <row r="388" ht="12" spans="8:14">
      <c r="H388" s="28" t="s">
        <v>22</v>
      </c>
      <c r="I388" s="26">
        <v>1</v>
      </c>
      <c r="J388" s="110">
        <v>0</v>
      </c>
      <c r="K388" s="26">
        <v>0</v>
      </c>
      <c r="L388" s="26">
        <v>0</v>
      </c>
      <c r="M388" s="110">
        <v>0</v>
      </c>
      <c r="N388" s="114"/>
    </row>
    <row r="389" ht="12" spans="8:14">
      <c r="H389" s="28" t="s">
        <v>25</v>
      </c>
      <c r="I389" s="26">
        <v>1</v>
      </c>
      <c r="J389" s="110">
        <v>0</v>
      </c>
      <c r="K389" s="26">
        <v>0</v>
      </c>
      <c r="L389" s="26">
        <v>0</v>
      </c>
      <c r="M389" s="110">
        <v>0</v>
      </c>
      <c r="N389" s="114"/>
    </row>
    <row r="390" spans="4:4">
      <c r="D390" s="194">
        <v>43523</v>
      </c>
    </row>
    <row r="391" spans="11:18">
      <c r="K391" s="194">
        <v>43524</v>
      </c>
      <c r="R391" s="194">
        <v>43525</v>
      </c>
    </row>
    <row r="392" ht="12.75" spans="1:21">
      <c r="A392" s="20" t="s">
        <v>0</v>
      </c>
      <c r="B392" s="25" t="s">
        <v>1</v>
      </c>
      <c r="C392" s="25" t="s">
        <v>2</v>
      </c>
      <c r="D392" s="25" t="s">
        <v>3</v>
      </c>
      <c r="E392" s="25" t="s">
        <v>4</v>
      </c>
      <c r="F392" s="25" t="s">
        <v>5</v>
      </c>
      <c r="G392" s="197"/>
      <c r="H392" s="20" t="s">
        <v>0</v>
      </c>
      <c r="I392" s="25" t="s">
        <v>1</v>
      </c>
      <c r="J392" s="25" t="s">
        <v>2</v>
      </c>
      <c r="K392" s="25" t="s">
        <v>3</v>
      </c>
      <c r="L392" s="25" t="s">
        <v>4</v>
      </c>
      <c r="M392" s="25" t="s">
        <v>5</v>
      </c>
      <c r="N392" s="197"/>
      <c r="O392" s="20" t="s">
        <v>0</v>
      </c>
      <c r="P392" s="25" t="s">
        <v>1</v>
      </c>
      <c r="Q392" s="25" t="s">
        <v>2</v>
      </c>
      <c r="R392" s="25" t="s">
        <v>3</v>
      </c>
      <c r="S392" s="25" t="s">
        <v>4</v>
      </c>
      <c r="T392" s="25" t="s">
        <v>5</v>
      </c>
      <c r="U392" s="197"/>
    </row>
    <row r="393" ht="12" spans="1:21">
      <c r="A393" s="28" t="s">
        <v>7</v>
      </c>
      <c r="B393" s="26">
        <v>364</v>
      </c>
      <c r="C393" s="110">
        <v>0</v>
      </c>
      <c r="D393" s="26">
        <v>3</v>
      </c>
      <c r="E393" s="26">
        <v>3</v>
      </c>
      <c r="F393" s="110">
        <v>0</v>
      </c>
      <c r="G393" s="114">
        <v>393</v>
      </c>
      <c r="H393" s="28" t="s">
        <v>7</v>
      </c>
      <c r="I393" s="26">
        <v>364</v>
      </c>
      <c r="J393" s="110">
        <v>0</v>
      </c>
      <c r="K393" s="26">
        <v>6</v>
      </c>
      <c r="L393" s="26">
        <v>7</v>
      </c>
      <c r="M393" s="110">
        <v>0</v>
      </c>
      <c r="N393" s="114">
        <v>412</v>
      </c>
      <c r="O393" s="28" t="s">
        <v>7</v>
      </c>
      <c r="P393" s="26">
        <v>338</v>
      </c>
      <c r="Q393" s="110">
        <v>0</v>
      </c>
      <c r="R393" s="26">
        <v>3</v>
      </c>
      <c r="S393" s="26">
        <v>6</v>
      </c>
      <c r="T393" s="110">
        <v>0</v>
      </c>
      <c r="U393" s="114">
        <v>371</v>
      </c>
    </row>
    <row r="394" ht="12" spans="1:21">
      <c r="A394" s="181" t="s">
        <v>9</v>
      </c>
      <c r="B394" s="164">
        <v>66</v>
      </c>
      <c r="C394" s="165">
        <v>0.0303</v>
      </c>
      <c r="D394" s="164">
        <v>1</v>
      </c>
      <c r="E394" s="164">
        <v>3</v>
      </c>
      <c r="F394" s="165">
        <v>0.0303</v>
      </c>
      <c r="G394" s="174">
        <f>(E394+D394)/B394</f>
        <v>0.0606060606060606</v>
      </c>
      <c r="H394" s="181" t="s">
        <v>9</v>
      </c>
      <c r="I394" s="164">
        <v>75</v>
      </c>
      <c r="J394" s="165">
        <v>0.0133</v>
      </c>
      <c r="K394" s="164">
        <v>4</v>
      </c>
      <c r="L394" s="164">
        <v>3</v>
      </c>
      <c r="M394" s="165">
        <v>0.0133</v>
      </c>
      <c r="N394" s="174">
        <f>(L394+K394)/I394</f>
        <v>0.0933333333333333</v>
      </c>
      <c r="O394" s="201" t="s">
        <v>12</v>
      </c>
      <c r="P394" s="202">
        <v>214</v>
      </c>
      <c r="Q394" s="203">
        <v>0</v>
      </c>
      <c r="R394" s="202">
        <v>4</v>
      </c>
      <c r="S394" s="202">
        <v>2</v>
      </c>
      <c r="T394" s="203">
        <v>0</v>
      </c>
      <c r="U394" s="114"/>
    </row>
    <row r="395" ht="12" spans="1:21">
      <c r="A395" s="28" t="s">
        <v>6</v>
      </c>
      <c r="B395" s="26">
        <v>29</v>
      </c>
      <c r="C395" s="110">
        <v>0</v>
      </c>
      <c r="D395" s="26">
        <v>0</v>
      </c>
      <c r="E395" s="26">
        <v>0</v>
      </c>
      <c r="F395" s="110">
        <v>0</v>
      </c>
      <c r="G395" s="114">
        <v>6</v>
      </c>
      <c r="H395" s="28" t="s">
        <v>12</v>
      </c>
      <c r="I395" s="26">
        <v>48</v>
      </c>
      <c r="J395" s="110">
        <v>0</v>
      </c>
      <c r="K395" s="26">
        <v>0</v>
      </c>
      <c r="L395" s="26">
        <v>0</v>
      </c>
      <c r="M395" s="110">
        <v>0</v>
      </c>
      <c r="N395" s="114">
        <v>13</v>
      </c>
      <c r="O395" s="181" t="s">
        <v>9</v>
      </c>
      <c r="P395" s="164">
        <v>56</v>
      </c>
      <c r="Q395" s="165">
        <v>0</v>
      </c>
      <c r="R395" s="164">
        <v>1</v>
      </c>
      <c r="S395" s="164">
        <v>4</v>
      </c>
      <c r="T395" s="165">
        <v>0</v>
      </c>
      <c r="U395" s="174">
        <f>(S395+R395)/P395</f>
        <v>0.0892857142857143</v>
      </c>
    </row>
    <row r="396" ht="12" spans="1:21">
      <c r="A396" s="28" t="s">
        <v>8</v>
      </c>
      <c r="B396" s="26">
        <v>15</v>
      </c>
      <c r="C396" s="110">
        <v>0.0667</v>
      </c>
      <c r="D396" s="26">
        <v>0</v>
      </c>
      <c r="E396" s="26">
        <v>0</v>
      </c>
      <c r="F396" s="110">
        <v>0.0667</v>
      </c>
      <c r="G396" s="114">
        <f>G395/G393</f>
        <v>0.0152671755725191</v>
      </c>
      <c r="H396" s="28" t="s">
        <v>6</v>
      </c>
      <c r="I396" s="26">
        <v>31</v>
      </c>
      <c r="J396" s="110">
        <v>0</v>
      </c>
      <c r="K396" s="26">
        <v>0</v>
      </c>
      <c r="L396" s="26">
        <v>0</v>
      </c>
      <c r="M396" s="110">
        <v>0</v>
      </c>
      <c r="N396" s="114">
        <f>N395/N393</f>
        <v>0.0315533980582524</v>
      </c>
      <c r="O396" s="28" t="s">
        <v>6</v>
      </c>
      <c r="P396" s="26">
        <v>33</v>
      </c>
      <c r="Q396" s="110">
        <v>0</v>
      </c>
      <c r="R396" s="26">
        <v>0</v>
      </c>
      <c r="S396" s="26">
        <v>1</v>
      </c>
      <c r="T396" s="110">
        <v>0</v>
      </c>
      <c r="U396" s="114">
        <v>10</v>
      </c>
    </row>
    <row r="397" ht="12" spans="1:21">
      <c r="A397" s="28" t="s">
        <v>11</v>
      </c>
      <c r="B397" s="26">
        <v>11</v>
      </c>
      <c r="C397" s="110">
        <v>0.0909</v>
      </c>
      <c r="D397" s="26">
        <v>0</v>
      </c>
      <c r="E397" s="26">
        <v>0</v>
      </c>
      <c r="F397" s="110">
        <v>0.0909</v>
      </c>
      <c r="G397" s="114"/>
      <c r="H397" s="28" t="s">
        <v>11</v>
      </c>
      <c r="I397" s="26">
        <v>11</v>
      </c>
      <c r="J397" s="110">
        <v>0.0909</v>
      </c>
      <c r="K397" s="26">
        <v>0</v>
      </c>
      <c r="L397" s="26">
        <v>0</v>
      </c>
      <c r="M397" s="110">
        <v>0.0909</v>
      </c>
      <c r="N397" s="114"/>
      <c r="O397" s="28" t="s">
        <v>8</v>
      </c>
      <c r="P397" s="26">
        <v>13</v>
      </c>
      <c r="Q397" s="110">
        <v>0.0769</v>
      </c>
      <c r="R397" s="26">
        <v>0</v>
      </c>
      <c r="S397" s="26">
        <v>2</v>
      </c>
      <c r="T397" s="110">
        <v>0.0769</v>
      </c>
      <c r="U397" s="114">
        <f>U396/U393</f>
        <v>0.0269541778975741</v>
      </c>
    </row>
    <row r="398" ht="12" spans="1:21">
      <c r="A398" s="28" t="s">
        <v>28</v>
      </c>
      <c r="B398" s="26">
        <v>5</v>
      </c>
      <c r="C398" s="110">
        <v>0</v>
      </c>
      <c r="D398" s="26">
        <v>1</v>
      </c>
      <c r="E398" s="26">
        <v>0</v>
      </c>
      <c r="F398" s="110">
        <v>0</v>
      </c>
      <c r="G398" s="114"/>
      <c r="H398" s="28" t="s">
        <v>8</v>
      </c>
      <c r="I398" s="26">
        <v>9</v>
      </c>
      <c r="J398" s="110">
        <v>0.1111</v>
      </c>
      <c r="K398" s="26">
        <v>0</v>
      </c>
      <c r="L398" s="26">
        <v>0</v>
      </c>
      <c r="M398" s="110">
        <v>0.1111</v>
      </c>
      <c r="N398" s="114"/>
      <c r="O398" s="28" t="s">
        <v>11</v>
      </c>
      <c r="P398" s="26">
        <v>9</v>
      </c>
      <c r="Q398" s="110">
        <v>0</v>
      </c>
      <c r="R398" s="26">
        <v>0</v>
      </c>
      <c r="S398" s="26">
        <v>0</v>
      </c>
      <c r="T398" s="110">
        <v>0</v>
      </c>
      <c r="U398" s="114"/>
    </row>
    <row r="399" ht="12" spans="1:21">
      <c r="A399" s="28" t="s">
        <v>17</v>
      </c>
      <c r="B399" s="26">
        <v>5</v>
      </c>
      <c r="C399" s="110">
        <v>0</v>
      </c>
      <c r="D399" s="26">
        <v>0</v>
      </c>
      <c r="E399" s="26">
        <v>0</v>
      </c>
      <c r="F399" s="110">
        <v>0</v>
      </c>
      <c r="G399" s="114"/>
      <c r="H399" s="28" t="s">
        <v>10</v>
      </c>
      <c r="I399" s="26">
        <v>8</v>
      </c>
      <c r="J399" s="110">
        <v>0.25</v>
      </c>
      <c r="K399" s="26">
        <v>1</v>
      </c>
      <c r="L399" s="26">
        <v>0</v>
      </c>
      <c r="M399" s="110">
        <v>0.25</v>
      </c>
      <c r="N399" s="114"/>
      <c r="O399" s="28" t="s">
        <v>10</v>
      </c>
      <c r="P399" s="26">
        <v>7</v>
      </c>
      <c r="Q399" s="110">
        <v>0.1429</v>
      </c>
      <c r="R399" s="26">
        <v>0</v>
      </c>
      <c r="S399" s="26">
        <v>1</v>
      </c>
      <c r="T399" s="110">
        <v>0</v>
      </c>
      <c r="U399" s="114"/>
    </row>
    <row r="400" ht="12" spans="1:21">
      <c r="A400" s="28" t="s">
        <v>16</v>
      </c>
      <c r="B400" s="26">
        <v>5</v>
      </c>
      <c r="C400" s="110">
        <v>0</v>
      </c>
      <c r="D400" s="26">
        <v>0</v>
      </c>
      <c r="E400" s="26">
        <v>0</v>
      </c>
      <c r="F400" s="110">
        <v>0</v>
      </c>
      <c r="G400" s="114"/>
      <c r="H400" s="28" t="s">
        <v>28</v>
      </c>
      <c r="I400" s="26">
        <v>8</v>
      </c>
      <c r="J400" s="110">
        <v>0</v>
      </c>
      <c r="K400" s="26">
        <v>0</v>
      </c>
      <c r="L400" s="26">
        <v>2</v>
      </c>
      <c r="M400" s="110">
        <v>0</v>
      </c>
      <c r="N400" s="114"/>
      <c r="O400" s="28" t="s">
        <v>28</v>
      </c>
      <c r="P400" s="26">
        <v>6</v>
      </c>
      <c r="Q400" s="110">
        <v>0</v>
      </c>
      <c r="R400" s="26">
        <v>0</v>
      </c>
      <c r="S400" s="26">
        <v>2</v>
      </c>
      <c r="T400" s="110">
        <v>0</v>
      </c>
      <c r="U400" s="114"/>
    </row>
    <row r="401" ht="12" spans="1:21">
      <c r="A401" s="28" t="s">
        <v>10</v>
      </c>
      <c r="B401" s="26">
        <v>3</v>
      </c>
      <c r="C401" s="110">
        <v>0</v>
      </c>
      <c r="D401" s="26">
        <v>0</v>
      </c>
      <c r="E401" s="26">
        <v>0</v>
      </c>
      <c r="F401" s="110">
        <v>0</v>
      </c>
      <c r="G401" s="114"/>
      <c r="H401" s="28" t="s">
        <v>16</v>
      </c>
      <c r="I401" s="26">
        <v>4</v>
      </c>
      <c r="J401" s="110">
        <v>0</v>
      </c>
      <c r="K401" s="26">
        <v>0</v>
      </c>
      <c r="L401" s="26">
        <v>0</v>
      </c>
      <c r="M401" s="110">
        <v>0</v>
      </c>
      <c r="N401" s="114"/>
      <c r="O401" s="28" t="s">
        <v>17</v>
      </c>
      <c r="P401" s="26">
        <v>4</v>
      </c>
      <c r="Q401" s="110">
        <v>0</v>
      </c>
      <c r="R401" s="26">
        <v>0</v>
      </c>
      <c r="S401" s="26">
        <v>1</v>
      </c>
      <c r="T401" s="110">
        <v>0</v>
      </c>
      <c r="U401" s="114"/>
    </row>
    <row r="402" ht="12" spans="1:21">
      <c r="A402" s="28" t="s">
        <v>21</v>
      </c>
      <c r="B402" s="26">
        <v>2</v>
      </c>
      <c r="C402" s="110">
        <v>0</v>
      </c>
      <c r="D402" s="26">
        <v>1</v>
      </c>
      <c r="E402" s="26">
        <v>0</v>
      </c>
      <c r="F402" s="110">
        <v>0</v>
      </c>
      <c r="G402" s="114"/>
      <c r="H402" s="28" t="s">
        <v>17</v>
      </c>
      <c r="I402" s="26">
        <v>3</v>
      </c>
      <c r="J402" s="110">
        <v>0</v>
      </c>
      <c r="K402" s="26">
        <v>0</v>
      </c>
      <c r="L402" s="26">
        <v>0</v>
      </c>
      <c r="M402" s="110">
        <v>0</v>
      </c>
      <c r="N402" s="114"/>
      <c r="O402" s="28" t="s">
        <v>13</v>
      </c>
      <c r="P402" s="26">
        <v>3</v>
      </c>
      <c r="Q402" s="110">
        <v>0</v>
      </c>
      <c r="R402" s="26">
        <v>0</v>
      </c>
      <c r="S402" s="26">
        <v>1</v>
      </c>
      <c r="T402" s="110">
        <v>0</v>
      </c>
      <c r="U402" s="114"/>
    </row>
    <row r="403" ht="12" spans="1:21">
      <c r="A403" s="28" t="s">
        <v>27</v>
      </c>
      <c r="B403" s="26">
        <v>2</v>
      </c>
      <c r="C403" s="110">
        <v>0</v>
      </c>
      <c r="D403" s="26">
        <v>0</v>
      </c>
      <c r="E403" s="26">
        <v>0</v>
      </c>
      <c r="F403" s="110">
        <v>0</v>
      </c>
      <c r="G403" s="114"/>
      <c r="H403" s="28" t="s">
        <v>26</v>
      </c>
      <c r="I403" s="26">
        <v>2</v>
      </c>
      <c r="J403" s="110">
        <v>0</v>
      </c>
      <c r="K403" s="26">
        <v>0</v>
      </c>
      <c r="L403" s="26">
        <v>0</v>
      </c>
      <c r="M403" s="110">
        <v>0</v>
      </c>
      <c r="N403" s="114"/>
      <c r="O403" s="28" t="s">
        <v>21</v>
      </c>
      <c r="P403" s="26">
        <v>2</v>
      </c>
      <c r="Q403" s="110">
        <v>0</v>
      </c>
      <c r="R403" s="26">
        <v>0</v>
      </c>
      <c r="S403" s="26">
        <v>1</v>
      </c>
      <c r="T403" s="110">
        <v>0</v>
      </c>
      <c r="U403" s="114"/>
    </row>
    <row r="404" ht="12" spans="1:21">
      <c r="A404" s="28" t="s">
        <v>19</v>
      </c>
      <c r="B404" s="26">
        <v>1</v>
      </c>
      <c r="C404" s="110">
        <v>0</v>
      </c>
      <c r="D404" s="26">
        <v>0</v>
      </c>
      <c r="E404" s="26">
        <v>0</v>
      </c>
      <c r="F404" s="110">
        <v>0</v>
      </c>
      <c r="G404" s="114"/>
      <c r="H404" s="28" t="s">
        <v>14</v>
      </c>
      <c r="I404" s="26">
        <v>2</v>
      </c>
      <c r="J404" s="110">
        <v>0</v>
      </c>
      <c r="K404" s="26">
        <v>0</v>
      </c>
      <c r="L404" s="26">
        <v>0</v>
      </c>
      <c r="M404" s="110">
        <v>0</v>
      </c>
      <c r="N404" s="114"/>
      <c r="O404" s="28" t="s">
        <v>24</v>
      </c>
      <c r="P404" s="26">
        <v>2</v>
      </c>
      <c r="Q404" s="110">
        <v>0</v>
      </c>
      <c r="R404" s="26">
        <v>0</v>
      </c>
      <c r="S404" s="26">
        <v>0</v>
      </c>
      <c r="T404" s="110">
        <v>0</v>
      </c>
      <c r="U404" s="114"/>
    </row>
    <row r="405" ht="12" spans="1:21">
      <c r="A405" s="28" t="s">
        <v>15</v>
      </c>
      <c r="B405" s="26">
        <v>1</v>
      </c>
      <c r="C405" s="110">
        <v>0</v>
      </c>
      <c r="D405" s="26">
        <v>0</v>
      </c>
      <c r="E405" s="26">
        <v>0</v>
      </c>
      <c r="F405" s="110">
        <v>0</v>
      </c>
      <c r="G405" s="114"/>
      <c r="H405" s="28" t="s">
        <v>13</v>
      </c>
      <c r="I405" s="26">
        <v>2</v>
      </c>
      <c r="J405" s="110">
        <v>0.5</v>
      </c>
      <c r="K405" s="26">
        <v>0</v>
      </c>
      <c r="L405" s="26">
        <v>0</v>
      </c>
      <c r="M405" s="110">
        <v>0.5</v>
      </c>
      <c r="N405" s="114"/>
      <c r="O405" s="28" t="s">
        <v>22</v>
      </c>
      <c r="P405" s="26">
        <v>2</v>
      </c>
      <c r="Q405" s="110">
        <v>0</v>
      </c>
      <c r="R405" s="26">
        <v>0</v>
      </c>
      <c r="S405" s="26">
        <v>0</v>
      </c>
      <c r="T405" s="110">
        <v>0</v>
      </c>
      <c r="U405" s="114"/>
    </row>
    <row r="406" ht="12" spans="1:21">
      <c r="A406" s="28" t="s">
        <v>29</v>
      </c>
      <c r="B406" s="26">
        <v>1</v>
      </c>
      <c r="C406" s="110">
        <v>0</v>
      </c>
      <c r="D406" s="26">
        <v>0</v>
      </c>
      <c r="E406" s="26">
        <v>0</v>
      </c>
      <c r="F406" s="110">
        <v>0</v>
      </c>
      <c r="G406" s="114"/>
      <c r="H406" s="28" t="s">
        <v>24</v>
      </c>
      <c r="I406" s="26">
        <v>2</v>
      </c>
      <c r="J406" s="110">
        <v>0</v>
      </c>
      <c r="K406" s="26">
        <v>0</v>
      </c>
      <c r="L406" s="26">
        <v>0</v>
      </c>
      <c r="M406" s="110">
        <v>0</v>
      </c>
      <c r="N406" s="114"/>
      <c r="O406" s="28" t="s">
        <v>15</v>
      </c>
      <c r="P406" s="26">
        <v>1</v>
      </c>
      <c r="Q406" s="110">
        <v>0</v>
      </c>
      <c r="R406" s="26">
        <v>0</v>
      </c>
      <c r="S406" s="26">
        <v>0</v>
      </c>
      <c r="T406" s="110">
        <v>0</v>
      </c>
      <c r="U406" s="114"/>
    </row>
    <row r="407" ht="12" spans="1:21">
      <c r="A407" s="28" t="s">
        <v>22</v>
      </c>
      <c r="B407" s="26">
        <v>1</v>
      </c>
      <c r="C407" s="110">
        <v>0</v>
      </c>
      <c r="D407" s="26">
        <v>0</v>
      </c>
      <c r="E407" s="26">
        <v>0</v>
      </c>
      <c r="F407" s="110">
        <v>0</v>
      </c>
      <c r="G407" s="114"/>
      <c r="H407" s="28" t="s">
        <v>29</v>
      </c>
      <c r="I407" s="26">
        <v>2</v>
      </c>
      <c r="J407" s="110">
        <v>0</v>
      </c>
      <c r="K407" s="26">
        <v>0</v>
      </c>
      <c r="L407" s="26">
        <v>0</v>
      </c>
      <c r="M407" s="110">
        <v>0</v>
      </c>
      <c r="N407" s="114"/>
      <c r="O407" s="28" t="s">
        <v>26</v>
      </c>
      <c r="P407" s="26">
        <v>1</v>
      </c>
      <c r="Q407" s="110">
        <v>0</v>
      </c>
      <c r="R407" s="26">
        <v>0</v>
      </c>
      <c r="S407" s="26">
        <v>0</v>
      </c>
      <c r="T407" s="110">
        <v>0</v>
      </c>
      <c r="U407" s="114"/>
    </row>
    <row r="408" ht="13.5" spans="2:21">
      <c r="B408" s="198"/>
      <c r="H408" s="28" t="s">
        <v>19</v>
      </c>
      <c r="I408" s="26">
        <v>1</v>
      </c>
      <c r="J408" s="110">
        <v>0</v>
      </c>
      <c r="K408" s="26">
        <v>0</v>
      </c>
      <c r="L408" s="26">
        <v>0</v>
      </c>
      <c r="M408" s="110">
        <v>0</v>
      </c>
      <c r="N408" s="114"/>
      <c r="O408" s="28" t="s">
        <v>33</v>
      </c>
      <c r="P408" s="26">
        <v>1</v>
      </c>
      <c r="Q408" s="110">
        <v>0</v>
      </c>
      <c r="R408" s="26">
        <v>0</v>
      </c>
      <c r="S408" s="26">
        <v>0</v>
      </c>
      <c r="T408" s="110">
        <v>0</v>
      </c>
      <c r="U408" s="114"/>
    </row>
    <row r="409" ht="13.5" spans="2:21">
      <c r="B409" s="14"/>
      <c r="H409" s="28" t="s">
        <v>22</v>
      </c>
      <c r="I409" s="26">
        <v>1</v>
      </c>
      <c r="J409" s="110">
        <v>0</v>
      </c>
      <c r="K409" s="26">
        <v>0</v>
      </c>
      <c r="L409" s="26">
        <v>0</v>
      </c>
      <c r="M409" s="110">
        <v>0</v>
      </c>
      <c r="N409" s="114"/>
      <c r="O409" s="28" t="s">
        <v>29</v>
      </c>
      <c r="P409" s="26">
        <v>1</v>
      </c>
      <c r="Q409" s="110">
        <v>0</v>
      </c>
      <c r="R409" s="26">
        <v>0</v>
      </c>
      <c r="S409" s="26">
        <v>0</v>
      </c>
      <c r="T409" s="110">
        <v>0</v>
      </c>
      <c r="U409" s="114"/>
    </row>
    <row r="410" ht="13.5" spans="2:21">
      <c r="B410" s="14"/>
      <c r="H410" s="28" t="s">
        <v>27</v>
      </c>
      <c r="I410" s="26">
        <v>1</v>
      </c>
      <c r="J410" s="110">
        <v>0</v>
      </c>
      <c r="K410" s="26">
        <v>0</v>
      </c>
      <c r="L410" s="26">
        <v>0</v>
      </c>
      <c r="M410" s="110">
        <v>0</v>
      </c>
      <c r="N410" s="188"/>
      <c r="O410" s="28" t="s">
        <v>36</v>
      </c>
      <c r="P410" s="26">
        <v>1</v>
      </c>
      <c r="Q410" s="110">
        <v>0</v>
      </c>
      <c r="R410" s="26">
        <v>0</v>
      </c>
      <c r="S410" s="26">
        <v>0</v>
      </c>
      <c r="T410" s="110">
        <v>0</v>
      </c>
      <c r="U410" s="114"/>
    </row>
    <row r="411" ht="13.5" spans="2:21">
      <c r="B411" s="198"/>
      <c r="O411" s="28" t="s">
        <v>16</v>
      </c>
      <c r="P411" s="26">
        <v>1</v>
      </c>
      <c r="Q411" s="110">
        <v>1</v>
      </c>
      <c r="R411" s="26">
        <v>0</v>
      </c>
      <c r="S411" s="26">
        <v>1</v>
      </c>
      <c r="T411" s="110">
        <v>1</v>
      </c>
      <c r="U411" s="114"/>
    </row>
    <row r="412" ht="13.5" spans="2:21">
      <c r="B412" s="95"/>
      <c r="O412" s="28" t="s">
        <v>23</v>
      </c>
      <c r="P412" s="26">
        <v>1</v>
      </c>
      <c r="Q412" s="110">
        <v>0</v>
      </c>
      <c r="R412" s="26">
        <v>0</v>
      </c>
      <c r="S412" s="26">
        <v>0</v>
      </c>
      <c r="T412" s="110">
        <v>0</v>
      </c>
      <c r="U412" s="114"/>
    </row>
    <row r="413" ht="13.5" spans="2:21">
      <c r="B413"/>
      <c r="O413" s="28" t="s">
        <v>25</v>
      </c>
      <c r="P413" s="26">
        <v>1</v>
      </c>
      <c r="Q413" s="110">
        <v>0</v>
      </c>
      <c r="R413" s="26">
        <v>0</v>
      </c>
      <c r="S413" s="26">
        <v>0</v>
      </c>
      <c r="T413" s="110">
        <v>0</v>
      </c>
      <c r="U413" s="114"/>
    </row>
    <row r="414" ht="13.5" spans="2:18">
      <c r="B414" s="14"/>
      <c r="D414" s="194">
        <v>43526</v>
      </c>
      <c r="K414" s="194">
        <v>43527</v>
      </c>
      <c r="R414" s="194">
        <v>43528</v>
      </c>
    </row>
    <row r="415" ht="12.75" spans="1:21">
      <c r="A415" s="20" t="s">
        <v>0</v>
      </c>
      <c r="B415" s="25" t="s">
        <v>1</v>
      </c>
      <c r="C415" s="25" t="s">
        <v>2</v>
      </c>
      <c r="D415" s="25" t="s">
        <v>3</v>
      </c>
      <c r="E415" s="25" t="s">
        <v>4</v>
      </c>
      <c r="F415" s="25" t="s">
        <v>5</v>
      </c>
      <c r="G415" s="197"/>
      <c r="H415" s="20" t="s">
        <v>40</v>
      </c>
      <c r="I415" s="25" t="s">
        <v>1</v>
      </c>
      <c r="J415" s="25" t="s">
        <v>2</v>
      </c>
      <c r="K415" s="25" t="s">
        <v>3</v>
      </c>
      <c r="L415" s="25" t="s">
        <v>4</v>
      </c>
      <c r="M415" s="25" t="s">
        <v>5</v>
      </c>
      <c r="N415" s="197"/>
      <c r="O415" s="20" t="s">
        <v>0</v>
      </c>
      <c r="P415" s="25" t="s">
        <v>1</v>
      </c>
      <c r="Q415" s="25" t="s">
        <v>2</v>
      </c>
      <c r="R415" s="25" t="s">
        <v>3</v>
      </c>
      <c r="S415" s="25" t="s">
        <v>4</v>
      </c>
      <c r="T415" s="25" t="s">
        <v>5</v>
      </c>
      <c r="U415" s="197"/>
    </row>
    <row r="416" ht="12" spans="1:21">
      <c r="A416" s="28" t="s">
        <v>7</v>
      </c>
      <c r="B416" s="26">
        <v>377</v>
      </c>
      <c r="C416" s="110">
        <v>0</v>
      </c>
      <c r="D416" s="26">
        <v>3</v>
      </c>
      <c r="E416" s="26">
        <v>4</v>
      </c>
      <c r="F416" s="110">
        <v>0</v>
      </c>
      <c r="G416" s="114">
        <v>414</v>
      </c>
      <c r="H416" s="28" t="s">
        <v>7</v>
      </c>
      <c r="I416" s="26">
        <v>373</v>
      </c>
      <c r="J416" s="110">
        <v>0</v>
      </c>
      <c r="K416" s="26">
        <v>3</v>
      </c>
      <c r="L416" s="26">
        <v>6</v>
      </c>
      <c r="M416" s="110">
        <v>0</v>
      </c>
      <c r="N416" s="114">
        <v>382</v>
      </c>
      <c r="O416" s="28" t="s">
        <v>7</v>
      </c>
      <c r="P416" s="26">
        <v>297</v>
      </c>
      <c r="Q416" s="110">
        <v>0</v>
      </c>
      <c r="R416" s="26">
        <v>1</v>
      </c>
      <c r="S416" s="26">
        <v>2</v>
      </c>
      <c r="T416" s="110">
        <v>0</v>
      </c>
      <c r="U416" s="114">
        <v>303</v>
      </c>
    </row>
    <row r="417" ht="12" spans="1:21">
      <c r="A417" s="28" t="s">
        <v>12</v>
      </c>
      <c r="B417" s="26">
        <v>167</v>
      </c>
      <c r="C417" s="110">
        <v>0</v>
      </c>
      <c r="D417" s="26">
        <v>2</v>
      </c>
      <c r="E417" s="26">
        <v>2</v>
      </c>
      <c r="F417" s="110">
        <v>0</v>
      </c>
      <c r="G417" s="114">
        <v>8</v>
      </c>
      <c r="H417" s="28" t="s">
        <v>12</v>
      </c>
      <c r="I417" s="26">
        <v>215</v>
      </c>
      <c r="J417" s="110">
        <v>0</v>
      </c>
      <c r="K417" s="26">
        <v>3</v>
      </c>
      <c r="L417" s="26">
        <v>2</v>
      </c>
      <c r="M417" s="110">
        <v>0</v>
      </c>
      <c r="N417" s="114">
        <v>9</v>
      </c>
      <c r="O417" s="28" t="s">
        <v>12</v>
      </c>
      <c r="P417" s="26">
        <v>178</v>
      </c>
      <c r="Q417" s="110">
        <v>0</v>
      </c>
      <c r="R417" s="26">
        <v>3</v>
      </c>
      <c r="S417" s="26">
        <v>2</v>
      </c>
      <c r="T417" s="110">
        <v>0</v>
      </c>
      <c r="U417" s="114">
        <v>3</v>
      </c>
    </row>
    <row r="418" ht="12" spans="1:21">
      <c r="A418" s="181" t="s">
        <v>9</v>
      </c>
      <c r="B418" s="164">
        <v>69</v>
      </c>
      <c r="C418" s="165">
        <v>0</v>
      </c>
      <c r="D418" s="164">
        <v>2</v>
      </c>
      <c r="E418" s="164">
        <v>3</v>
      </c>
      <c r="F418" s="165">
        <v>0</v>
      </c>
      <c r="G418" s="174">
        <f>(E418+D418)/B418</f>
        <v>0.072463768115942</v>
      </c>
      <c r="H418" s="181" t="s">
        <v>9</v>
      </c>
      <c r="I418" s="164">
        <v>80</v>
      </c>
      <c r="J418" s="165">
        <v>0.025</v>
      </c>
      <c r="K418" s="164">
        <v>1</v>
      </c>
      <c r="L418" s="164">
        <v>3</v>
      </c>
      <c r="M418" s="165">
        <v>0.025</v>
      </c>
      <c r="N418" s="174">
        <f>(L418+K418)/I418</f>
        <v>0.05</v>
      </c>
      <c r="O418" s="181" t="s">
        <v>9</v>
      </c>
      <c r="P418" s="164">
        <v>70</v>
      </c>
      <c r="Q418" s="165">
        <v>0.0286</v>
      </c>
      <c r="R418" s="164">
        <v>4</v>
      </c>
      <c r="S418" s="164">
        <v>4</v>
      </c>
      <c r="T418" s="165">
        <v>0.0143</v>
      </c>
      <c r="U418" s="174">
        <f>(L418+K418)/I418</f>
        <v>0.05</v>
      </c>
    </row>
    <row r="419" ht="12" spans="1:21">
      <c r="A419" s="28" t="s">
        <v>6</v>
      </c>
      <c r="B419" s="26">
        <v>37</v>
      </c>
      <c r="C419" s="110">
        <v>0.027</v>
      </c>
      <c r="D419" s="26">
        <v>1</v>
      </c>
      <c r="E419" s="26">
        <v>0</v>
      </c>
      <c r="F419" s="110">
        <v>0.027</v>
      </c>
      <c r="G419" s="114">
        <f>G417/G416</f>
        <v>0.0193236714975845</v>
      </c>
      <c r="H419" s="28" t="s">
        <v>11</v>
      </c>
      <c r="I419" s="26">
        <v>15</v>
      </c>
      <c r="J419" s="110">
        <v>0</v>
      </c>
      <c r="K419" s="26">
        <v>1</v>
      </c>
      <c r="L419" s="26">
        <v>2</v>
      </c>
      <c r="M419" s="110">
        <v>0</v>
      </c>
      <c r="N419" s="114">
        <f>N417/N416</f>
        <v>0.0235602094240838</v>
      </c>
      <c r="O419" s="28" t="s">
        <v>8</v>
      </c>
      <c r="P419" s="26">
        <v>15</v>
      </c>
      <c r="Q419" s="110">
        <v>0.0667</v>
      </c>
      <c r="R419" s="26">
        <v>0</v>
      </c>
      <c r="S419" s="26">
        <v>1</v>
      </c>
      <c r="T419" s="110">
        <v>0</v>
      </c>
      <c r="U419" s="114">
        <f>U417/U416</f>
        <v>0.0099009900990099</v>
      </c>
    </row>
    <row r="420" ht="12" spans="1:21">
      <c r="A420" s="28" t="s">
        <v>11</v>
      </c>
      <c r="B420" s="26">
        <v>14</v>
      </c>
      <c r="C420" s="110">
        <v>0.0714</v>
      </c>
      <c r="D420" s="26">
        <v>2</v>
      </c>
      <c r="E420" s="26">
        <v>1</v>
      </c>
      <c r="F420" s="110">
        <v>0.0714</v>
      </c>
      <c r="G420" s="114"/>
      <c r="H420" s="28" t="s">
        <v>8</v>
      </c>
      <c r="I420" s="26">
        <v>15</v>
      </c>
      <c r="J420" s="110">
        <v>0.0667</v>
      </c>
      <c r="K420" s="26">
        <v>0</v>
      </c>
      <c r="L420" s="26">
        <v>0</v>
      </c>
      <c r="M420" s="110">
        <v>0.0667</v>
      </c>
      <c r="N420" s="114"/>
      <c r="O420" s="28" t="s">
        <v>11</v>
      </c>
      <c r="P420" s="26">
        <v>13</v>
      </c>
      <c r="Q420" s="110">
        <v>0.0769</v>
      </c>
      <c r="R420" s="26">
        <v>0</v>
      </c>
      <c r="S420" s="26">
        <v>1</v>
      </c>
      <c r="T420" s="110">
        <v>0.0769</v>
      </c>
      <c r="U420" s="114"/>
    </row>
    <row r="421" ht="12" spans="1:21">
      <c r="A421" s="28" t="s">
        <v>8</v>
      </c>
      <c r="B421" s="26">
        <v>14</v>
      </c>
      <c r="C421" s="110">
        <v>0.0714</v>
      </c>
      <c r="D421" s="26">
        <v>0</v>
      </c>
      <c r="E421" s="26">
        <v>0</v>
      </c>
      <c r="F421" s="110">
        <v>0.0714</v>
      </c>
      <c r="G421" s="114"/>
      <c r="H421" s="28" t="s">
        <v>10</v>
      </c>
      <c r="I421" s="26">
        <v>13</v>
      </c>
      <c r="J421" s="110">
        <v>0.0769</v>
      </c>
      <c r="K421" s="26">
        <v>0</v>
      </c>
      <c r="L421" s="26">
        <v>1</v>
      </c>
      <c r="M421" s="110">
        <v>0.0769</v>
      </c>
      <c r="N421" s="114"/>
      <c r="O421" s="28" t="s">
        <v>10</v>
      </c>
      <c r="P421" s="26">
        <v>11</v>
      </c>
      <c r="Q421" s="110">
        <v>0.0909</v>
      </c>
      <c r="R421" s="26">
        <v>1</v>
      </c>
      <c r="S421" s="26">
        <v>0</v>
      </c>
      <c r="T421" s="110">
        <v>0.0909</v>
      </c>
      <c r="U421" s="114"/>
    </row>
    <row r="422" ht="12" spans="1:21">
      <c r="A422" s="28" t="s">
        <v>10</v>
      </c>
      <c r="B422" s="26">
        <v>13</v>
      </c>
      <c r="C422" s="110">
        <v>0.2308</v>
      </c>
      <c r="D422" s="26">
        <v>1</v>
      </c>
      <c r="E422" s="26">
        <v>2</v>
      </c>
      <c r="F422" s="110">
        <v>0.2308</v>
      </c>
      <c r="G422" s="114"/>
      <c r="H422" s="28" t="s">
        <v>6</v>
      </c>
      <c r="I422" s="26">
        <v>9</v>
      </c>
      <c r="J422" s="110">
        <v>0</v>
      </c>
      <c r="K422" s="26">
        <v>0</v>
      </c>
      <c r="L422" s="26">
        <v>0</v>
      </c>
      <c r="M422" s="110">
        <v>0</v>
      </c>
      <c r="N422" s="114"/>
      <c r="O422" s="28" t="s">
        <v>6</v>
      </c>
      <c r="P422" s="26">
        <v>6</v>
      </c>
      <c r="Q422" s="110">
        <v>0</v>
      </c>
      <c r="R422" s="26">
        <v>0</v>
      </c>
      <c r="S422" s="26">
        <v>0</v>
      </c>
      <c r="T422" s="110">
        <v>0</v>
      </c>
      <c r="U422" s="114"/>
    </row>
    <row r="423" ht="12" spans="1:21">
      <c r="A423" s="28" t="s">
        <v>28</v>
      </c>
      <c r="B423" s="26">
        <v>5</v>
      </c>
      <c r="C423" s="110">
        <v>0.4</v>
      </c>
      <c r="D423" s="26">
        <v>1</v>
      </c>
      <c r="E423" s="26">
        <v>2</v>
      </c>
      <c r="F423" s="110">
        <v>0.4</v>
      </c>
      <c r="G423" s="114"/>
      <c r="H423" s="28" t="s">
        <v>16</v>
      </c>
      <c r="I423" s="26">
        <v>9</v>
      </c>
      <c r="J423" s="110">
        <v>0</v>
      </c>
      <c r="K423" s="26">
        <v>0</v>
      </c>
      <c r="L423" s="26">
        <v>0</v>
      </c>
      <c r="M423" s="110">
        <v>0</v>
      </c>
      <c r="N423" s="114"/>
      <c r="O423" s="28" t="s">
        <v>16</v>
      </c>
      <c r="P423" s="26">
        <v>6</v>
      </c>
      <c r="Q423" s="110">
        <v>0</v>
      </c>
      <c r="R423" s="26">
        <v>0</v>
      </c>
      <c r="S423" s="26">
        <v>0</v>
      </c>
      <c r="T423" s="110">
        <v>0</v>
      </c>
      <c r="U423" s="114"/>
    </row>
    <row r="424" ht="12" spans="1:21">
      <c r="A424" s="28" t="s">
        <v>17</v>
      </c>
      <c r="B424" s="26">
        <v>4</v>
      </c>
      <c r="C424" s="110">
        <v>0</v>
      </c>
      <c r="D424" s="26">
        <v>0</v>
      </c>
      <c r="E424" s="26">
        <v>0</v>
      </c>
      <c r="F424" s="110">
        <v>0</v>
      </c>
      <c r="G424" s="114"/>
      <c r="H424" s="28" t="s">
        <v>13</v>
      </c>
      <c r="I424" s="26">
        <v>6</v>
      </c>
      <c r="J424" s="110">
        <v>0.1667</v>
      </c>
      <c r="K424" s="26">
        <v>1</v>
      </c>
      <c r="L424" s="26">
        <v>0</v>
      </c>
      <c r="M424" s="110">
        <v>0.1667</v>
      </c>
      <c r="N424" s="114"/>
      <c r="O424" s="28" t="s">
        <v>28</v>
      </c>
      <c r="P424" s="26">
        <v>3</v>
      </c>
      <c r="Q424" s="110">
        <v>0</v>
      </c>
      <c r="R424" s="26">
        <v>0</v>
      </c>
      <c r="S424" s="26">
        <v>0</v>
      </c>
      <c r="T424" s="110">
        <v>0</v>
      </c>
      <c r="U424" s="114"/>
    </row>
    <row r="425" ht="12" spans="1:21">
      <c r="A425" s="28" t="s">
        <v>16</v>
      </c>
      <c r="B425" s="26">
        <v>4</v>
      </c>
      <c r="C425" s="110">
        <v>0</v>
      </c>
      <c r="D425" s="26">
        <v>0</v>
      </c>
      <c r="E425" s="26">
        <v>1</v>
      </c>
      <c r="F425" s="110">
        <v>0</v>
      </c>
      <c r="G425" s="114"/>
      <c r="H425" s="28" t="s">
        <v>17</v>
      </c>
      <c r="I425" s="26">
        <v>5</v>
      </c>
      <c r="J425" s="110">
        <v>0</v>
      </c>
      <c r="K425" s="26">
        <v>0</v>
      </c>
      <c r="L425" s="26">
        <v>0</v>
      </c>
      <c r="M425" s="110">
        <v>0</v>
      </c>
      <c r="N425" s="114"/>
      <c r="O425" s="28" t="s">
        <v>15</v>
      </c>
      <c r="P425" s="26">
        <v>2</v>
      </c>
      <c r="Q425" s="110">
        <v>0</v>
      </c>
      <c r="R425" s="26">
        <v>0</v>
      </c>
      <c r="S425" s="26">
        <v>0</v>
      </c>
      <c r="T425" s="110">
        <v>0</v>
      </c>
      <c r="U425" s="114"/>
    </row>
    <row r="426" ht="12" spans="1:21">
      <c r="A426" s="28" t="s">
        <v>24</v>
      </c>
      <c r="B426" s="26">
        <v>2</v>
      </c>
      <c r="C426" s="110">
        <v>0</v>
      </c>
      <c r="D426" s="26">
        <v>0</v>
      </c>
      <c r="E426" s="26">
        <v>0</v>
      </c>
      <c r="F426" s="110">
        <v>0</v>
      </c>
      <c r="G426" s="114"/>
      <c r="H426" s="28" t="s">
        <v>26</v>
      </c>
      <c r="I426" s="26">
        <v>5</v>
      </c>
      <c r="J426" s="110">
        <v>0</v>
      </c>
      <c r="K426" s="26">
        <v>0</v>
      </c>
      <c r="L426" s="26">
        <v>1</v>
      </c>
      <c r="M426" s="110">
        <v>0</v>
      </c>
      <c r="N426" s="114"/>
      <c r="O426" s="28" t="s">
        <v>19</v>
      </c>
      <c r="P426" s="26">
        <v>1</v>
      </c>
      <c r="Q426" s="110">
        <v>0</v>
      </c>
      <c r="R426" s="26">
        <v>0</v>
      </c>
      <c r="S426" s="26">
        <v>0</v>
      </c>
      <c r="T426" s="110">
        <v>0</v>
      </c>
      <c r="U426" s="114"/>
    </row>
    <row r="427" ht="12" spans="1:21">
      <c r="A427" s="28" t="s">
        <v>18</v>
      </c>
      <c r="B427" s="26">
        <v>1</v>
      </c>
      <c r="C427" s="110">
        <v>0</v>
      </c>
      <c r="D427" s="26">
        <v>0</v>
      </c>
      <c r="E427" s="26">
        <v>0</v>
      </c>
      <c r="F427" s="110">
        <v>0</v>
      </c>
      <c r="G427" s="114"/>
      <c r="H427" s="28" t="s">
        <v>41</v>
      </c>
      <c r="I427" s="26">
        <v>1</v>
      </c>
      <c r="J427" s="110">
        <v>0</v>
      </c>
      <c r="K427" s="26">
        <v>0</v>
      </c>
      <c r="L427" s="26">
        <v>0</v>
      </c>
      <c r="M427" s="110">
        <v>0</v>
      </c>
      <c r="N427" s="114"/>
      <c r="O427" s="28" t="s">
        <v>26</v>
      </c>
      <c r="P427" s="26">
        <v>1</v>
      </c>
      <c r="Q427" s="110">
        <v>0</v>
      </c>
      <c r="R427" s="26">
        <v>0</v>
      </c>
      <c r="S427" s="26">
        <v>0</v>
      </c>
      <c r="T427" s="110">
        <v>0</v>
      </c>
      <c r="U427" s="114"/>
    </row>
    <row r="428" ht="12" spans="1:21">
      <c r="A428" s="28" t="s">
        <v>14</v>
      </c>
      <c r="B428" s="26">
        <v>1</v>
      </c>
      <c r="C428" s="110">
        <v>1</v>
      </c>
      <c r="D428" s="26">
        <v>0</v>
      </c>
      <c r="E428" s="26">
        <v>1</v>
      </c>
      <c r="F428" s="110">
        <v>1</v>
      </c>
      <c r="G428" s="114"/>
      <c r="H428" s="28" t="s">
        <v>15</v>
      </c>
      <c r="I428" s="26">
        <v>1</v>
      </c>
      <c r="J428" s="110">
        <v>0</v>
      </c>
      <c r="K428" s="26">
        <v>0</v>
      </c>
      <c r="L428" s="26">
        <v>0</v>
      </c>
      <c r="M428" s="110">
        <v>0</v>
      </c>
      <c r="N428" s="114"/>
      <c r="O428" s="28" t="s">
        <v>13</v>
      </c>
      <c r="P428" s="26">
        <v>1</v>
      </c>
      <c r="Q428" s="110">
        <v>0</v>
      </c>
      <c r="R428" s="26">
        <v>0</v>
      </c>
      <c r="S428" s="26">
        <v>0</v>
      </c>
      <c r="T428" s="110">
        <v>0</v>
      </c>
      <c r="U428" s="114"/>
    </row>
    <row r="429" ht="12" spans="1:21">
      <c r="A429" s="28" t="s">
        <v>13</v>
      </c>
      <c r="B429" s="26">
        <v>1</v>
      </c>
      <c r="C429" s="110">
        <v>1</v>
      </c>
      <c r="D429" s="26">
        <v>0</v>
      </c>
      <c r="E429" s="26">
        <v>1</v>
      </c>
      <c r="F429" s="110">
        <v>1</v>
      </c>
      <c r="G429" s="114"/>
      <c r="H429" s="28" t="s">
        <v>37</v>
      </c>
      <c r="I429" s="26">
        <v>1</v>
      </c>
      <c r="J429" s="110">
        <v>0</v>
      </c>
      <c r="K429" s="26">
        <v>0</v>
      </c>
      <c r="L429" s="26">
        <v>0</v>
      </c>
      <c r="M429" s="110">
        <v>0</v>
      </c>
      <c r="N429" s="114"/>
      <c r="O429" s="28" t="s">
        <v>33</v>
      </c>
      <c r="P429" s="26">
        <v>1</v>
      </c>
      <c r="Q429" s="110">
        <v>0</v>
      </c>
      <c r="R429" s="26">
        <v>0</v>
      </c>
      <c r="S429" s="26">
        <v>1</v>
      </c>
      <c r="T429" s="110">
        <v>0</v>
      </c>
      <c r="U429" s="114"/>
    </row>
    <row r="430" ht="12" spans="1:21">
      <c r="A430" s="28" t="s">
        <v>29</v>
      </c>
      <c r="B430" s="26">
        <v>1</v>
      </c>
      <c r="C430" s="110">
        <v>0</v>
      </c>
      <c r="D430" s="26">
        <v>0</v>
      </c>
      <c r="E430" s="26">
        <v>0</v>
      </c>
      <c r="F430" s="110">
        <v>0</v>
      </c>
      <c r="G430" s="114"/>
      <c r="H430" s="28" t="s">
        <v>14</v>
      </c>
      <c r="I430" s="26">
        <v>1</v>
      </c>
      <c r="J430" s="110">
        <v>0</v>
      </c>
      <c r="K430" s="26">
        <v>0</v>
      </c>
      <c r="L430" s="26">
        <v>0</v>
      </c>
      <c r="M430" s="110">
        <v>0</v>
      </c>
      <c r="N430" s="114"/>
      <c r="O430" s="28" t="s">
        <v>22</v>
      </c>
      <c r="P430" s="26">
        <v>1</v>
      </c>
      <c r="Q430" s="110">
        <v>0</v>
      </c>
      <c r="R430" s="26">
        <v>0</v>
      </c>
      <c r="S430" s="26">
        <v>0</v>
      </c>
      <c r="T430" s="110">
        <v>0</v>
      </c>
      <c r="U430" s="114"/>
    </row>
    <row r="431" ht="12" spans="1:21">
      <c r="A431" s="28" t="s">
        <v>22</v>
      </c>
      <c r="B431" s="26">
        <v>1</v>
      </c>
      <c r="C431" s="110">
        <v>0</v>
      </c>
      <c r="D431" s="26">
        <v>0</v>
      </c>
      <c r="E431" s="26">
        <v>0</v>
      </c>
      <c r="F431" s="110">
        <v>0</v>
      </c>
      <c r="G431" s="114"/>
      <c r="H431" s="28" t="s">
        <v>21</v>
      </c>
      <c r="I431" s="26">
        <v>1</v>
      </c>
      <c r="J431" s="110">
        <v>0</v>
      </c>
      <c r="K431" s="26">
        <v>0</v>
      </c>
      <c r="L431" s="26">
        <v>0</v>
      </c>
      <c r="M431" s="110">
        <v>0</v>
      </c>
      <c r="N431" s="114"/>
      <c r="O431" s="28" t="s">
        <v>25</v>
      </c>
      <c r="P431" s="26">
        <v>1</v>
      </c>
      <c r="Q431" s="110">
        <v>0</v>
      </c>
      <c r="R431" s="26">
        <v>0</v>
      </c>
      <c r="S431" s="26">
        <v>0</v>
      </c>
      <c r="T431" s="110">
        <v>0</v>
      </c>
      <c r="U431" s="114"/>
    </row>
    <row r="432" ht="12" spans="1:14">
      <c r="A432" s="28" t="s">
        <v>25</v>
      </c>
      <c r="B432" s="26">
        <v>1</v>
      </c>
      <c r="C432" s="110">
        <v>0</v>
      </c>
      <c r="D432" s="26">
        <v>0</v>
      </c>
      <c r="E432" s="26">
        <v>0</v>
      </c>
      <c r="F432" s="110">
        <v>0</v>
      </c>
      <c r="G432" s="114"/>
      <c r="H432" s="28" t="s">
        <v>24</v>
      </c>
      <c r="I432" s="26">
        <v>1</v>
      </c>
      <c r="J432" s="110">
        <v>0</v>
      </c>
      <c r="K432" s="26">
        <v>0</v>
      </c>
      <c r="L432" s="26">
        <v>0</v>
      </c>
      <c r="M432" s="110">
        <v>0</v>
      </c>
      <c r="N432" s="114"/>
    </row>
    <row r="433" ht="12" spans="1:14">
      <c r="A433" s="28" t="s">
        <v>27</v>
      </c>
      <c r="B433" s="26">
        <v>1</v>
      </c>
      <c r="C433" s="110">
        <v>1</v>
      </c>
      <c r="D433" s="26">
        <v>1</v>
      </c>
      <c r="E433" s="26">
        <v>1</v>
      </c>
      <c r="F433" s="110">
        <v>1</v>
      </c>
      <c r="G433" s="114"/>
      <c r="H433" s="28" t="s">
        <v>33</v>
      </c>
      <c r="I433" s="26">
        <v>1</v>
      </c>
      <c r="J433" s="110">
        <v>0</v>
      </c>
      <c r="K433" s="26">
        <v>0</v>
      </c>
      <c r="L433" s="26">
        <v>0</v>
      </c>
      <c r="M433" s="110">
        <v>0</v>
      </c>
      <c r="N433" s="114"/>
    </row>
    <row r="434" ht="13.5" spans="2:14">
      <c r="B434"/>
      <c r="H434" s="28" t="s">
        <v>29</v>
      </c>
      <c r="I434" s="26">
        <v>1</v>
      </c>
      <c r="J434" s="110">
        <v>0</v>
      </c>
      <c r="K434" s="26">
        <v>0</v>
      </c>
      <c r="L434" s="26">
        <v>0</v>
      </c>
      <c r="M434" s="110">
        <v>0</v>
      </c>
      <c r="N434" s="114"/>
    </row>
    <row r="435" ht="13.5" spans="2:14">
      <c r="B435" s="14"/>
      <c r="H435" s="28" t="s">
        <v>22</v>
      </c>
      <c r="I435" s="26">
        <v>1</v>
      </c>
      <c r="J435" s="110">
        <v>0</v>
      </c>
      <c r="K435" s="26">
        <v>0</v>
      </c>
      <c r="L435" s="26">
        <v>0</v>
      </c>
      <c r="M435" s="110">
        <v>0</v>
      </c>
      <c r="N435" s="114"/>
    </row>
    <row r="436" ht="13.5" spans="2:14">
      <c r="B436" s="198"/>
      <c r="H436" s="28" t="s">
        <v>25</v>
      </c>
      <c r="I436" s="26">
        <v>1</v>
      </c>
      <c r="J436" s="110">
        <v>0</v>
      </c>
      <c r="K436" s="26">
        <v>0</v>
      </c>
      <c r="L436" s="26">
        <v>0</v>
      </c>
      <c r="M436" s="110">
        <v>0</v>
      </c>
      <c r="N436" s="188"/>
    </row>
    <row r="437" ht="13.5" spans="2:18">
      <c r="B437" s="14"/>
      <c r="D437" s="194">
        <v>43529</v>
      </c>
      <c r="K437" s="194">
        <v>43530</v>
      </c>
      <c r="R437" s="194">
        <v>43531</v>
      </c>
    </row>
    <row r="438" ht="12.75" spans="1:21">
      <c r="A438" s="20" t="s">
        <v>0</v>
      </c>
      <c r="B438" s="25" t="s">
        <v>1</v>
      </c>
      <c r="C438" s="25" t="s">
        <v>2</v>
      </c>
      <c r="D438" s="25" t="s">
        <v>3</v>
      </c>
      <c r="E438" s="25" t="s">
        <v>4</v>
      </c>
      <c r="F438" s="25" t="s">
        <v>5</v>
      </c>
      <c r="G438" s="197"/>
      <c r="H438" s="20" t="s">
        <v>0</v>
      </c>
      <c r="I438" s="25" t="s">
        <v>1</v>
      </c>
      <c r="J438" s="25" t="s">
        <v>2</v>
      </c>
      <c r="K438" s="25" t="s">
        <v>3</v>
      </c>
      <c r="L438" s="25" t="s">
        <v>4</v>
      </c>
      <c r="M438" s="25" t="s">
        <v>5</v>
      </c>
      <c r="N438" s="197"/>
      <c r="O438" s="20" t="s">
        <v>0</v>
      </c>
      <c r="P438" s="25" t="s">
        <v>1</v>
      </c>
      <c r="Q438" s="25" t="s">
        <v>2</v>
      </c>
      <c r="R438" s="25" t="s">
        <v>3</v>
      </c>
      <c r="S438" s="25" t="s">
        <v>4</v>
      </c>
      <c r="T438" s="25" t="s">
        <v>5</v>
      </c>
      <c r="U438" s="197"/>
    </row>
    <row r="439" ht="12" spans="1:21">
      <c r="A439" s="28" t="s">
        <v>7</v>
      </c>
      <c r="B439" s="26">
        <v>258</v>
      </c>
      <c r="C439" s="110">
        <v>0.0039</v>
      </c>
      <c r="D439" s="26">
        <v>6</v>
      </c>
      <c r="E439" s="26">
        <v>6</v>
      </c>
      <c r="F439" s="110">
        <v>0.0039</v>
      </c>
      <c r="G439" s="114">
        <v>271</v>
      </c>
      <c r="H439" s="28" t="s">
        <v>7</v>
      </c>
      <c r="I439" s="26">
        <v>283</v>
      </c>
      <c r="J439" s="110">
        <v>0</v>
      </c>
      <c r="K439" s="26">
        <v>7</v>
      </c>
      <c r="L439" s="26">
        <v>7</v>
      </c>
      <c r="M439" s="110">
        <v>0</v>
      </c>
      <c r="N439" s="114">
        <v>288</v>
      </c>
      <c r="O439" s="28" t="s">
        <v>7</v>
      </c>
      <c r="P439" s="26">
        <v>298</v>
      </c>
      <c r="Q439" s="110">
        <v>0.0034</v>
      </c>
      <c r="R439" s="26">
        <v>1</v>
      </c>
      <c r="S439" s="26">
        <v>2</v>
      </c>
      <c r="T439" s="110">
        <v>0.0034</v>
      </c>
      <c r="U439" s="114">
        <v>314</v>
      </c>
    </row>
    <row r="440" ht="12" spans="1:21">
      <c r="A440" s="28" t="s">
        <v>9</v>
      </c>
      <c r="B440" s="26">
        <v>52</v>
      </c>
      <c r="C440" s="110">
        <v>0.0192</v>
      </c>
      <c r="D440" s="26">
        <v>0</v>
      </c>
      <c r="E440" s="26">
        <v>4</v>
      </c>
      <c r="F440" s="110">
        <v>0.0192</v>
      </c>
      <c r="G440" s="174">
        <f>(E440+D440)/B440</f>
        <v>0.0769230769230769</v>
      </c>
      <c r="H440" s="28" t="s">
        <v>9</v>
      </c>
      <c r="I440" s="26">
        <v>74</v>
      </c>
      <c r="J440" s="110">
        <v>0.0135</v>
      </c>
      <c r="K440" s="26">
        <v>1</v>
      </c>
      <c r="L440" s="26">
        <v>7</v>
      </c>
      <c r="M440" s="110">
        <v>0.0135</v>
      </c>
      <c r="N440" s="174">
        <f>(L440+K440)/I440</f>
        <v>0.108108108108108</v>
      </c>
      <c r="O440" s="28" t="s">
        <v>9</v>
      </c>
      <c r="P440" s="26">
        <v>51</v>
      </c>
      <c r="Q440" s="110">
        <v>0.0392</v>
      </c>
      <c r="R440" s="26">
        <v>1</v>
      </c>
      <c r="S440" s="26">
        <v>3</v>
      </c>
      <c r="T440" s="110">
        <v>0.0392</v>
      </c>
      <c r="U440" s="174">
        <f>(S440+R440)/P440</f>
        <v>0.0784313725490196</v>
      </c>
    </row>
    <row r="441" ht="12" spans="1:21">
      <c r="A441" s="28" t="s">
        <v>11</v>
      </c>
      <c r="B441" s="26">
        <v>13</v>
      </c>
      <c r="C441" s="110">
        <v>0.2308</v>
      </c>
      <c r="D441" s="26">
        <v>0</v>
      </c>
      <c r="E441" s="26">
        <v>2</v>
      </c>
      <c r="F441" s="110">
        <v>0.2308</v>
      </c>
      <c r="G441" s="114">
        <v>12</v>
      </c>
      <c r="H441" s="28" t="s">
        <v>11</v>
      </c>
      <c r="I441" s="26">
        <v>16</v>
      </c>
      <c r="J441" s="110">
        <v>0</v>
      </c>
      <c r="K441" s="26">
        <v>0</v>
      </c>
      <c r="L441" s="26">
        <v>1</v>
      </c>
      <c r="M441" s="110">
        <v>0</v>
      </c>
      <c r="N441" s="114">
        <v>14</v>
      </c>
      <c r="O441" s="28" t="s">
        <v>11</v>
      </c>
      <c r="P441" s="26">
        <v>17</v>
      </c>
      <c r="Q441" s="110">
        <v>0</v>
      </c>
      <c r="R441" s="26">
        <v>0</v>
      </c>
      <c r="S441" s="26">
        <v>1</v>
      </c>
      <c r="T441" s="110">
        <v>0</v>
      </c>
      <c r="U441" s="114">
        <v>3</v>
      </c>
    </row>
    <row r="442" ht="12" spans="1:21">
      <c r="A442" s="28" t="s">
        <v>8</v>
      </c>
      <c r="B442" s="26">
        <v>10</v>
      </c>
      <c r="C442" s="110">
        <v>0.2</v>
      </c>
      <c r="D442" s="26">
        <v>0</v>
      </c>
      <c r="E442" s="26">
        <v>2</v>
      </c>
      <c r="F442" s="110">
        <v>0.2</v>
      </c>
      <c r="G442" s="114">
        <f>G441/G439</f>
        <v>0.044280442804428</v>
      </c>
      <c r="H442" s="28" t="s">
        <v>10</v>
      </c>
      <c r="I442" s="26">
        <v>14</v>
      </c>
      <c r="J442" s="110">
        <v>0.0714</v>
      </c>
      <c r="K442" s="26">
        <v>1</v>
      </c>
      <c r="L442" s="26">
        <v>0</v>
      </c>
      <c r="M442" s="110">
        <v>0.0714</v>
      </c>
      <c r="N442" s="114">
        <f>N441/N439</f>
        <v>0.0486111111111111</v>
      </c>
      <c r="O442" s="28" t="s">
        <v>6</v>
      </c>
      <c r="P442" s="26">
        <v>16</v>
      </c>
      <c r="Q442" s="110">
        <v>0</v>
      </c>
      <c r="R442" s="26">
        <v>0</v>
      </c>
      <c r="S442" s="26">
        <v>0</v>
      </c>
      <c r="T442" s="110">
        <v>0</v>
      </c>
      <c r="U442" s="114">
        <f>U441/U439</f>
        <v>0.00955414012738853</v>
      </c>
    </row>
    <row r="443" ht="12" spans="1:21">
      <c r="A443" s="28" t="s">
        <v>10</v>
      </c>
      <c r="B443" s="26">
        <v>6</v>
      </c>
      <c r="C443" s="110">
        <v>0.1667</v>
      </c>
      <c r="D443" s="26">
        <v>0</v>
      </c>
      <c r="E443" s="26">
        <v>1</v>
      </c>
      <c r="F443" s="110">
        <v>0.1667</v>
      </c>
      <c r="G443" s="114"/>
      <c r="H443" s="28" t="s">
        <v>8</v>
      </c>
      <c r="I443" s="26">
        <v>14</v>
      </c>
      <c r="J443" s="110">
        <v>0.0714</v>
      </c>
      <c r="K443" s="26">
        <v>0</v>
      </c>
      <c r="L443" s="26">
        <v>1</v>
      </c>
      <c r="M443" s="110">
        <v>0.0714</v>
      </c>
      <c r="N443" s="114"/>
      <c r="O443" s="28" t="s">
        <v>10</v>
      </c>
      <c r="P443" s="26">
        <v>14</v>
      </c>
      <c r="Q443" s="110">
        <v>0.1429</v>
      </c>
      <c r="R443" s="26">
        <v>0</v>
      </c>
      <c r="S443" s="26">
        <v>0</v>
      </c>
      <c r="T443" s="110">
        <v>0.1429</v>
      </c>
      <c r="U443" s="114"/>
    </row>
    <row r="444" ht="12" spans="1:21">
      <c r="A444" s="28" t="s">
        <v>6</v>
      </c>
      <c r="B444" s="26">
        <v>6</v>
      </c>
      <c r="C444" s="110">
        <v>0</v>
      </c>
      <c r="D444" s="26">
        <v>0</v>
      </c>
      <c r="E444" s="26">
        <v>0</v>
      </c>
      <c r="F444" s="110">
        <v>0</v>
      </c>
      <c r="G444" s="114"/>
      <c r="H444" s="28" t="s">
        <v>6</v>
      </c>
      <c r="I444" s="26">
        <v>5</v>
      </c>
      <c r="J444" s="110">
        <v>0</v>
      </c>
      <c r="K444" s="26">
        <v>0</v>
      </c>
      <c r="L444" s="26">
        <v>0</v>
      </c>
      <c r="M444" s="110">
        <v>0</v>
      </c>
      <c r="N444" s="114"/>
      <c r="O444" s="28" t="s">
        <v>8</v>
      </c>
      <c r="P444" s="26">
        <v>12</v>
      </c>
      <c r="Q444" s="110">
        <v>0.0833</v>
      </c>
      <c r="R444" s="26">
        <v>0</v>
      </c>
      <c r="S444" s="26">
        <v>1</v>
      </c>
      <c r="T444" s="110">
        <v>0.0833</v>
      </c>
      <c r="U444" s="114"/>
    </row>
    <row r="445" ht="12" spans="1:21">
      <c r="A445" s="28" t="s">
        <v>12</v>
      </c>
      <c r="B445" s="26">
        <v>6</v>
      </c>
      <c r="C445" s="110">
        <v>0</v>
      </c>
      <c r="D445" s="26">
        <v>0</v>
      </c>
      <c r="E445" s="26">
        <v>0</v>
      </c>
      <c r="F445" s="110">
        <v>0</v>
      </c>
      <c r="G445" s="114"/>
      <c r="H445" s="28" t="s">
        <v>16</v>
      </c>
      <c r="I445" s="26">
        <v>4</v>
      </c>
      <c r="J445" s="110">
        <v>0</v>
      </c>
      <c r="K445" s="26">
        <v>0</v>
      </c>
      <c r="L445" s="26">
        <v>0</v>
      </c>
      <c r="M445" s="110">
        <v>0</v>
      </c>
      <c r="N445" s="114"/>
      <c r="O445" s="28" t="s">
        <v>12</v>
      </c>
      <c r="P445" s="26">
        <v>8</v>
      </c>
      <c r="Q445" s="110">
        <v>0</v>
      </c>
      <c r="R445" s="26">
        <v>0</v>
      </c>
      <c r="S445" s="26">
        <v>0</v>
      </c>
      <c r="T445" s="110">
        <v>0</v>
      </c>
      <c r="U445" s="114"/>
    </row>
    <row r="446" ht="12" spans="1:21">
      <c r="A446" s="28" t="s">
        <v>16</v>
      </c>
      <c r="B446" s="26">
        <v>5</v>
      </c>
      <c r="C446" s="110">
        <v>0</v>
      </c>
      <c r="D446" s="26">
        <v>1</v>
      </c>
      <c r="E446" s="26">
        <v>0</v>
      </c>
      <c r="F446" s="110">
        <v>0</v>
      </c>
      <c r="G446" s="114"/>
      <c r="H446" s="28" t="s">
        <v>13</v>
      </c>
      <c r="I446" s="26">
        <v>3</v>
      </c>
      <c r="J446" s="110">
        <v>0</v>
      </c>
      <c r="K446" s="26">
        <v>0</v>
      </c>
      <c r="L446" s="26">
        <v>0</v>
      </c>
      <c r="M446" s="110">
        <v>0</v>
      </c>
      <c r="N446" s="114"/>
      <c r="O446" s="28" t="s">
        <v>14</v>
      </c>
      <c r="P446" s="26">
        <v>4</v>
      </c>
      <c r="Q446" s="110">
        <v>0.25</v>
      </c>
      <c r="R446" s="26">
        <v>0</v>
      </c>
      <c r="S446" s="26">
        <v>1</v>
      </c>
      <c r="T446" s="110">
        <v>0.25</v>
      </c>
      <c r="U446" s="114"/>
    </row>
    <row r="447" ht="12" spans="1:21">
      <c r="A447" s="28" t="s">
        <v>13</v>
      </c>
      <c r="B447" s="26">
        <v>4</v>
      </c>
      <c r="C447" s="110">
        <v>0.5</v>
      </c>
      <c r="D447" s="26">
        <v>0</v>
      </c>
      <c r="E447" s="26">
        <v>2</v>
      </c>
      <c r="F447" s="110">
        <v>0.5</v>
      </c>
      <c r="G447" s="114"/>
      <c r="H447" s="28" t="s">
        <v>18</v>
      </c>
      <c r="I447" s="26">
        <v>2</v>
      </c>
      <c r="J447" s="110">
        <v>0</v>
      </c>
      <c r="K447" s="26">
        <v>0</v>
      </c>
      <c r="L447" s="26">
        <v>0</v>
      </c>
      <c r="M447" s="110">
        <v>0</v>
      </c>
      <c r="N447" s="114"/>
      <c r="O447" s="28" t="s">
        <v>41</v>
      </c>
      <c r="P447" s="26">
        <v>2</v>
      </c>
      <c r="Q447" s="110">
        <v>0</v>
      </c>
      <c r="R447" s="26">
        <v>0</v>
      </c>
      <c r="S447" s="26">
        <v>0</v>
      </c>
      <c r="T447" s="110">
        <v>0</v>
      </c>
      <c r="U447" s="114"/>
    </row>
    <row r="448" ht="12" spans="1:21">
      <c r="A448" s="28" t="s">
        <v>28</v>
      </c>
      <c r="B448" s="26">
        <v>2</v>
      </c>
      <c r="C448" s="110">
        <v>0.5</v>
      </c>
      <c r="D448" s="26">
        <v>0</v>
      </c>
      <c r="E448" s="26">
        <v>1</v>
      </c>
      <c r="F448" s="110">
        <v>0.5</v>
      </c>
      <c r="G448" s="114"/>
      <c r="H448" s="28" t="s">
        <v>17</v>
      </c>
      <c r="I448" s="26">
        <v>2</v>
      </c>
      <c r="J448" s="110">
        <v>0</v>
      </c>
      <c r="K448" s="26">
        <v>1</v>
      </c>
      <c r="L448" s="26">
        <v>0</v>
      </c>
      <c r="M448" s="110">
        <v>0</v>
      </c>
      <c r="N448" s="114"/>
      <c r="O448" s="28" t="s">
        <v>28</v>
      </c>
      <c r="P448" s="26">
        <v>2</v>
      </c>
      <c r="Q448" s="110">
        <v>0</v>
      </c>
      <c r="R448" s="26">
        <v>0</v>
      </c>
      <c r="S448" s="26">
        <v>0</v>
      </c>
      <c r="T448" s="110">
        <v>0</v>
      </c>
      <c r="U448" s="114"/>
    </row>
    <row r="449" ht="12" spans="1:21">
      <c r="A449" s="28" t="s">
        <v>19</v>
      </c>
      <c r="B449" s="26">
        <v>2</v>
      </c>
      <c r="C449" s="110">
        <v>0</v>
      </c>
      <c r="D449" s="26">
        <v>0</v>
      </c>
      <c r="E449" s="26">
        <v>0</v>
      </c>
      <c r="F449" s="110">
        <v>0</v>
      </c>
      <c r="G449" s="114"/>
      <c r="H449" s="28" t="s">
        <v>14</v>
      </c>
      <c r="I449" s="26">
        <v>2</v>
      </c>
      <c r="J449" s="110">
        <v>0</v>
      </c>
      <c r="K449" s="26">
        <v>0</v>
      </c>
      <c r="L449" s="26">
        <v>1</v>
      </c>
      <c r="M449" s="110">
        <v>0</v>
      </c>
      <c r="N449" s="114"/>
      <c r="O449" s="28" t="s">
        <v>15</v>
      </c>
      <c r="P449" s="26">
        <v>2</v>
      </c>
      <c r="Q449" s="110">
        <v>0</v>
      </c>
      <c r="R449" s="26">
        <v>0</v>
      </c>
      <c r="S449" s="26">
        <v>0</v>
      </c>
      <c r="T449" s="110">
        <v>0</v>
      </c>
      <c r="U449" s="114"/>
    </row>
    <row r="450" ht="12" spans="1:21">
      <c r="A450" s="28" t="s">
        <v>26</v>
      </c>
      <c r="B450" s="26">
        <v>1</v>
      </c>
      <c r="C450" s="110">
        <v>0</v>
      </c>
      <c r="D450" s="26">
        <v>0</v>
      </c>
      <c r="E450" s="26">
        <v>0</v>
      </c>
      <c r="F450" s="110">
        <v>0</v>
      </c>
      <c r="G450" s="114"/>
      <c r="H450" s="28" t="s">
        <v>25</v>
      </c>
      <c r="I450" s="26">
        <v>2</v>
      </c>
      <c r="J450" s="110">
        <v>0</v>
      </c>
      <c r="K450" s="26">
        <v>0</v>
      </c>
      <c r="L450" s="26">
        <v>1</v>
      </c>
      <c r="M450" s="110">
        <v>0</v>
      </c>
      <c r="N450" s="114"/>
      <c r="O450" s="28" t="s">
        <v>17</v>
      </c>
      <c r="P450" s="26">
        <v>2</v>
      </c>
      <c r="Q450" s="110">
        <v>0</v>
      </c>
      <c r="R450" s="26">
        <v>0</v>
      </c>
      <c r="S450" s="26">
        <v>0</v>
      </c>
      <c r="T450" s="110">
        <v>0</v>
      </c>
      <c r="U450" s="114"/>
    </row>
    <row r="451" ht="12" spans="1:21">
      <c r="A451" s="28" t="s">
        <v>21</v>
      </c>
      <c r="B451" s="26">
        <v>1</v>
      </c>
      <c r="C451" s="110">
        <v>0</v>
      </c>
      <c r="D451" s="26">
        <v>0</v>
      </c>
      <c r="E451" s="26">
        <v>0</v>
      </c>
      <c r="F451" s="110">
        <v>0</v>
      </c>
      <c r="G451" s="114"/>
      <c r="H451" s="28" t="s">
        <v>12</v>
      </c>
      <c r="I451" s="26">
        <v>2</v>
      </c>
      <c r="J451" s="110">
        <v>0</v>
      </c>
      <c r="K451" s="26">
        <v>0</v>
      </c>
      <c r="L451" s="26">
        <v>0</v>
      </c>
      <c r="M451" s="110">
        <v>0</v>
      </c>
      <c r="N451" s="114"/>
      <c r="O451" s="28" t="s">
        <v>13</v>
      </c>
      <c r="P451" s="26">
        <v>2</v>
      </c>
      <c r="Q451" s="110">
        <v>0</v>
      </c>
      <c r="R451" s="26">
        <v>0</v>
      </c>
      <c r="S451" s="26">
        <v>0</v>
      </c>
      <c r="T451" s="110">
        <v>0</v>
      </c>
      <c r="U451" s="114"/>
    </row>
    <row r="452" ht="12" spans="1:21">
      <c r="A452" s="28" t="s">
        <v>24</v>
      </c>
      <c r="B452" s="26">
        <v>1</v>
      </c>
      <c r="C452" s="110">
        <v>1</v>
      </c>
      <c r="D452" s="26">
        <v>0</v>
      </c>
      <c r="E452" s="26">
        <v>1</v>
      </c>
      <c r="F452" s="110">
        <v>1</v>
      </c>
      <c r="G452" s="114"/>
      <c r="H452" s="28" t="s">
        <v>26</v>
      </c>
      <c r="I452" s="26">
        <v>1</v>
      </c>
      <c r="J452" s="110">
        <v>0</v>
      </c>
      <c r="K452" s="26">
        <v>0</v>
      </c>
      <c r="L452" s="26">
        <v>0</v>
      </c>
      <c r="M452" s="110">
        <v>0</v>
      </c>
      <c r="N452" s="114"/>
      <c r="O452" s="28" t="s">
        <v>33</v>
      </c>
      <c r="P452" s="26">
        <v>2</v>
      </c>
      <c r="Q452" s="110">
        <v>0</v>
      </c>
      <c r="R452" s="26">
        <v>0</v>
      </c>
      <c r="S452" s="26">
        <v>0</v>
      </c>
      <c r="T452" s="110">
        <v>0</v>
      </c>
      <c r="U452" s="114"/>
    </row>
    <row r="453" ht="12" spans="1:21">
      <c r="A453" s="28" t="s">
        <v>22</v>
      </c>
      <c r="B453" s="26">
        <v>1</v>
      </c>
      <c r="C453" s="110">
        <v>0</v>
      </c>
      <c r="D453" s="26">
        <v>0</v>
      </c>
      <c r="E453" s="26">
        <v>0</v>
      </c>
      <c r="F453" s="110">
        <v>0</v>
      </c>
      <c r="G453" s="114"/>
      <c r="H453" s="28" t="s">
        <v>21</v>
      </c>
      <c r="I453" s="26">
        <v>1</v>
      </c>
      <c r="J453" s="110">
        <v>0</v>
      </c>
      <c r="K453" s="26">
        <v>0</v>
      </c>
      <c r="L453" s="26">
        <v>0</v>
      </c>
      <c r="M453" s="110">
        <v>0</v>
      </c>
      <c r="N453" s="114"/>
      <c r="O453" s="28" t="s">
        <v>18</v>
      </c>
      <c r="P453" s="26">
        <v>1</v>
      </c>
      <c r="Q453" s="110">
        <v>0</v>
      </c>
      <c r="R453" s="26">
        <v>0</v>
      </c>
      <c r="S453" s="26">
        <v>0</v>
      </c>
      <c r="T453" s="110">
        <v>0</v>
      </c>
      <c r="U453" s="114"/>
    </row>
    <row r="454" ht="12" spans="1:21">
      <c r="A454" s="28" t="s">
        <v>25</v>
      </c>
      <c r="B454" s="26">
        <v>1</v>
      </c>
      <c r="C454" s="110">
        <v>0</v>
      </c>
      <c r="D454" s="26">
        <v>0</v>
      </c>
      <c r="E454" s="26">
        <v>0</v>
      </c>
      <c r="F454" s="110">
        <v>0</v>
      </c>
      <c r="G454" s="114"/>
      <c r="H454" s="28" t="s">
        <v>24</v>
      </c>
      <c r="I454" s="26">
        <v>1</v>
      </c>
      <c r="J454" s="110">
        <v>1</v>
      </c>
      <c r="K454" s="26">
        <v>1</v>
      </c>
      <c r="L454" s="26">
        <v>1</v>
      </c>
      <c r="M454" s="110">
        <v>1</v>
      </c>
      <c r="N454" s="114"/>
      <c r="O454" s="28" t="s">
        <v>29</v>
      </c>
      <c r="P454" s="26">
        <v>1</v>
      </c>
      <c r="Q454" s="110">
        <v>0</v>
      </c>
      <c r="R454" s="26">
        <v>0</v>
      </c>
      <c r="S454" s="26">
        <v>0</v>
      </c>
      <c r="T454" s="110">
        <v>0</v>
      </c>
      <c r="U454" s="114"/>
    </row>
    <row r="455" ht="12" spans="1:21">
      <c r="A455" s="28" t="s">
        <v>27</v>
      </c>
      <c r="B455" s="26">
        <v>1</v>
      </c>
      <c r="C455" s="110">
        <v>0</v>
      </c>
      <c r="D455" s="26">
        <v>0</v>
      </c>
      <c r="E455" s="26">
        <v>0</v>
      </c>
      <c r="F455" s="110">
        <v>0</v>
      </c>
      <c r="G455" s="188"/>
      <c r="H455" s="28" t="s">
        <v>23</v>
      </c>
      <c r="I455" s="26">
        <v>1</v>
      </c>
      <c r="J455" s="110">
        <v>0</v>
      </c>
      <c r="K455" s="26">
        <v>0</v>
      </c>
      <c r="L455" s="26">
        <v>0</v>
      </c>
      <c r="M455" s="110">
        <v>0</v>
      </c>
      <c r="N455" s="114"/>
      <c r="O455" s="28" t="s">
        <v>16</v>
      </c>
      <c r="P455" s="26">
        <v>1</v>
      </c>
      <c r="Q455" s="110">
        <v>0</v>
      </c>
      <c r="R455" s="26">
        <v>0</v>
      </c>
      <c r="S455" s="26">
        <v>0</v>
      </c>
      <c r="T455" s="110">
        <v>0</v>
      </c>
      <c r="U455" s="114"/>
    </row>
    <row r="456" ht="13.5" spans="2:21">
      <c r="B456" s="14"/>
      <c r="H456" s="28" t="s">
        <v>22</v>
      </c>
      <c r="I456" s="26">
        <v>1</v>
      </c>
      <c r="J456" s="110">
        <v>0</v>
      </c>
      <c r="K456" s="26">
        <v>0</v>
      </c>
      <c r="L456" s="26">
        <v>1</v>
      </c>
      <c r="M456" s="110">
        <v>0</v>
      </c>
      <c r="N456" s="188"/>
      <c r="O456" s="28" t="s">
        <v>23</v>
      </c>
      <c r="P456" s="26">
        <v>1</v>
      </c>
      <c r="Q456" s="110">
        <v>0</v>
      </c>
      <c r="R456" s="26">
        <v>0</v>
      </c>
      <c r="S456" s="26">
        <v>0</v>
      </c>
      <c r="T456" s="110">
        <v>0</v>
      </c>
      <c r="U456" s="114"/>
    </row>
    <row r="457" ht="13.5" spans="2:21">
      <c r="B457" s="198"/>
      <c r="H457" s="28"/>
      <c r="I457" s="26"/>
      <c r="J457" s="110"/>
      <c r="K457" s="26"/>
      <c r="L457" s="26"/>
      <c r="M457" s="110"/>
      <c r="N457" s="114"/>
      <c r="O457" s="28" t="s">
        <v>25</v>
      </c>
      <c r="P457" s="26">
        <v>1</v>
      </c>
      <c r="Q457" s="110">
        <v>0</v>
      </c>
      <c r="R457" s="26">
        <v>0</v>
      </c>
      <c r="S457" s="26">
        <v>0</v>
      </c>
      <c r="T457" s="110">
        <v>0</v>
      </c>
      <c r="U457" s="114"/>
    </row>
    <row r="458" ht="13.5" spans="2:21">
      <c r="B458" s="14"/>
      <c r="H458" s="28"/>
      <c r="I458" s="26"/>
      <c r="J458" s="110"/>
      <c r="K458" s="26"/>
      <c r="L458" s="26"/>
      <c r="M458" s="110"/>
      <c r="N458" s="204"/>
      <c r="O458" s="28" t="s">
        <v>27</v>
      </c>
      <c r="P458" s="26">
        <v>1</v>
      </c>
      <c r="Q458" s="110">
        <v>0</v>
      </c>
      <c r="R458" s="26">
        <v>0</v>
      </c>
      <c r="S458" s="26">
        <v>0</v>
      </c>
      <c r="T458" s="110">
        <v>0</v>
      </c>
      <c r="U458" s="114"/>
    </row>
    <row r="459" ht="13.5" spans="2:11">
      <c r="B459" s="14"/>
      <c r="D459" s="194">
        <v>43532</v>
      </c>
      <c r="K459" s="194">
        <v>43533</v>
      </c>
    </row>
    <row r="460" ht="12.75" spans="1:21">
      <c r="A460" s="21" t="s">
        <v>0</v>
      </c>
      <c r="B460" s="19" t="s">
        <v>1</v>
      </c>
      <c r="C460" s="19" t="s">
        <v>2</v>
      </c>
      <c r="D460" s="19" t="s">
        <v>3</v>
      </c>
      <c r="E460" s="19" t="s">
        <v>4</v>
      </c>
      <c r="F460" s="19" t="s">
        <v>5</v>
      </c>
      <c r="G460" s="189"/>
      <c r="H460" s="20" t="s">
        <v>0</v>
      </c>
      <c r="I460" s="25" t="s">
        <v>1</v>
      </c>
      <c r="J460" s="25" t="s">
        <v>2</v>
      </c>
      <c r="K460" s="25" t="s">
        <v>3</v>
      </c>
      <c r="L460" s="25" t="s">
        <v>4</v>
      </c>
      <c r="M460" s="25" t="s">
        <v>5</v>
      </c>
      <c r="N460" s="197"/>
      <c r="O460" s="20" t="s">
        <v>0</v>
      </c>
      <c r="P460" s="25" t="s">
        <v>1</v>
      </c>
      <c r="Q460" s="25" t="s">
        <v>2</v>
      </c>
      <c r="R460" s="25" t="s">
        <v>3</v>
      </c>
      <c r="S460" s="25" t="s">
        <v>4</v>
      </c>
      <c r="T460" s="25" t="s">
        <v>5</v>
      </c>
      <c r="U460" s="197"/>
    </row>
    <row r="461" ht="12" spans="1:21">
      <c r="A461" s="23" t="s">
        <v>7</v>
      </c>
      <c r="B461" s="24">
        <v>273</v>
      </c>
      <c r="C461" s="177">
        <v>0</v>
      </c>
      <c r="D461" s="24">
        <v>2</v>
      </c>
      <c r="E461" s="24">
        <v>6</v>
      </c>
      <c r="F461" s="177">
        <v>0</v>
      </c>
      <c r="G461" s="190">
        <v>304</v>
      </c>
      <c r="H461" s="28" t="s">
        <v>7</v>
      </c>
      <c r="I461" s="26">
        <v>261</v>
      </c>
      <c r="J461" s="110">
        <v>0</v>
      </c>
      <c r="K461" s="26">
        <v>2</v>
      </c>
      <c r="L461" s="26">
        <v>2</v>
      </c>
      <c r="M461" s="110">
        <v>0</v>
      </c>
      <c r="N461" s="114">
        <v>288</v>
      </c>
      <c r="O461" s="28" t="s">
        <v>7</v>
      </c>
      <c r="P461" s="26">
        <v>279</v>
      </c>
      <c r="Q461" s="110">
        <v>0</v>
      </c>
      <c r="R461" s="26">
        <v>5</v>
      </c>
      <c r="S461" s="26">
        <v>4</v>
      </c>
      <c r="T461" s="110">
        <v>0</v>
      </c>
      <c r="U461" s="114">
        <v>324</v>
      </c>
    </row>
    <row r="462" ht="13.5" spans="1:21">
      <c r="A462" s="23" t="s">
        <v>6</v>
      </c>
      <c r="B462" s="24">
        <v>31</v>
      </c>
      <c r="C462" s="177">
        <v>0</v>
      </c>
      <c r="D462" s="24">
        <v>1</v>
      </c>
      <c r="E462" s="24">
        <v>0</v>
      </c>
      <c r="F462" s="177">
        <v>0</v>
      </c>
      <c r="G462" s="193">
        <v>9</v>
      </c>
      <c r="H462" s="28" t="s">
        <v>9</v>
      </c>
      <c r="I462" s="26">
        <v>37</v>
      </c>
      <c r="J462" s="110">
        <v>0</v>
      </c>
      <c r="K462" s="26">
        <v>1</v>
      </c>
      <c r="L462" s="26">
        <v>2</v>
      </c>
      <c r="M462" s="110">
        <v>0</v>
      </c>
      <c r="N462" s="174">
        <f>(L462+K462)/I462</f>
        <v>0.0810810810810811</v>
      </c>
      <c r="O462" s="28" t="s">
        <v>9</v>
      </c>
      <c r="P462" s="26">
        <v>60</v>
      </c>
      <c r="Q462" s="110">
        <v>0</v>
      </c>
      <c r="R462" s="26">
        <v>0</v>
      </c>
      <c r="S462" s="26">
        <v>3</v>
      </c>
      <c r="T462" s="110">
        <v>0</v>
      </c>
      <c r="U462" s="174">
        <f>(S462+R462)/P462</f>
        <v>0.05</v>
      </c>
    </row>
    <row r="463" ht="12" spans="1:21">
      <c r="A463" s="23" t="s">
        <v>9</v>
      </c>
      <c r="B463" s="24">
        <v>29</v>
      </c>
      <c r="C463" s="177">
        <v>0</v>
      </c>
      <c r="D463" s="24">
        <v>2</v>
      </c>
      <c r="E463" s="24">
        <v>2</v>
      </c>
      <c r="F463" s="177">
        <v>0</v>
      </c>
      <c r="G463" s="174">
        <f>(E463+D463)/B463</f>
        <v>0.137931034482759</v>
      </c>
      <c r="H463" s="28" t="s">
        <v>6</v>
      </c>
      <c r="I463" s="26">
        <v>27</v>
      </c>
      <c r="J463" s="110">
        <v>0</v>
      </c>
      <c r="K463" s="26">
        <v>0</v>
      </c>
      <c r="L463" s="26">
        <v>0</v>
      </c>
      <c r="M463" s="110">
        <v>0</v>
      </c>
      <c r="N463" s="114">
        <v>4</v>
      </c>
      <c r="O463" s="28" t="s">
        <v>6</v>
      </c>
      <c r="P463" s="26">
        <v>45</v>
      </c>
      <c r="Q463" s="110">
        <v>0</v>
      </c>
      <c r="R463" s="26">
        <v>1</v>
      </c>
      <c r="S463" s="26">
        <v>2</v>
      </c>
      <c r="T463" s="110">
        <v>0</v>
      </c>
      <c r="U463" s="114">
        <v>12</v>
      </c>
    </row>
    <row r="464" ht="13.5" spans="1:21">
      <c r="A464" s="23" t="s">
        <v>11</v>
      </c>
      <c r="B464" s="24">
        <v>11</v>
      </c>
      <c r="C464" s="177">
        <v>0</v>
      </c>
      <c r="D464" s="24">
        <v>1</v>
      </c>
      <c r="E464" s="24">
        <v>1</v>
      </c>
      <c r="F464" s="177">
        <v>0</v>
      </c>
      <c r="G464" s="193">
        <f>G462/G461</f>
        <v>0.0296052631578947</v>
      </c>
      <c r="H464" s="28" t="s">
        <v>10</v>
      </c>
      <c r="I464" s="26">
        <v>14</v>
      </c>
      <c r="J464" s="110">
        <v>0.1429</v>
      </c>
      <c r="K464" s="26">
        <v>0</v>
      </c>
      <c r="L464" s="26">
        <v>0</v>
      </c>
      <c r="M464" s="110">
        <v>0.1429</v>
      </c>
      <c r="N464" s="114">
        <f>N463/N461</f>
        <v>0.0138888888888889</v>
      </c>
      <c r="O464" s="28" t="s">
        <v>11</v>
      </c>
      <c r="P464" s="26">
        <v>13</v>
      </c>
      <c r="Q464" s="110">
        <v>0.0769</v>
      </c>
      <c r="R464" s="26">
        <v>0</v>
      </c>
      <c r="S464" s="26">
        <v>2</v>
      </c>
      <c r="T464" s="110">
        <v>0.0769</v>
      </c>
      <c r="U464" s="114">
        <f>U463/U461</f>
        <v>0.037037037037037</v>
      </c>
    </row>
    <row r="465" ht="12" spans="1:21">
      <c r="A465" s="23" t="s">
        <v>8</v>
      </c>
      <c r="B465" s="24">
        <v>11</v>
      </c>
      <c r="C465" s="177">
        <v>0</v>
      </c>
      <c r="D465" s="24">
        <v>1</v>
      </c>
      <c r="E465" s="24">
        <v>2</v>
      </c>
      <c r="F465" s="177">
        <v>0</v>
      </c>
      <c r="G465" s="190"/>
      <c r="H465" s="28" t="s">
        <v>16</v>
      </c>
      <c r="I465" s="26">
        <v>13</v>
      </c>
      <c r="J465" s="110">
        <v>0</v>
      </c>
      <c r="K465" s="26">
        <v>0</v>
      </c>
      <c r="L465" s="26">
        <v>0</v>
      </c>
      <c r="M465" s="110">
        <v>0</v>
      </c>
      <c r="N465" s="114"/>
      <c r="O465" s="28" t="s">
        <v>8</v>
      </c>
      <c r="P465" s="26">
        <v>11</v>
      </c>
      <c r="Q465" s="110">
        <v>0.0909</v>
      </c>
      <c r="R465" s="26">
        <v>0</v>
      </c>
      <c r="S465" s="26">
        <v>1</v>
      </c>
      <c r="T465" s="110">
        <v>0.0909</v>
      </c>
      <c r="U465" s="114"/>
    </row>
    <row r="466" ht="13.5" spans="1:21">
      <c r="A466" s="23" t="s">
        <v>10</v>
      </c>
      <c r="B466" s="24">
        <v>9</v>
      </c>
      <c r="C466" s="177">
        <v>0.2222</v>
      </c>
      <c r="D466" s="24">
        <v>1</v>
      </c>
      <c r="E466" s="24">
        <v>1</v>
      </c>
      <c r="F466" s="177">
        <v>0.2222</v>
      </c>
      <c r="G466" s="193"/>
      <c r="H466" s="28" t="s">
        <v>8</v>
      </c>
      <c r="I466" s="26">
        <v>11</v>
      </c>
      <c r="J466" s="110">
        <v>0.0909</v>
      </c>
      <c r="K466" s="26">
        <v>0</v>
      </c>
      <c r="L466" s="26">
        <v>1</v>
      </c>
      <c r="M466" s="110">
        <v>0.0909</v>
      </c>
      <c r="N466" s="114"/>
      <c r="O466" s="28" t="s">
        <v>10</v>
      </c>
      <c r="P466" s="26">
        <v>8</v>
      </c>
      <c r="Q466" s="110">
        <v>0.125</v>
      </c>
      <c r="R466" s="26">
        <v>0</v>
      </c>
      <c r="S466" s="26">
        <v>1</v>
      </c>
      <c r="T466" s="110">
        <v>0.125</v>
      </c>
      <c r="U466" s="114"/>
    </row>
    <row r="467" ht="13.5" spans="1:21">
      <c r="A467" s="23" t="s">
        <v>17</v>
      </c>
      <c r="B467" s="24">
        <v>4</v>
      </c>
      <c r="C467" s="177">
        <v>0</v>
      </c>
      <c r="D467" s="24">
        <v>0</v>
      </c>
      <c r="E467" s="24">
        <v>0</v>
      </c>
      <c r="F467" s="177">
        <v>0</v>
      </c>
      <c r="G467" s="193"/>
      <c r="H467" s="28" t="s">
        <v>11</v>
      </c>
      <c r="I467" s="26">
        <v>10</v>
      </c>
      <c r="J467" s="110">
        <v>0.1</v>
      </c>
      <c r="K467" s="26">
        <v>0</v>
      </c>
      <c r="L467" s="26">
        <v>1</v>
      </c>
      <c r="M467" s="110">
        <v>0.1</v>
      </c>
      <c r="N467" s="114"/>
      <c r="O467" s="28" t="s">
        <v>16</v>
      </c>
      <c r="P467" s="26">
        <v>5</v>
      </c>
      <c r="Q467" s="110">
        <v>0</v>
      </c>
      <c r="R467" s="26">
        <v>0</v>
      </c>
      <c r="S467" s="26">
        <v>1</v>
      </c>
      <c r="T467" s="110">
        <v>0</v>
      </c>
      <c r="U467" s="114"/>
    </row>
    <row r="468" ht="13.5" spans="1:21">
      <c r="A468" s="23" t="s">
        <v>13</v>
      </c>
      <c r="B468" s="24">
        <v>3</v>
      </c>
      <c r="C468" s="177">
        <v>0.3333</v>
      </c>
      <c r="D468" s="24">
        <v>0</v>
      </c>
      <c r="E468" s="24">
        <v>0</v>
      </c>
      <c r="F468" s="177">
        <v>0.3333</v>
      </c>
      <c r="G468" s="193"/>
      <c r="H468" s="28" t="s">
        <v>12</v>
      </c>
      <c r="I468" s="26">
        <v>3</v>
      </c>
      <c r="J468" s="110">
        <v>0</v>
      </c>
      <c r="K468" s="26">
        <v>0</v>
      </c>
      <c r="L468" s="26">
        <v>0</v>
      </c>
      <c r="M468" s="110">
        <v>0</v>
      </c>
      <c r="N468" s="114"/>
      <c r="O468" s="28" t="s">
        <v>22</v>
      </c>
      <c r="P468" s="26">
        <v>3</v>
      </c>
      <c r="Q468" s="110">
        <v>0</v>
      </c>
      <c r="R468" s="26">
        <v>0</v>
      </c>
      <c r="S468" s="26">
        <v>0</v>
      </c>
      <c r="T468" s="110">
        <v>0</v>
      </c>
      <c r="U468" s="114"/>
    </row>
    <row r="469" ht="12" spans="1:21">
      <c r="A469" s="23" t="s">
        <v>26</v>
      </c>
      <c r="B469" s="24">
        <v>2</v>
      </c>
      <c r="C469" s="177">
        <v>0</v>
      </c>
      <c r="D469" s="24">
        <v>0</v>
      </c>
      <c r="E469" s="24">
        <v>0</v>
      </c>
      <c r="F469" s="177">
        <v>0</v>
      </c>
      <c r="G469" s="190"/>
      <c r="H469" s="28" t="s">
        <v>14</v>
      </c>
      <c r="I469" s="26">
        <v>2</v>
      </c>
      <c r="J469" s="110">
        <v>0</v>
      </c>
      <c r="K469" s="26">
        <v>0</v>
      </c>
      <c r="L469" s="26">
        <v>0</v>
      </c>
      <c r="M469" s="110">
        <v>0</v>
      </c>
      <c r="N469" s="114"/>
      <c r="O469" s="28" t="s">
        <v>28</v>
      </c>
      <c r="P469" s="26">
        <v>2</v>
      </c>
      <c r="Q469" s="110">
        <v>0</v>
      </c>
      <c r="R469" s="26">
        <v>1</v>
      </c>
      <c r="S469" s="26">
        <v>0</v>
      </c>
      <c r="T469" s="110">
        <v>0</v>
      </c>
      <c r="U469" s="114"/>
    </row>
    <row r="470" ht="13.5" spans="1:21">
      <c r="A470" s="23" t="s">
        <v>21</v>
      </c>
      <c r="B470" s="24">
        <v>2</v>
      </c>
      <c r="C470" s="177">
        <v>0</v>
      </c>
      <c r="D470" s="24">
        <v>0</v>
      </c>
      <c r="E470" s="24">
        <v>0</v>
      </c>
      <c r="F470" s="177">
        <v>0</v>
      </c>
      <c r="G470" s="193"/>
      <c r="H470" s="28" t="s">
        <v>27</v>
      </c>
      <c r="I470" s="26">
        <v>2</v>
      </c>
      <c r="J470" s="110">
        <v>0</v>
      </c>
      <c r="K470" s="26">
        <v>0</v>
      </c>
      <c r="L470" s="26">
        <v>0</v>
      </c>
      <c r="M470" s="110">
        <v>0</v>
      </c>
      <c r="N470" s="114"/>
      <c r="O470" s="28" t="s">
        <v>17</v>
      </c>
      <c r="P470" s="26">
        <v>2</v>
      </c>
      <c r="Q470" s="110">
        <v>0</v>
      </c>
      <c r="R470" s="26">
        <v>0</v>
      </c>
      <c r="S470" s="26">
        <v>0</v>
      </c>
      <c r="T470" s="110">
        <v>0</v>
      </c>
      <c r="U470" s="114"/>
    </row>
    <row r="471" ht="12" spans="1:21">
      <c r="A471" s="23" t="s">
        <v>16</v>
      </c>
      <c r="B471" s="24">
        <v>2</v>
      </c>
      <c r="C471" s="177">
        <v>0</v>
      </c>
      <c r="D471" s="24">
        <v>0</v>
      </c>
      <c r="E471" s="24">
        <v>0</v>
      </c>
      <c r="F471" s="177">
        <v>0</v>
      </c>
      <c r="G471" s="190"/>
      <c r="H471" s="28" t="s">
        <v>28</v>
      </c>
      <c r="I471" s="26">
        <v>1</v>
      </c>
      <c r="J471" s="110">
        <v>1</v>
      </c>
      <c r="K471" s="26">
        <v>0</v>
      </c>
      <c r="L471" s="26">
        <v>1</v>
      </c>
      <c r="M471" s="110">
        <v>1</v>
      </c>
      <c r="N471" s="114"/>
      <c r="O471" s="28" t="s">
        <v>26</v>
      </c>
      <c r="P471" s="26">
        <v>2</v>
      </c>
      <c r="Q471" s="110">
        <v>0</v>
      </c>
      <c r="R471" s="26">
        <v>0</v>
      </c>
      <c r="S471" s="26">
        <v>0</v>
      </c>
      <c r="T471" s="110">
        <v>0</v>
      </c>
      <c r="U471" s="114"/>
    </row>
    <row r="472" ht="12" spans="1:21">
      <c r="A472" s="23" t="s">
        <v>12</v>
      </c>
      <c r="B472" s="24">
        <v>2</v>
      </c>
      <c r="C472" s="177">
        <v>0</v>
      </c>
      <c r="D472" s="24">
        <v>0</v>
      </c>
      <c r="E472" s="24">
        <v>0</v>
      </c>
      <c r="F472" s="177">
        <v>0</v>
      </c>
      <c r="G472" s="190"/>
      <c r="H472" s="28" t="s">
        <v>19</v>
      </c>
      <c r="I472" s="26">
        <v>1</v>
      </c>
      <c r="J472" s="110">
        <v>0</v>
      </c>
      <c r="K472" s="26">
        <v>0</v>
      </c>
      <c r="L472" s="26">
        <v>1</v>
      </c>
      <c r="M472" s="110">
        <v>0</v>
      </c>
      <c r="N472" s="114"/>
      <c r="O472" s="28" t="s">
        <v>13</v>
      </c>
      <c r="P472" s="26">
        <v>2</v>
      </c>
      <c r="Q472" s="110">
        <v>0</v>
      </c>
      <c r="R472" s="26">
        <v>0</v>
      </c>
      <c r="S472" s="26">
        <v>0</v>
      </c>
      <c r="T472" s="110">
        <v>0</v>
      </c>
      <c r="U472" s="114"/>
    </row>
    <row r="473" ht="13.5" spans="1:21">
      <c r="A473" s="23" t="s">
        <v>28</v>
      </c>
      <c r="B473" s="24">
        <v>1</v>
      </c>
      <c r="C473" s="177">
        <v>0</v>
      </c>
      <c r="D473" s="24">
        <v>0</v>
      </c>
      <c r="E473" s="24">
        <v>0</v>
      </c>
      <c r="F473" s="177">
        <v>0</v>
      </c>
      <c r="G473" s="193"/>
      <c r="H473" s="28" t="s">
        <v>15</v>
      </c>
      <c r="I473" s="26">
        <v>1</v>
      </c>
      <c r="J473" s="110">
        <v>0</v>
      </c>
      <c r="K473" s="26">
        <v>0</v>
      </c>
      <c r="L473" s="26">
        <v>0</v>
      </c>
      <c r="M473" s="110">
        <v>0</v>
      </c>
      <c r="N473" s="114"/>
      <c r="O473" s="28" t="s">
        <v>24</v>
      </c>
      <c r="P473" s="26">
        <v>2</v>
      </c>
      <c r="Q473" s="110">
        <v>0</v>
      </c>
      <c r="R473" s="26">
        <v>0</v>
      </c>
      <c r="S473" s="26">
        <v>0</v>
      </c>
      <c r="T473" s="110">
        <v>0</v>
      </c>
      <c r="U473" s="114"/>
    </row>
    <row r="474" ht="12" spans="1:21">
      <c r="A474" s="23" t="s">
        <v>15</v>
      </c>
      <c r="B474" s="24">
        <v>1</v>
      </c>
      <c r="C474" s="177">
        <v>0</v>
      </c>
      <c r="D474" s="24">
        <v>0</v>
      </c>
      <c r="E474" s="24">
        <v>0</v>
      </c>
      <c r="F474" s="177">
        <v>0</v>
      </c>
      <c r="G474" s="190"/>
      <c r="H474" s="28" t="s">
        <v>18</v>
      </c>
      <c r="I474" s="26">
        <v>1</v>
      </c>
      <c r="J474" s="110">
        <v>0</v>
      </c>
      <c r="K474" s="26">
        <v>0</v>
      </c>
      <c r="L474" s="26">
        <v>0</v>
      </c>
      <c r="M474" s="110">
        <v>0</v>
      </c>
      <c r="N474" s="114"/>
      <c r="O474" s="28" t="s">
        <v>25</v>
      </c>
      <c r="P474" s="26">
        <v>2</v>
      </c>
      <c r="Q474" s="110">
        <v>0</v>
      </c>
      <c r="R474" s="26">
        <v>1</v>
      </c>
      <c r="S474" s="26">
        <v>0</v>
      </c>
      <c r="T474" s="110">
        <v>0</v>
      </c>
      <c r="U474" s="114"/>
    </row>
    <row r="475" ht="13.5" spans="1:21">
      <c r="A475" s="23" t="s">
        <v>18</v>
      </c>
      <c r="B475" s="24">
        <v>1</v>
      </c>
      <c r="C475" s="177">
        <v>0</v>
      </c>
      <c r="D475" s="24">
        <v>0</v>
      </c>
      <c r="E475" s="24">
        <v>0</v>
      </c>
      <c r="F475" s="177">
        <v>0</v>
      </c>
      <c r="G475" s="193"/>
      <c r="H475" s="28" t="s">
        <v>26</v>
      </c>
      <c r="I475" s="26">
        <v>1</v>
      </c>
      <c r="J475" s="110">
        <v>0</v>
      </c>
      <c r="K475" s="26">
        <v>0</v>
      </c>
      <c r="L475" s="26">
        <v>0</v>
      </c>
      <c r="M475" s="110">
        <v>0</v>
      </c>
      <c r="N475" s="114"/>
      <c r="O475" s="28" t="s">
        <v>12</v>
      </c>
      <c r="P475" s="26">
        <v>2</v>
      </c>
      <c r="Q475" s="110">
        <v>0</v>
      </c>
      <c r="R475" s="26">
        <v>0</v>
      </c>
      <c r="S475" s="26">
        <v>0</v>
      </c>
      <c r="T475" s="110">
        <v>0</v>
      </c>
      <c r="U475" s="114"/>
    </row>
    <row r="476" ht="13.5" spans="1:21">
      <c r="A476" s="23" t="s">
        <v>24</v>
      </c>
      <c r="B476" s="24">
        <v>1</v>
      </c>
      <c r="C476" s="177">
        <v>0</v>
      </c>
      <c r="D476" s="24">
        <v>0</v>
      </c>
      <c r="E476" s="24">
        <v>0</v>
      </c>
      <c r="F476" s="177">
        <v>0</v>
      </c>
      <c r="G476" s="193"/>
      <c r="H476" s="28" t="s">
        <v>13</v>
      </c>
      <c r="I476" s="26">
        <v>1</v>
      </c>
      <c r="J476" s="110">
        <v>1</v>
      </c>
      <c r="K476" s="26">
        <v>0</v>
      </c>
      <c r="L476" s="26">
        <v>0</v>
      </c>
      <c r="M476" s="110">
        <v>1</v>
      </c>
      <c r="N476" s="114"/>
      <c r="O476" s="28" t="s">
        <v>14</v>
      </c>
      <c r="P476" s="26">
        <v>1</v>
      </c>
      <c r="Q476" s="110">
        <v>0</v>
      </c>
      <c r="R476" s="26">
        <v>0</v>
      </c>
      <c r="S476" s="26">
        <v>0</v>
      </c>
      <c r="T476" s="110">
        <v>0</v>
      </c>
      <c r="U476" s="114"/>
    </row>
    <row r="477" ht="13.5" spans="2:21">
      <c r="B477" s="14"/>
      <c r="H477" s="28" t="s">
        <v>23</v>
      </c>
      <c r="I477" s="26">
        <v>1</v>
      </c>
      <c r="J477" s="110">
        <v>0</v>
      </c>
      <c r="K477" s="26">
        <v>0</v>
      </c>
      <c r="L477" s="26">
        <v>0</v>
      </c>
      <c r="M477" s="110">
        <v>0</v>
      </c>
      <c r="N477" s="114"/>
      <c r="O477" s="28" t="s">
        <v>23</v>
      </c>
      <c r="P477" s="26">
        <v>1</v>
      </c>
      <c r="Q477" s="110">
        <v>0</v>
      </c>
      <c r="R477" s="26">
        <v>0</v>
      </c>
      <c r="S477" s="26">
        <v>0</v>
      </c>
      <c r="T477" s="110">
        <v>0</v>
      </c>
      <c r="U477" s="114"/>
    </row>
    <row r="478" ht="13.5" spans="2:21">
      <c r="B478" s="198"/>
      <c r="H478" s="28" t="s">
        <v>25</v>
      </c>
      <c r="I478" s="26">
        <v>1</v>
      </c>
      <c r="J478" s="110">
        <v>0</v>
      </c>
      <c r="K478" s="26">
        <v>1</v>
      </c>
      <c r="L478" s="26">
        <v>0</v>
      </c>
      <c r="M478" s="110">
        <v>0</v>
      </c>
      <c r="N478" s="188"/>
      <c r="O478" s="28" t="s">
        <v>27</v>
      </c>
      <c r="P478" s="26">
        <v>1</v>
      </c>
      <c r="Q478" s="110">
        <v>0</v>
      </c>
      <c r="R478" s="26">
        <v>0</v>
      </c>
      <c r="S478" s="26">
        <v>0</v>
      </c>
      <c r="T478" s="110">
        <v>0</v>
      </c>
      <c r="U478" s="188"/>
    </row>
    <row r="479" ht="13.5" spans="2:8">
      <c r="B479" s="14"/>
      <c r="D479" s="194">
        <v>43535</v>
      </c>
      <c r="H479" s="198"/>
    </row>
    <row r="480" ht="14.25" spans="1:18">
      <c r="A480" s="20" t="s">
        <v>0</v>
      </c>
      <c r="B480" s="25" t="s">
        <v>1</v>
      </c>
      <c r="C480" s="25" t="s">
        <v>2</v>
      </c>
      <c r="D480" s="25" t="s">
        <v>3</v>
      </c>
      <c r="E480" s="25" t="s">
        <v>4</v>
      </c>
      <c r="F480" s="25" t="s">
        <v>5</v>
      </c>
      <c r="G480" s="197"/>
      <c r="H480" s="95"/>
      <c r="K480" s="194">
        <v>43536</v>
      </c>
      <c r="R480" s="194">
        <v>43537</v>
      </c>
    </row>
    <row r="481" ht="12.75" spans="1:21">
      <c r="A481" s="28" t="s">
        <v>7</v>
      </c>
      <c r="B481" s="26">
        <v>286</v>
      </c>
      <c r="C481" s="110">
        <v>0</v>
      </c>
      <c r="D481" s="26">
        <v>5</v>
      </c>
      <c r="E481" s="26">
        <v>10</v>
      </c>
      <c r="F481" s="110">
        <v>0</v>
      </c>
      <c r="G481" s="114">
        <v>318</v>
      </c>
      <c r="H481" s="20" t="s">
        <v>0</v>
      </c>
      <c r="I481" s="25" t="s">
        <v>1</v>
      </c>
      <c r="J481" s="25" t="s">
        <v>2</v>
      </c>
      <c r="K481" s="25" t="s">
        <v>3</v>
      </c>
      <c r="L481" s="25" t="s">
        <v>4</v>
      </c>
      <c r="M481" s="25" t="s">
        <v>5</v>
      </c>
      <c r="N481" s="197"/>
      <c r="O481" s="20" t="s">
        <v>0</v>
      </c>
      <c r="P481" s="25" t="s">
        <v>1</v>
      </c>
      <c r="Q481" s="25" t="s">
        <v>2</v>
      </c>
      <c r="R481" s="25" t="s">
        <v>3</v>
      </c>
      <c r="S481" s="25" t="s">
        <v>4</v>
      </c>
      <c r="T481" s="25" t="s">
        <v>5</v>
      </c>
      <c r="U481" s="197"/>
    </row>
    <row r="482" ht="12" spans="1:21">
      <c r="A482" s="28" t="s">
        <v>9</v>
      </c>
      <c r="B482" s="26">
        <v>58</v>
      </c>
      <c r="C482" s="110">
        <v>0.0172</v>
      </c>
      <c r="D482" s="26">
        <v>1</v>
      </c>
      <c r="E482" s="26">
        <v>1</v>
      </c>
      <c r="F482" s="110">
        <v>0</v>
      </c>
      <c r="G482" s="174">
        <f>(E482+D482)/B482</f>
        <v>0.0344827586206897</v>
      </c>
      <c r="H482" s="28" t="s">
        <v>7</v>
      </c>
      <c r="I482" s="26">
        <v>270</v>
      </c>
      <c r="J482" s="110">
        <v>0.0074</v>
      </c>
      <c r="K482" s="26">
        <v>3</v>
      </c>
      <c r="L482" s="26">
        <v>4</v>
      </c>
      <c r="M482" s="110">
        <v>0.0074</v>
      </c>
      <c r="N482" s="114">
        <v>294</v>
      </c>
      <c r="O482" s="28" t="s">
        <v>7</v>
      </c>
      <c r="P482" s="26">
        <v>254</v>
      </c>
      <c r="Q482" s="110">
        <v>0.0039</v>
      </c>
      <c r="R482" s="26">
        <v>2</v>
      </c>
      <c r="S482" s="26">
        <v>6</v>
      </c>
      <c r="T482" s="110">
        <v>0.0039</v>
      </c>
      <c r="U482" s="114">
        <v>273</v>
      </c>
    </row>
    <row r="483" ht="12" spans="1:21">
      <c r="A483" s="28" t="s">
        <v>6</v>
      </c>
      <c r="B483" s="26">
        <v>32</v>
      </c>
      <c r="C483" s="110">
        <v>0</v>
      </c>
      <c r="D483" s="26">
        <v>1</v>
      </c>
      <c r="E483" s="26">
        <v>0</v>
      </c>
      <c r="F483" s="110">
        <v>0</v>
      </c>
      <c r="G483" s="114">
        <v>16</v>
      </c>
      <c r="H483" s="28" t="s">
        <v>9</v>
      </c>
      <c r="I483" s="26">
        <v>87</v>
      </c>
      <c r="J483" s="110">
        <v>0.023</v>
      </c>
      <c r="K483" s="26">
        <v>1</v>
      </c>
      <c r="L483" s="26">
        <v>0</v>
      </c>
      <c r="M483" s="110">
        <v>0.023</v>
      </c>
      <c r="N483" s="174">
        <f>(L483+K483)/I483</f>
        <v>0.0114942528735632</v>
      </c>
      <c r="O483" s="28" t="s">
        <v>9</v>
      </c>
      <c r="P483" s="26">
        <v>64</v>
      </c>
      <c r="Q483" s="110">
        <v>0</v>
      </c>
      <c r="R483" s="26">
        <v>4</v>
      </c>
      <c r="S483" s="26">
        <v>2</v>
      </c>
      <c r="T483" s="110">
        <v>0</v>
      </c>
      <c r="U483" s="174">
        <f>(S483+R483)/P483</f>
        <v>0.09375</v>
      </c>
    </row>
    <row r="484" ht="12" spans="1:21">
      <c r="A484" s="28" t="s">
        <v>11</v>
      </c>
      <c r="B484" s="26">
        <v>14</v>
      </c>
      <c r="C484" s="110">
        <v>0.0714</v>
      </c>
      <c r="D484" s="26">
        <v>0</v>
      </c>
      <c r="E484" s="26">
        <v>1</v>
      </c>
      <c r="F484" s="110">
        <v>0</v>
      </c>
      <c r="G484" s="114">
        <f>G483/G481</f>
        <v>0.050314465408805</v>
      </c>
      <c r="H484" s="28" t="s">
        <v>6</v>
      </c>
      <c r="I484" s="26">
        <v>24</v>
      </c>
      <c r="J484" s="110">
        <v>0</v>
      </c>
      <c r="K484" s="26">
        <v>0</v>
      </c>
      <c r="L484" s="26">
        <v>1</v>
      </c>
      <c r="M484" s="110">
        <v>0</v>
      </c>
      <c r="N484" s="114">
        <v>8</v>
      </c>
      <c r="O484" s="28" t="s">
        <v>6</v>
      </c>
      <c r="P484" s="26">
        <v>19</v>
      </c>
      <c r="Q484" s="110">
        <v>0</v>
      </c>
      <c r="R484" s="26">
        <v>1</v>
      </c>
      <c r="S484" s="26">
        <v>0</v>
      </c>
      <c r="T484" s="110">
        <v>0</v>
      </c>
      <c r="U484" s="114">
        <v>9</v>
      </c>
    </row>
    <row r="485" ht="12" spans="1:21">
      <c r="A485" s="28" t="s">
        <v>8</v>
      </c>
      <c r="B485" s="26">
        <v>14</v>
      </c>
      <c r="C485" s="110">
        <v>0</v>
      </c>
      <c r="D485" s="26">
        <v>1</v>
      </c>
      <c r="E485" s="26">
        <v>3</v>
      </c>
      <c r="F485" s="110">
        <v>0</v>
      </c>
      <c r="G485" s="114"/>
      <c r="H485" s="28" t="s">
        <v>11</v>
      </c>
      <c r="I485" s="26">
        <v>13</v>
      </c>
      <c r="J485" s="110">
        <v>0.0769</v>
      </c>
      <c r="K485" s="26">
        <v>0</v>
      </c>
      <c r="L485" s="26">
        <v>0</v>
      </c>
      <c r="M485" s="110">
        <v>0.0769</v>
      </c>
      <c r="N485" s="114">
        <f>N484/N482</f>
        <v>0.0272108843537415</v>
      </c>
      <c r="O485" s="28" t="s">
        <v>28</v>
      </c>
      <c r="P485" s="26">
        <v>10</v>
      </c>
      <c r="Q485" s="110">
        <v>0</v>
      </c>
      <c r="R485" s="26">
        <v>0</v>
      </c>
      <c r="S485" s="26">
        <v>1</v>
      </c>
      <c r="T485" s="110">
        <v>0</v>
      </c>
      <c r="U485" s="114">
        <f>U484/U482</f>
        <v>0.032967032967033</v>
      </c>
    </row>
    <row r="486" ht="12" spans="1:21">
      <c r="A486" s="28" t="s">
        <v>10</v>
      </c>
      <c r="B486" s="26">
        <v>6</v>
      </c>
      <c r="C486" s="110">
        <v>0.1667</v>
      </c>
      <c r="D486" s="26">
        <v>1</v>
      </c>
      <c r="E486" s="26">
        <v>1</v>
      </c>
      <c r="F486" s="110">
        <v>0</v>
      </c>
      <c r="G486" s="114"/>
      <c r="H486" s="28" t="s">
        <v>10</v>
      </c>
      <c r="I486" s="26">
        <v>12</v>
      </c>
      <c r="J486" s="110">
        <v>0.3333</v>
      </c>
      <c r="K486" s="26">
        <v>0</v>
      </c>
      <c r="L486" s="26">
        <v>0</v>
      </c>
      <c r="M486" s="110">
        <v>0.3333</v>
      </c>
      <c r="N486" s="114"/>
      <c r="O486" s="28" t="s">
        <v>8</v>
      </c>
      <c r="P486" s="26">
        <v>9</v>
      </c>
      <c r="Q486" s="110">
        <v>0</v>
      </c>
      <c r="R486" s="26">
        <v>0</v>
      </c>
      <c r="S486" s="26">
        <v>1</v>
      </c>
      <c r="T486" s="110">
        <v>0</v>
      </c>
      <c r="U486" s="114"/>
    </row>
    <row r="487" ht="12" spans="1:21">
      <c r="A487" s="28" t="s">
        <v>17</v>
      </c>
      <c r="B487" s="26">
        <v>4</v>
      </c>
      <c r="C487" s="110">
        <v>0</v>
      </c>
      <c r="D487" s="26">
        <v>0</v>
      </c>
      <c r="E487" s="26">
        <v>0</v>
      </c>
      <c r="F487" s="110">
        <v>0</v>
      </c>
      <c r="G487" s="114"/>
      <c r="H487" s="28" t="s">
        <v>8</v>
      </c>
      <c r="I487" s="26">
        <v>10</v>
      </c>
      <c r="J487" s="110">
        <v>0.1</v>
      </c>
      <c r="K487" s="26">
        <v>0</v>
      </c>
      <c r="L487" s="26">
        <v>2</v>
      </c>
      <c r="M487" s="110">
        <v>0.1</v>
      </c>
      <c r="N487" s="114"/>
      <c r="O487" s="28" t="s">
        <v>11</v>
      </c>
      <c r="P487" s="26">
        <v>5</v>
      </c>
      <c r="Q487" s="110">
        <v>0</v>
      </c>
      <c r="R487" s="26">
        <v>0</v>
      </c>
      <c r="S487" s="26">
        <v>0</v>
      </c>
      <c r="T487" s="110">
        <v>0</v>
      </c>
      <c r="U487" s="114"/>
    </row>
    <row r="488" ht="12" spans="1:21">
      <c r="A488" s="28" t="s">
        <v>26</v>
      </c>
      <c r="B488" s="26">
        <v>3</v>
      </c>
      <c r="C488" s="110">
        <v>0</v>
      </c>
      <c r="D488" s="26">
        <v>0</v>
      </c>
      <c r="E488" s="26">
        <v>0</v>
      </c>
      <c r="F488" s="110">
        <v>0</v>
      </c>
      <c r="G488" s="114"/>
      <c r="H488" s="28" t="s">
        <v>17</v>
      </c>
      <c r="I488" s="26">
        <v>8</v>
      </c>
      <c r="J488" s="110">
        <v>0</v>
      </c>
      <c r="K488" s="26">
        <v>0</v>
      </c>
      <c r="L488" s="26">
        <v>0</v>
      </c>
      <c r="M488" s="110">
        <v>0</v>
      </c>
      <c r="N488" s="114"/>
      <c r="O488" s="28" t="s">
        <v>17</v>
      </c>
      <c r="P488" s="26">
        <v>3</v>
      </c>
      <c r="Q488" s="110">
        <v>0</v>
      </c>
      <c r="R488" s="26">
        <v>0</v>
      </c>
      <c r="S488" s="26">
        <v>0</v>
      </c>
      <c r="T488" s="110">
        <v>0</v>
      </c>
      <c r="U488" s="114"/>
    </row>
    <row r="489" ht="12" spans="1:21">
      <c r="A489" s="28" t="s">
        <v>16</v>
      </c>
      <c r="B489" s="26">
        <v>3</v>
      </c>
      <c r="C489" s="110">
        <v>0</v>
      </c>
      <c r="D489" s="26">
        <v>0</v>
      </c>
      <c r="E489" s="26">
        <v>0</v>
      </c>
      <c r="F489" s="110">
        <v>0</v>
      </c>
      <c r="G489" s="114"/>
      <c r="H489" s="28" t="s">
        <v>28</v>
      </c>
      <c r="I489" s="26">
        <v>4</v>
      </c>
      <c r="J489" s="110">
        <v>0</v>
      </c>
      <c r="K489" s="26">
        <v>0</v>
      </c>
      <c r="L489" s="26">
        <v>2</v>
      </c>
      <c r="M489" s="110">
        <v>0</v>
      </c>
      <c r="N489" s="114"/>
      <c r="O489" s="28" t="s">
        <v>22</v>
      </c>
      <c r="P489" s="26">
        <v>3</v>
      </c>
      <c r="Q489" s="110">
        <v>0</v>
      </c>
      <c r="R489" s="26">
        <v>0</v>
      </c>
      <c r="S489" s="26">
        <v>0</v>
      </c>
      <c r="T489" s="110">
        <v>0</v>
      </c>
      <c r="U489" s="114"/>
    </row>
    <row r="490" ht="12" spans="1:21">
      <c r="A490" s="28" t="s">
        <v>22</v>
      </c>
      <c r="B490" s="26">
        <v>3</v>
      </c>
      <c r="C490" s="110">
        <v>0</v>
      </c>
      <c r="D490" s="26">
        <v>0</v>
      </c>
      <c r="E490" s="26">
        <v>1</v>
      </c>
      <c r="F490" s="110">
        <v>0</v>
      </c>
      <c r="G490" s="114"/>
      <c r="H490" s="28" t="s">
        <v>21</v>
      </c>
      <c r="I490" s="26">
        <v>2</v>
      </c>
      <c r="J490" s="110">
        <v>0</v>
      </c>
      <c r="K490" s="26">
        <v>1</v>
      </c>
      <c r="L490" s="26">
        <v>0</v>
      </c>
      <c r="M490" s="110">
        <v>0</v>
      </c>
      <c r="N490" s="114"/>
      <c r="O490" s="28" t="s">
        <v>13</v>
      </c>
      <c r="P490" s="26">
        <v>2</v>
      </c>
      <c r="Q490" s="110">
        <v>0</v>
      </c>
      <c r="R490" s="26">
        <v>0</v>
      </c>
      <c r="S490" s="26">
        <v>1</v>
      </c>
      <c r="T490" s="110">
        <v>0</v>
      </c>
      <c r="U490" s="114"/>
    </row>
    <row r="491" ht="12" spans="1:21">
      <c r="A491" s="28" t="s">
        <v>28</v>
      </c>
      <c r="B491" s="26">
        <v>2</v>
      </c>
      <c r="C491" s="110">
        <v>0</v>
      </c>
      <c r="D491" s="26">
        <v>0</v>
      </c>
      <c r="E491" s="26">
        <v>0</v>
      </c>
      <c r="F491" s="110">
        <v>0</v>
      </c>
      <c r="G491" s="114"/>
      <c r="H491" s="28" t="s">
        <v>13</v>
      </c>
      <c r="I491" s="26">
        <v>2</v>
      </c>
      <c r="J491" s="110">
        <v>0.5</v>
      </c>
      <c r="K491" s="26">
        <v>0</v>
      </c>
      <c r="L491" s="26">
        <v>0</v>
      </c>
      <c r="M491" s="110">
        <v>0.5</v>
      </c>
      <c r="N491" s="114"/>
      <c r="O491" s="28" t="s">
        <v>16</v>
      </c>
      <c r="P491" s="26">
        <v>2</v>
      </c>
      <c r="Q491" s="110">
        <v>0</v>
      </c>
      <c r="R491" s="26">
        <v>0</v>
      </c>
      <c r="S491" s="26">
        <v>0</v>
      </c>
      <c r="T491" s="110">
        <v>0</v>
      </c>
      <c r="U491" s="114"/>
    </row>
    <row r="492" ht="12" spans="1:21">
      <c r="A492" s="28" t="s">
        <v>15</v>
      </c>
      <c r="B492" s="26">
        <v>1</v>
      </c>
      <c r="C492" s="110">
        <v>0</v>
      </c>
      <c r="D492" s="26">
        <v>0</v>
      </c>
      <c r="E492" s="26">
        <v>0</v>
      </c>
      <c r="F492" s="110">
        <v>0</v>
      </c>
      <c r="G492" s="114"/>
      <c r="H492" s="28" t="s">
        <v>24</v>
      </c>
      <c r="I492" s="26">
        <v>2</v>
      </c>
      <c r="J492" s="110">
        <v>0.5</v>
      </c>
      <c r="K492" s="26">
        <v>0</v>
      </c>
      <c r="L492" s="26">
        <v>0</v>
      </c>
      <c r="M492" s="110">
        <v>0.5</v>
      </c>
      <c r="N492" s="114"/>
      <c r="O492" s="28" t="s">
        <v>25</v>
      </c>
      <c r="P492" s="26">
        <v>2</v>
      </c>
      <c r="Q492" s="110">
        <v>0</v>
      </c>
      <c r="R492" s="26">
        <v>0</v>
      </c>
      <c r="S492" s="26">
        <v>0</v>
      </c>
      <c r="T492" s="110">
        <v>0</v>
      </c>
      <c r="U492" s="114"/>
    </row>
    <row r="493" ht="12" spans="1:21">
      <c r="A493" s="28" t="s">
        <v>18</v>
      </c>
      <c r="B493" s="26">
        <v>1</v>
      </c>
      <c r="C493" s="110">
        <v>0</v>
      </c>
      <c r="D493" s="26">
        <v>0</v>
      </c>
      <c r="E493" s="26">
        <v>0</v>
      </c>
      <c r="F493" s="110">
        <v>0</v>
      </c>
      <c r="G493" s="114"/>
      <c r="H493" s="28" t="s">
        <v>16</v>
      </c>
      <c r="I493" s="26">
        <v>2</v>
      </c>
      <c r="J493" s="110">
        <v>0</v>
      </c>
      <c r="K493" s="26">
        <v>0</v>
      </c>
      <c r="L493" s="26">
        <v>0</v>
      </c>
      <c r="M493" s="110">
        <v>0</v>
      </c>
      <c r="N493" s="114"/>
      <c r="O493" s="28" t="s">
        <v>41</v>
      </c>
      <c r="P493" s="26">
        <v>1</v>
      </c>
      <c r="Q493" s="110">
        <v>0</v>
      </c>
      <c r="R493" s="26">
        <v>0</v>
      </c>
      <c r="S493" s="26">
        <v>0</v>
      </c>
      <c r="T493" s="110">
        <v>0</v>
      </c>
      <c r="U493" s="114"/>
    </row>
    <row r="494" ht="12" spans="1:21">
      <c r="A494" s="28" t="s">
        <v>32</v>
      </c>
      <c r="B494" s="26">
        <v>1</v>
      </c>
      <c r="C494" s="110">
        <v>0</v>
      </c>
      <c r="D494" s="26">
        <v>0</v>
      </c>
      <c r="E494" s="26">
        <v>0</v>
      </c>
      <c r="F494" s="110">
        <v>0</v>
      </c>
      <c r="G494" s="114"/>
      <c r="H494" s="28" t="s">
        <v>22</v>
      </c>
      <c r="I494" s="26">
        <v>2</v>
      </c>
      <c r="J494" s="110">
        <v>0</v>
      </c>
      <c r="K494" s="26">
        <v>0</v>
      </c>
      <c r="L494" s="26">
        <v>0</v>
      </c>
      <c r="M494" s="110">
        <v>0</v>
      </c>
      <c r="N494" s="114"/>
      <c r="O494" s="28" t="s">
        <v>10</v>
      </c>
      <c r="P494" s="26">
        <v>1</v>
      </c>
      <c r="Q494" s="110">
        <v>0</v>
      </c>
      <c r="R494" s="26">
        <v>0</v>
      </c>
      <c r="S494" s="26">
        <v>0</v>
      </c>
      <c r="T494" s="110">
        <v>0</v>
      </c>
      <c r="U494" s="114"/>
    </row>
    <row r="495" ht="12" spans="1:21">
      <c r="A495" s="28" t="s">
        <v>14</v>
      </c>
      <c r="B495" s="26">
        <v>1</v>
      </c>
      <c r="C495" s="110">
        <v>0</v>
      </c>
      <c r="D495" s="26">
        <v>0</v>
      </c>
      <c r="E495" s="26">
        <v>0</v>
      </c>
      <c r="F495" s="110">
        <v>0</v>
      </c>
      <c r="G495" s="114"/>
      <c r="H495" s="28" t="s">
        <v>19</v>
      </c>
      <c r="I495" s="26">
        <v>1</v>
      </c>
      <c r="J495" s="110">
        <v>0</v>
      </c>
      <c r="K495" s="26">
        <v>0</v>
      </c>
      <c r="L495" s="26">
        <v>0</v>
      </c>
      <c r="M495" s="110">
        <v>0</v>
      </c>
      <c r="N495" s="114"/>
      <c r="O495" s="28" t="s">
        <v>19</v>
      </c>
      <c r="P495" s="26">
        <v>1</v>
      </c>
      <c r="Q495" s="110">
        <v>0</v>
      </c>
      <c r="R495" s="26">
        <v>0</v>
      </c>
      <c r="S495" s="26">
        <v>0</v>
      </c>
      <c r="T495" s="110">
        <v>0</v>
      </c>
      <c r="U495" s="114"/>
    </row>
    <row r="496" ht="12" spans="1:21">
      <c r="A496" s="28" t="s">
        <v>13</v>
      </c>
      <c r="B496" s="26">
        <v>1</v>
      </c>
      <c r="C496" s="110">
        <v>0</v>
      </c>
      <c r="D496" s="26">
        <v>0</v>
      </c>
      <c r="E496" s="26">
        <v>0</v>
      </c>
      <c r="F496" s="110">
        <v>0</v>
      </c>
      <c r="G496" s="114"/>
      <c r="H496" s="28" t="s">
        <v>18</v>
      </c>
      <c r="I496" s="26">
        <v>1</v>
      </c>
      <c r="J496" s="110">
        <v>0</v>
      </c>
      <c r="K496" s="26">
        <v>0</v>
      </c>
      <c r="L496" s="26">
        <v>1</v>
      </c>
      <c r="M496" s="110">
        <v>0</v>
      </c>
      <c r="N496" s="114"/>
      <c r="O496" s="28" t="s">
        <v>15</v>
      </c>
      <c r="P496" s="26">
        <v>1</v>
      </c>
      <c r="Q496" s="110">
        <v>0</v>
      </c>
      <c r="R496" s="26">
        <v>0</v>
      </c>
      <c r="S496" s="26">
        <v>0</v>
      </c>
      <c r="T496" s="110">
        <v>0</v>
      </c>
      <c r="U496" s="114"/>
    </row>
    <row r="497" ht="12" spans="1:21">
      <c r="A497" s="28" t="s">
        <v>24</v>
      </c>
      <c r="B497" s="26">
        <v>1</v>
      </c>
      <c r="C497" s="110">
        <v>0</v>
      </c>
      <c r="D497" s="26">
        <v>0</v>
      </c>
      <c r="E497" s="26">
        <v>0</v>
      </c>
      <c r="F497" s="110">
        <v>0</v>
      </c>
      <c r="G497" s="114"/>
      <c r="H497" s="28" t="s">
        <v>26</v>
      </c>
      <c r="I497" s="26">
        <v>1</v>
      </c>
      <c r="J497" s="110">
        <v>0</v>
      </c>
      <c r="K497" s="26">
        <v>0</v>
      </c>
      <c r="L497" s="26">
        <v>0</v>
      </c>
      <c r="M497" s="110">
        <v>0</v>
      </c>
      <c r="N497" s="114"/>
      <c r="O497" s="28" t="s">
        <v>26</v>
      </c>
      <c r="P497" s="26">
        <v>1</v>
      </c>
      <c r="Q497" s="110">
        <v>0</v>
      </c>
      <c r="R497" s="26">
        <v>0</v>
      </c>
      <c r="S497" s="26">
        <v>0</v>
      </c>
      <c r="T497" s="110">
        <v>0</v>
      </c>
      <c r="U497" s="114"/>
    </row>
    <row r="498" ht="12" spans="1:21">
      <c r="A498" s="28" t="s">
        <v>33</v>
      </c>
      <c r="B498" s="26">
        <v>1</v>
      </c>
      <c r="C498" s="110">
        <v>0</v>
      </c>
      <c r="D498" s="26">
        <v>0</v>
      </c>
      <c r="E498" s="26">
        <v>0</v>
      </c>
      <c r="F498" s="110">
        <v>0</v>
      </c>
      <c r="G498" s="114"/>
      <c r="H498" s="28" t="s">
        <v>14</v>
      </c>
      <c r="I498" s="26">
        <v>1</v>
      </c>
      <c r="J498" s="110">
        <v>0</v>
      </c>
      <c r="K498" s="26">
        <v>0</v>
      </c>
      <c r="L498" s="26">
        <v>0</v>
      </c>
      <c r="M498" s="110">
        <v>0</v>
      </c>
      <c r="N498" s="114"/>
      <c r="O498" s="28" t="s">
        <v>21</v>
      </c>
      <c r="P498" s="26">
        <v>1</v>
      </c>
      <c r="Q498" s="110">
        <v>0</v>
      </c>
      <c r="R498" s="26">
        <v>0</v>
      </c>
      <c r="S498" s="26">
        <v>0</v>
      </c>
      <c r="T498" s="110">
        <v>0</v>
      </c>
      <c r="U498" s="114"/>
    </row>
    <row r="499" ht="12" spans="1:21">
      <c r="A499" s="28" t="s">
        <v>29</v>
      </c>
      <c r="B499" s="26">
        <v>1</v>
      </c>
      <c r="C499" s="110">
        <v>0</v>
      </c>
      <c r="D499" s="26">
        <v>0</v>
      </c>
      <c r="E499" s="26">
        <v>0</v>
      </c>
      <c r="F499" s="110">
        <v>0</v>
      </c>
      <c r="G499" s="114"/>
      <c r="H499" s="28" t="s">
        <v>33</v>
      </c>
      <c r="I499" s="26">
        <v>1</v>
      </c>
      <c r="J499" s="110">
        <v>0</v>
      </c>
      <c r="K499" s="26">
        <v>0</v>
      </c>
      <c r="L499" s="26">
        <v>0</v>
      </c>
      <c r="M499" s="110">
        <v>0</v>
      </c>
      <c r="N499" s="114"/>
      <c r="O499" s="28" t="s">
        <v>33</v>
      </c>
      <c r="P499" s="26">
        <v>1</v>
      </c>
      <c r="Q499" s="110">
        <v>0</v>
      </c>
      <c r="R499" s="26">
        <v>0</v>
      </c>
      <c r="S499" s="26">
        <v>0</v>
      </c>
      <c r="T499" s="110">
        <v>0</v>
      </c>
      <c r="U499" s="114"/>
    </row>
    <row r="500" ht="12" spans="1:21">
      <c r="A500" s="28" t="s">
        <v>25</v>
      </c>
      <c r="B500" s="26">
        <v>1</v>
      </c>
      <c r="C500" s="110">
        <v>0</v>
      </c>
      <c r="D500" s="26">
        <v>0</v>
      </c>
      <c r="E500" s="26">
        <v>0</v>
      </c>
      <c r="F500" s="110">
        <v>0</v>
      </c>
      <c r="G500" s="114"/>
      <c r="H500" s="28" t="s">
        <v>29</v>
      </c>
      <c r="I500" s="26">
        <v>1</v>
      </c>
      <c r="J500" s="110">
        <v>0</v>
      </c>
      <c r="K500" s="26">
        <v>0</v>
      </c>
      <c r="L500" s="26">
        <v>0</v>
      </c>
      <c r="M500" s="110">
        <v>0</v>
      </c>
      <c r="N500" s="188"/>
      <c r="O500" s="28" t="s">
        <v>29</v>
      </c>
      <c r="P500" s="26">
        <v>1</v>
      </c>
      <c r="Q500" s="110">
        <v>0</v>
      </c>
      <c r="R500" s="26">
        <v>0</v>
      </c>
      <c r="S500" s="26">
        <v>0</v>
      </c>
      <c r="T500" s="110">
        <v>0</v>
      </c>
      <c r="U500" s="114"/>
    </row>
    <row r="501" ht="13.5" spans="2:21">
      <c r="B501" s="14"/>
      <c r="H501" s="95"/>
      <c r="O501" s="28" t="s">
        <v>12</v>
      </c>
      <c r="P501" s="26">
        <v>1</v>
      </c>
      <c r="Q501" s="110">
        <v>0</v>
      </c>
      <c r="R501" s="26">
        <v>0</v>
      </c>
      <c r="S501" s="26">
        <v>0</v>
      </c>
      <c r="T501" s="110">
        <v>0</v>
      </c>
      <c r="U501" s="114"/>
    </row>
    <row r="502" ht="13.5" spans="2:18">
      <c r="B502" s="198"/>
      <c r="D502" s="194">
        <v>43538</v>
      </c>
      <c r="H502"/>
      <c r="K502" s="194">
        <v>43539</v>
      </c>
      <c r="R502" s="194">
        <v>43540</v>
      </c>
    </row>
    <row r="503" ht="12.75" spans="1:21">
      <c r="A503" s="20" t="s">
        <v>0</v>
      </c>
      <c r="B503" s="25" t="s">
        <v>1</v>
      </c>
      <c r="C503" s="25" t="s">
        <v>2</v>
      </c>
      <c r="D503" s="25" t="s">
        <v>3</v>
      </c>
      <c r="E503" s="25" t="s">
        <v>4</v>
      </c>
      <c r="F503" s="25" t="s">
        <v>5</v>
      </c>
      <c r="G503" s="197"/>
      <c r="H503" s="20" t="s">
        <v>0</v>
      </c>
      <c r="I503" s="25" t="s">
        <v>1</v>
      </c>
      <c r="J503" s="25" t="s">
        <v>2</v>
      </c>
      <c r="K503" s="25" t="s">
        <v>3</v>
      </c>
      <c r="L503" s="25" t="s">
        <v>4</v>
      </c>
      <c r="M503" s="25" t="s">
        <v>5</v>
      </c>
      <c r="N503" s="197"/>
      <c r="O503" s="20" t="s">
        <v>0</v>
      </c>
      <c r="P503" s="25" t="s">
        <v>1</v>
      </c>
      <c r="Q503" s="25" t="s">
        <v>2</v>
      </c>
      <c r="R503" s="25" t="s">
        <v>3</v>
      </c>
      <c r="S503" s="25" t="s">
        <v>4</v>
      </c>
      <c r="T503" s="25" t="s">
        <v>5</v>
      </c>
      <c r="U503" s="197"/>
    </row>
    <row r="504" ht="12" spans="1:21">
      <c r="A504" s="28" t="s">
        <v>7</v>
      </c>
      <c r="B504" s="26">
        <v>328</v>
      </c>
      <c r="C504" s="110">
        <v>0</v>
      </c>
      <c r="D504" s="26">
        <v>5</v>
      </c>
      <c r="E504" s="26">
        <v>4</v>
      </c>
      <c r="F504" s="110">
        <v>0</v>
      </c>
      <c r="G504" s="114">
        <v>356</v>
      </c>
      <c r="H504" s="28" t="s">
        <v>7</v>
      </c>
      <c r="I504" s="26">
        <v>270</v>
      </c>
      <c r="J504" s="110">
        <v>0</v>
      </c>
      <c r="K504" s="26">
        <v>2</v>
      </c>
      <c r="L504" s="26">
        <v>4</v>
      </c>
      <c r="M504" s="110">
        <v>0</v>
      </c>
      <c r="N504" s="114">
        <v>300</v>
      </c>
      <c r="O504" s="28" t="s">
        <v>7</v>
      </c>
      <c r="P504" s="26">
        <v>285</v>
      </c>
      <c r="Q504" s="110">
        <v>0</v>
      </c>
      <c r="R504" s="26">
        <v>5</v>
      </c>
      <c r="S504" s="26">
        <v>4</v>
      </c>
      <c r="T504" s="110">
        <v>0</v>
      </c>
      <c r="U504" s="114">
        <v>310</v>
      </c>
    </row>
    <row r="505" ht="12" spans="1:21">
      <c r="A505" s="28" t="s">
        <v>9</v>
      </c>
      <c r="B505" s="26">
        <v>48</v>
      </c>
      <c r="C505" s="110">
        <v>0</v>
      </c>
      <c r="D505" s="26">
        <v>4</v>
      </c>
      <c r="E505" s="26">
        <v>2</v>
      </c>
      <c r="F505" s="110">
        <v>0</v>
      </c>
      <c r="G505" s="174">
        <f>(E505+D505)/B505</f>
        <v>0.125</v>
      </c>
      <c r="H505" s="28" t="s">
        <v>9</v>
      </c>
      <c r="I505" s="26">
        <v>59</v>
      </c>
      <c r="J505" s="110">
        <v>0.0169</v>
      </c>
      <c r="K505" s="26">
        <v>1</v>
      </c>
      <c r="L505" s="26">
        <v>4</v>
      </c>
      <c r="M505" s="110">
        <v>0.0169</v>
      </c>
      <c r="N505" s="174">
        <f>(L505+K505)/I505</f>
        <v>0.0847457627118644</v>
      </c>
      <c r="O505" s="28" t="s">
        <v>9</v>
      </c>
      <c r="P505" s="26">
        <v>60</v>
      </c>
      <c r="Q505" s="110">
        <v>0.0333</v>
      </c>
      <c r="R505" s="26">
        <v>2</v>
      </c>
      <c r="S505" s="26">
        <v>1</v>
      </c>
      <c r="T505" s="110">
        <v>0.0167</v>
      </c>
      <c r="U505" s="174">
        <f>(S505+R505)/P505</f>
        <v>0.05</v>
      </c>
    </row>
    <row r="506" ht="12" spans="1:21">
      <c r="A506" s="28" t="s">
        <v>6</v>
      </c>
      <c r="B506" s="26">
        <v>28</v>
      </c>
      <c r="C506" s="110">
        <v>0</v>
      </c>
      <c r="D506" s="26">
        <v>0</v>
      </c>
      <c r="E506" s="26">
        <v>0</v>
      </c>
      <c r="F506" s="110">
        <v>0</v>
      </c>
      <c r="G506" s="114">
        <v>9</v>
      </c>
      <c r="H506" s="28" t="s">
        <v>6</v>
      </c>
      <c r="I506" s="26">
        <v>30</v>
      </c>
      <c r="J506" s="110">
        <v>0</v>
      </c>
      <c r="K506" s="26">
        <v>1</v>
      </c>
      <c r="L506" s="26">
        <v>1</v>
      </c>
      <c r="M506" s="110">
        <v>0</v>
      </c>
      <c r="N506" s="114">
        <v>8</v>
      </c>
      <c r="O506" s="28" t="s">
        <v>6</v>
      </c>
      <c r="P506" s="26">
        <v>25</v>
      </c>
      <c r="Q506" s="110">
        <v>0</v>
      </c>
      <c r="R506" s="26">
        <v>0</v>
      </c>
      <c r="S506" s="26">
        <v>1</v>
      </c>
      <c r="T506" s="110">
        <v>0</v>
      </c>
      <c r="U506" s="114">
        <v>10</v>
      </c>
    </row>
    <row r="507" ht="12" spans="1:21">
      <c r="A507" s="28" t="s">
        <v>28</v>
      </c>
      <c r="B507" s="26">
        <v>8</v>
      </c>
      <c r="C507" s="110">
        <v>0</v>
      </c>
      <c r="D507" s="26">
        <v>1</v>
      </c>
      <c r="E507" s="26">
        <v>0</v>
      </c>
      <c r="F507" s="110">
        <v>0</v>
      </c>
      <c r="G507" s="114">
        <f>G506/G504</f>
        <v>0.0252808988764045</v>
      </c>
      <c r="H507" s="28" t="s">
        <v>28</v>
      </c>
      <c r="I507" s="26">
        <v>12</v>
      </c>
      <c r="J507" s="110">
        <v>0</v>
      </c>
      <c r="K507" s="26">
        <v>0</v>
      </c>
      <c r="L507" s="26">
        <v>0</v>
      </c>
      <c r="M507" s="110">
        <v>0</v>
      </c>
      <c r="N507" s="114">
        <f>N506/N504</f>
        <v>0.0266666666666667</v>
      </c>
      <c r="O507" s="28" t="s">
        <v>8</v>
      </c>
      <c r="P507" s="26">
        <v>22</v>
      </c>
      <c r="Q507" s="110">
        <v>0</v>
      </c>
      <c r="R507" s="26">
        <v>1</v>
      </c>
      <c r="S507" s="26">
        <v>2</v>
      </c>
      <c r="T507" s="110">
        <v>0</v>
      </c>
      <c r="U507" s="114">
        <f>U506/U504</f>
        <v>0.032258064516129</v>
      </c>
    </row>
    <row r="508" ht="12" spans="1:21">
      <c r="A508" s="28" t="s">
        <v>8</v>
      </c>
      <c r="B508" s="26">
        <v>8</v>
      </c>
      <c r="C508" s="110">
        <v>0</v>
      </c>
      <c r="D508" s="26">
        <v>0</v>
      </c>
      <c r="E508" s="26">
        <v>1</v>
      </c>
      <c r="F508" s="110">
        <v>0</v>
      </c>
      <c r="G508" s="114"/>
      <c r="H508" s="28" t="s">
        <v>8</v>
      </c>
      <c r="I508" s="26">
        <v>11</v>
      </c>
      <c r="J508" s="110">
        <v>0.0909</v>
      </c>
      <c r="K508" s="26">
        <v>0</v>
      </c>
      <c r="L508" s="26">
        <v>1</v>
      </c>
      <c r="M508" s="110">
        <v>0.0909</v>
      </c>
      <c r="N508" s="114"/>
      <c r="O508" s="28" t="s">
        <v>10</v>
      </c>
      <c r="P508" s="26">
        <v>15</v>
      </c>
      <c r="Q508" s="110">
        <v>0</v>
      </c>
      <c r="R508" s="26">
        <v>1</v>
      </c>
      <c r="S508" s="26">
        <v>0</v>
      </c>
      <c r="T508" s="110">
        <v>0</v>
      </c>
      <c r="U508" s="114"/>
    </row>
    <row r="509" ht="12" spans="1:21">
      <c r="A509" s="28" t="s">
        <v>11</v>
      </c>
      <c r="B509" s="26">
        <v>7</v>
      </c>
      <c r="C509" s="110">
        <v>0</v>
      </c>
      <c r="D509" s="26">
        <v>1</v>
      </c>
      <c r="E509" s="26">
        <v>1</v>
      </c>
      <c r="F509" s="110">
        <v>0</v>
      </c>
      <c r="G509" s="114"/>
      <c r="H509" s="28" t="s">
        <v>10</v>
      </c>
      <c r="I509" s="26">
        <v>10</v>
      </c>
      <c r="J509" s="110">
        <v>0.2</v>
      </c>
      <c r="K509" s="26">
        <v>1</v>
      </c>
      <c r="L509" s="26">
        <v>2</v>
      </c>
      <c r="M509" s="110">
        <v>0.2</v>
      </c>
      <c r="N509" s="114"/>
      <c r="O509" s="28" t="s">
        <v>11</v>
      </c>
      <c r="P509" s="26">
        <v>10</v>
      </c>
      <c r="Q509" s="110">
        <v>0</v>
      </c>
      <c r="R509" s="26">
        <v>1</v>
      </c>
      <c r="S509" s="26">
        <v>1</v>
      </c>
      <c r="T509" s="110">
        <v>0</v>
      </c>
      <c r="U509" s="114"/>
    </row>
    <row r="510" ht="12" spans="1:21">
      <c r="A510" s="28" t="s">
        <v>10</v>
      </c>
      <c r="B510" s="26">
        <v>6</v>
      </c>
      <c r="C510" s="110">
        <v>0</v>
      </c>
      <c r="D510" s="26">
        <v>0</v>
      </c>
      <c r="E510" s="26">
        <v>1</v>
      </c>
      <c r="F510" s="110">
        <v>0</v>
      </c>
      <c r="G510" s="114"/>
      <c r="H510" s="28" t="s">
        <v>11</v>
      </c>
      <c r="I510" s="26">
        <v>9</v>
      </c>
      <c r="J510" s="110">
        <v>0.1111</v>
      </c>
      <c r="K510" s="26">
        <v>1</v>
      </c>
      <c r="L510" s="26">
        <v>2</v>
      </c>
      <c r="M510" s="110">
        <v>0.1111</v>
      </c>
      <c r="N510" s="114"/>
      <c r="O510" s="28" t="s">
        <v>13</v>
      </c>
      <c r="P510" s="26">
        <v>7</v>
      </c>
      <c r="Q510" s="110">
        <v>0.1429</v>
      </c>
      <c r="R510" s="26">
        <v>0</v>
      </c>
      <c r="S510" s="26">
        <v>0</v>
      </c>
      <c r="T510" s="110">
        <v>0.1429</v>
      </c>
      <c r="U510" s="114"/>
    </row>
    <row r="511" ht="12" spans="1:21">
      <c r="A511" s="28" t="s">
        <v>16</v>
      </c>
      <c r="B511" s="26">
        <v>6</v>
      </c>
      <c r="C511" s="110">
        <v>0</v>
      </c>
      <c r="D511" s="26">
        <v>0</v>
      </c>
      <c r="E511" s="26">
        <v>0</v>
      </c>
      <c r="F511" s="110">
        <v>0</v>
      </c>
      <c r="G511" s="114"/>
      <c r="H511" s="28" t="s">
        <v>16</v>
      </c>
      <c r="I511" s="26">
        <v>5</v>
      </c>
      <c r="J511" s="110">
        <v>0</v>
      </c>
      <c r="K511" s="26">
        <v>0</v>
      </c>
      <c r="L511" s="26">
        <v>0</v>
      </c>
      <c r="M511" s="110">
        <v>0</v>
      </c>
      <c r="N511" s="114"/>
      <c r="O511" s="28" t="s">
        <v>16</v>
      </c>
      <c r="P511" s="26">
        <v>3</v>
      </c>
      <c r="Q511" s="110">
        <v>0</v>
      </c>
      <c r="R511" s="26">
        <v>0</v>
      </c>
      <c r="S511" s="26">
        <v>0</v>
      </c>
      <c r="T511" s="110">
        <v>0</v>
      </c>
      <c r="U511" s="114"/>
    </row>
    <row r="512" ht="12" spans="1:21">
      <c r="A512" s="28" t="s">
        <v>17</v>
      </c>
      <c r="B512" s="26">
        <v>5</v>
      </c>
      <c r="C512" s="110">
        <v>0</v>
      </c>
      <c r="D512" s="26">
        <v>0</v>
      </c>
      <c r="E512" s="26">
        <v>0</v>
      </c>
      <c r="F512" s="110">
        <v>0</v>
      </c>
      <c r="G512" s="114"/>
      <c r="H512" s="28" t="s">
        <v>26</v>
      </c>
      <c r="I512" s="26">
        <v>3</v>
      </c>
      <c r="J512" s="110">
        <v>0.3333</v>
      </c>
      <c r="K512" s="26">
        <v>0</v>
      </c>
      <c r="L512" s="26">
        <v>1</v>
      </c>
      <c r="M512" s="110">
        <v>0.3333</v>
      </c>
      <c r="N512" s="114"/>
      <c r="O512" s="28" t="s">
        <v>18</v>
      </c>
      <c r="P512" s="26">
        <v>2</v>
      </c>
      <c r="Q512" s="110">
        <v>0</v>
      </c>
      <c r="R512" s="26">
        <v>0</v>
      </c>
      <c r="S512" s="26">
        <v>0</v>
      </c>
      <c r="T512" s="110">
        <v>0</v>
      </c>
      <c r="U512" s="114"/>
    </row>
    <row r="513" ht="12" spans="1:21">
      <c r="A513" s="28" t="s">
        <v>13</v>
      </c>
      <c r="B513" s="26">
        <v>4</v>
      </c>
      <c r="C513" s="110">
        <v>0</v>
      </c>
      <c r="D513" s="26">
        <v>0</v>
      </c>
      <c r="E513" s="26">
        <v>0</v>
      </c>
      <c r="F513" s="110">
        <v>0</v>
      </c>
      <c r="G513" s="114"/>
      <c r="H513" s="28" t="s">
        <v>22</v>
      </c>
      <c r="I513" s="26">
        <v>2</v>
      </c>
      <c r="J513" s="110">
        <v>0</v>
      </c>
      <c r="K513" s="26">
        <v>0</v>
      </c>
      <c r="L513" s="26">
        <v>0</v>
      </c>
      <c r="M513" s="110">
        <v>0</v>
      </c>
      <c r="N513" s="114"/>
      <c r="O513" s="28" t="s">
        <v>32</v>
      </c>
      <c r="P513" s="26">
        <v>2</v>
      </c>
      <c r="Q513" s="110">
        <v>0</v>
      </c>
      <c r="R513" s="26">
        <v>0</v>
      </c>
      <c r="S513" s="26">
        <v>0</v>
      </c>
      <c r="T513" s="110">
        <v>0</v>
      </c>
      <c r="U513" s="114"/>
    </row>
    <row r="514" ht="12" spans="1:21">
      <c r="A514" s="28" t="s">
        <v>26</v>
      </c>
      <c r="B514" s="26">
        <v>2</v>
      </c>
      <c r="C514" s="110">
        <v>0</v>
      </c>
      <c r="D514" s="26">
        <v>0</v>
      </c>
      <c r="E514" s="26">
        <v>0</v>
      </c>
      <c r="F514" s="110">
        <v>0</v>
      </c>
      <c r="G514" s="114"/>
      <c r="H514" s="28" t="s">
        <v>19</v>
      </c>
      <c r="I514" s="26">
        <v>1</v>
      </c>
      <c r="J514" s="110">
        <v>0</v>
      </c>
      <c r="K514" s="26">
        <v>0</v>
      </c>
      <c r="L514" s="26">
        <v>0</v>
      </c>
      <c r="M514" s="110">
        <v>0</v>
      </c>
      <c r="N514" s="114"/>
      <c r="O514" s="28" t="s">
        <v>17</v>
      </c>
      <c r="P514" s="26">
        <v>2</v>
      </c>
      <c r="Q514" s="110">
        <v>0</v>
      </c>
      <c r="R514" s="26">
        <v>0</v>
      </c>
      <c r="S514" s="26">
        <v>1</v>
      </c>
      <c r="T514" s="110">
        <v>0</v>
      </c>
      <c r="U514" s="114"/>
    </row>
    <row r="515" ht="12" spans="1:21">
      <c r="A515" s="28" t="s">
        <v>14</v>
      </c>
      <c r="B515" s="26">
        <v>2</v>
      </c>
      <c r="C515" s="110">
        <v>0</v>
      </c>
      <c r="D515" s="26">
        <v>0</v>
      </c>
      <c r="E515" s="26">
        <v>0</v>
      </c>
      <c r="F515" s="110">
        <v>0</v>
      </c>
      <c r="G515" s="114"/>
      <c r="H515" s="28" t="s">
        <v>17</v>
      </c>
      <c r="I515" s="26">
        <v>1</v>
      </c>
      <c r="J515" s="110">
        <v>0</v>
      </c>
      <c r="K515" s="26">
        <v>0</v>
      </c>
      <c r="L515" s="26">
        <v>0</v>
      </c>
      <c r="M515" s="110">
        <v>0</v>
      </c>
      <c r="N515" s="114"/>
      <c r="O515" s="28" t="s">
        <v>41</v>
      </c>
      <c r="P515" s="26">
        <v>1</v>
      </c>
      <c r="Q515" s="110">
        <v>0</v>
      </c>
      <c r="R515" s="26">
        <v>0</v>
      </c>
      <c r="S515" s="26">
        <v>0</v>
      </c>
      <c r="T515" s="110">
        <v>0</v>
      </c>
      <c r="U515" s="114"/>
    </row>
    <row r="516" ht="12" spans="1:21">
      <c r="A516" s="28" t="s">
        <v>25</v>
      </c>
      <c r="B516" s="26">
        <v>2</v>
      </c>
      <c r="C516" s="110">
        <v>0</v>
      </c>
      <c r="D516" s="26">
        <v>0</v>
      </c>
      <c r="E516" s="26">
        <v>0</v>
      </c>
      <c r="F516" s="110">
        <v>0</v>
      </c>
      <c r="G516" s="114"/>
      <c r="H516" s="28" t="s">
        <v>13</v>
      </c>
      <c r="I516" s="26">
        <v>1</v>
      </c>
      <c r="J516" s="110">
        <v>1</v>
      </c>
      <c r="K516" s="26">
        <v>0</v>
      </c>
      <c r="L516" s="26">
        <v>0</v>
      </c>
      <c r="M516" s="110">
        <v>1</v>
      </c>
      <c r="N516" s="114"/>
      <c r="O516" s="28" t="s">
        <v>28</v>
      </c>
      <c r="P516" s="26">
        <v>1</v>
      </c>
      <c r="Q516" s="110">
        <v>0</v>
      </c>
      <c r="R516" s="26">
        <v>0</v>
      </c>
      <c r="S516" s="26">
        <v>0</v>
      </c>
      <c r="T516" s="110">
        <v>0</v>
      </c>
      <c r="U516" s="114"/>
    </row>
    <row r="517" ht="12" spans="1:21">
      <c r="A517" s="28" t="s">
        <v>21</v>
      </c>
      <c r="B517" s="26">
        <v>1</v>
      </c>
      <c r="C517" s="110">
        <v>0</v>
      </c>
      <c r="D517" s="26">
        <v>0</v>
      </c>
      <c r="E517" s="26">
        <v>0</v>
      </c>
      <c r="F517" s="110">
        <v>0</v>
      </c>
      <c r="G517" s="114"/>
      <c r="H517" s="28" t="s">
        <v>29</v>
      </c>
      <c r="I517" s="26">
        <v>1</v>
      </c>
      <c r="J517" s="110">
        <v>0</v>
      </c>
      <c r="K517" s="26">
        <v>0</v>
      </c>
      <c r="L517" s="26">
        <v>0</v>
      </c>
      <c r="M517" s="110">
        <v>0</v>
      </c>
      <c r="N517" s="114"/>
      <c r="O517" s="28" t="s">
        <v>26</v>
      </c>
      <c r="P517" s="26">
        <v>1</v>
      </c>
      <c r="Q517" s="110">
        <v>0</v>
      </c>
      <c r="R517" s="26">
        <v>0</v>
      </c>
      <c r="S517" s="26">
        <v>0</v>
      </c>
      <c r="T517" s="110">
        <v>0</v>
      </c>
      <c r="U517" s="114"/>
    </row>
    <row r="518" ht="12" spans="1:21">
      <c r="A518" s="28" t="s">
        <v>22</v>
      </c>
      <c r="B518" s="26">
        <v>1</v>
      </c>
      <c r="C518" s="110">
        <v>0</v>
      </c>
      <c r="D518" s="26">
        <v>0</v>
      </c>
      <c r="E518" s="26">
        <v>0</v>
      </c>
      <c r="F518" s="110">
        <v>0</v>
      </c>
      <c r="G518" s="114"/>
      <c r="H518" s="28" t="s">
        <v>25</v>
      </c>
      <c r="I518" s="26">
        <v>1</v>
      </c>
      <c r="J518" s="110">
        <v>0</v>
      </c>
      <c r="K518" s="26">
        <v>0</v>
      </c>
      <c r="L518" s="26">
        <v>0</v>
      </c>
      <c r="M518" s="110">
        <v>0</v>
      </c>
      <c r="N518" s="114"/>
      <c r="O518" s="28" t="s">
        <v>14</v>
      </c>
      <c r="P518" s="26">
        <v>1</v>
      </c>
      <c r="Q518" s="110">
        <v>0</v>
      </c>
      <c r="R518" s="26">
        <v>0</v>
      </c>
      <c r="S518" s="26">
        <v>0</v>
      </c>
      <c r="T518" s="110">
        <v>0</v>
      </c>
      <c r="U518" s="114"/>
    </row>
    <row r="519" ht="12" spans="1:21">
      <c r="A519" s="28" t="s">
        <v>12</v>
      </c>
      <c r="B519" s="26">
        <v>1</v>
      </c>
      <c r="C519" s="110">
        <v>0</v>
      </c>
      <c r="D519" s="26">
        <v>0</v>
      </c>
      <c r="E519" s="26">
        <v>0</v>
      </c>
      <c r="F519" s="110">
        <v>0</v>
      </c>
      <c r="G519" s="114"/>
      <c r="H519" s="28" t="s">
        <v>27</v>
      </c>
      <c r="I519" s="26">
        <v>1</v>
      </c>
      <c r="J519" s="110">
        <v>0</v>
      </c>
      <c r="K519" s="26">
        <v>0</v>
      </c>
      <c r="L519" s="26">
        <v>0</v>
      </c>
      <c r="M519" s="110">
        <v>0</v>
      </c>
      <c r="N519" s="114"/>
      <c r="O519" s="28" t="s">
        <v>24</v>
      </c>
      <c r="P519" s="26">
        <v>1</v>
      </c>
      <c r="Q519" s="110">
        <v>0</v>
      </c>
      <c r="R519" s="26">
        <v>0</v>
      </c>
      <c r="S519" s="26">
        <v>0</v>
      </c>
      <c r="T519" s="110">
        <v>0</v>
      </c>
      <c r="U519" s="114"/>
    </row>
    <row r="520" ht="13.5" spans="8:21">
      <c r="H520" s="14"/>
      <c r="O520" s="28" t="s">
        <v>22</v>
      </c>
      <c r="P520" s="26">
        <v>1</v>
      </c>
      <c r="Q520" s="110">
        <v>0</v>
      </c>
      <c r="R520" s="26">
        <v>0</v>
      </c>
      <c r="S520" s="26">
        <v>0</v>
      </c>
      <c r="T520" s="110">
        <v>0</v>
      </c>
      <c r="U520" s="114"/>
    </row>
    <row r="521" ht="13.5" spans="4:21">
      <c r="D521" s="194">
        <v>43541</v>
      </c>
      <c r="H521" s="198"/>
      <c r="K521" s="194">
        <v>43542</v>
      </c>
      <c r="O521" s="28" t="s">
        <v>25</v>
      </c>
      <c r="P521" s="26">
        <v>1</v>
      </c>
      <c r="Q521" s="110">
        <v>0</v>
      </c>
      <c r="R521" s="26">
        <v>0</v>
      </c>
      <c r="S521" s="26">
        <v>0</v>
      </c>
      <c r="T521" s="110">
        <v>0</v>
      </c>
      <c r="U521" s="114"/>
    </row>
    <row r="522" ht="12.75" spans="1:19">
      <c r="A522" s="20" t="s">
        <v>0</v>
      </c>
      <c r="B522" s="25" t="s">
        <v>1</v>
      </c>
      <c r="C522" s="25" t="s">
        <v>2</v>
      </c>
      <c r="D522" s="25" t="s">
        <v>3</v>
      </c>
      <c r="E522" s="25" t="s">
        <v>4</v>
      </c>
      <c r="F522" s="25" t="s">
        <v>5</v>
      </c>
      <c r="G522" s="197"/>
      <c r="H522" s="20" t="s">
        <v>0</v>
      </c>
      <c r="I522" s="25" t="s">
        <v>1</v>
      </c>
      <c r="J522" s="25" t="s">
        <v>2</v>
      </c>
      <c r="K522" s="25" t="s">
        <v>3</v>
      </c>
      <c r="L522" s="25" t="s">
        <v>4</v>
      </c>
      <c r="M522" s="25" t="s">
        <v>5</v>
      </c>
      <c r="N522" s="197"/>
      <c r="S522" s="194">
        <v>43543</v>
      </c>
    </row>
    <row r="523" ht="12.75" spans="1:21">
      <c r="A523" s="28" t="s">
        <v>7</v>
      </c>
      <c r="B523" s="26">
        <v>279</v>
      </c>
      <c r="C523" s="110">
        <v>0</v>
      </c>
      <c r="D523" s="26">
        <v>0</v>
      </c>
      <c r="E523" s="26">
        <v>2</v>
      </c>
      <c r="F523" s="110">
        <v>0</v>
      </c>
      <c r="G523" s="114">
        <v>301</v>
      </c>
      <c r="H523" s="28" t="s">
        <v>7</v>
      </c>
      <c r="I523" s="26">
        <v>248</v>
      </c>
      <c r="J523" s="110">
        <v>0</v>
      </c>
      <c r="K523" s="26">
        <v>6</v>
      </c>
      <c r="L523" s="26">
        <v>1</v>
      </c>
      <c r="M523" s="110">
        <v>0</v>
      </c>
      <c r="N523" s="114">
        <v>250</v>
      </c>
      <c r="O523" s="20" t="s">
        <v>0</v>
      </c>
      <c r="P523" s="25" t="s">
        <v>1</v>
      </c>
      <c r="Q523" s="25" t="s">
        <v>2</v>
      </c>
      <c r="R523" s="25" t="s">
        <v>3</v>
      </c>
      <c r="S523" s="25" t="s">
        <v>4</v>
      </c>
      <c r="T523" s="25" t="s">
        <v>5</v>
      </c>
      <c r="U523" s="197"/>
    </row>
    <row r="524" ht="12" spans="1:21">
      <c r="A524" s="28" t="s">
        <v>9</v>
      </c>
      <c r="B524" s="26">
        <v>32</v>
      </c>
      <c r="C524" s="110">
        <v>0.0313</v>
      </c>
      <c r="D524" s="26">
        <v>1</v>
      </c>
      <c r="E524" s="26">
        <v>2</v>
      </c>
      <c r="F524" s="110">
        <v>0.0313</v>
      </c>
      <c r="G524" s="174">
        <f>(E524+D524)/B524</f>
        <v>0.09375</v>
      </c>
      <c r="H524" s="28" t="s">
        <v>9</v>
      </c>
      <c r="I524" s="26">
        <v>45</v>
      </c>
      <c r="J524" s="110">
        <v>0.0222</v>
      </c>
      <c r="K524" s="26">
        <v>3</v>
      </c>
      <c r="L524" s="26">
        <v>0</v>
      </c>
      <c r="M524" s="110">
        <v>0.0222</v>
      </c>
      <c r="N524" s="174">
        <f>(L524+K524)/I524</f>
        <v>0.0666666666666667</v>
      </c>
      <c r="O524" s="28" t="s">
        <v>7</v>
      </c>
      <c r="P524" s="26">
        <v>223</v>
      </c>
      <c r="Q524" s="110">
        <v>0</v>
      </c>
      <c r="R524" s="26">
        <v>2</v>
      </c>
      <c r="S524" s="26">
        <v>3</v>
      </c>
      <c r="T524" s="110">
        <v>0</v>
      </c>
      <c r="U524" s="114">
        <v>253</v>
      </c>
    </row>
    <row r="525" ht="12" spans="1:21">
      <c r="A525" s="28" t="s">
        <v>6</v>
      </c>
      <c r="B525" s="26">
        <v>22</v>
      </c>
      <c r="C525" s="110">
        <v>0</v>
      </c>
      <c r="D525" s="26">
        <v>0</v>
      </c>
      <c r="E525" s="26">
        <v>0</v>
      </c>
      <c r="F525" s="110">
        <v>0</v>
      </c>
      <c r="G525" s="114">
        <v>2</v>
      </c>
      <c r="H525" s="28" t="s">
        <v>11</v>
      </c>
      <c r="I525" s="26">
        <v>13</v>
      </c>
      <c r="J525" s="110">
        <v>0.1538</v>
      </c>
      <c r="K525" s="26">
        <v>1</v>
      </c>
      <c r="L525" s="26">
        <v>1</v>
      </c>
      <c r="M525" s="110">
        <v>0.1538</v>
      </c>
      <c r="N525" s="114">
        <v>7</v>
      </c>
      <c r="O525" s="28" t="s">
        <v>9</v>
      </c>
      <c r="P525" s="26">
        <v>56</v>
      </c>
      <c r="Q525" s="110">
        <v>0.0179</v>
      </c>
      <c r="R525" s="26">
        <v>1</v>
      </c>
      <c r="S525" s="26">
        <v>3</v>
      </c>
      <c r="T525" s="110">
        <v>0.0179</v>
      </c>
      <c r="U525" s="174">
        <f>(S525+R525)/P525</f>
        <v>0.0714285714285714</v>
      </c>
    </row>
    <row r="526" ht="12" spans="1:21">
      <c r="A526" s="28" t="s">
        <v>8</v>
      </c>
      <c r="B526" s="26">
        <v>16</v>
      </c>
      <c r="C526" s="110">
        <v>0</v>
      </c>
      <c r="D526" s="26">
        <v>0</v>
      </c>
      <c r="E526" s="26">
        <v>0</v>
      </c>
      <c r="F526" s="110">
        <v>0</v>
      </c>
      <c r="G526" s="114">
        <f>G525/G523</f>
        <v>0.00664451827242525</v>
      </c>
      <c r="H526" s="28" t="s">
        <v>10</v>
      </c>
      <c r="I526" s="26">
        <v>11</v>
      </c>
      <c r="J526" s="110">
        <v>0</v>
      </c>
      <c r="K526" s="26">
        <v>1</v>
      </c>
      <c r="L526" s="26">
        <v>0</v>
      </c>
      <c r="M526" s="110">
        <v>0</v>
      </c>
      <c r="N526" s="114">
        <f>N525/N523</f>
        <v>0.028</v>
      </c>
      <c r="O526" s="28" t="s">
        <v>6</v>
      </c>
      <c r="P526" s="26">
        <v>30</v>
      </c>
      <c r="Q526" s="110">
        <v>0</v>
      </c>
      <c r="R526" s="26">
        <v>3</v>
      </c>
      <c r="S526" s="26">
        <v>0</v>
      </c>
      <c r="T526" s="110">
        <v>0</v>
      </c>
      <c r="U526" s="114">
        <v>8</v>
      </c>
    </row>
    <row r="527" ht="12" spans="1:21">
      <c r="A527" s="28" t="s">
        <v>11</v>
      </c>
      <c r="B527" s="26">
        <v>15</v>
      </c>
      <c r="C527" s="110">
        <v>0</v>
      </c>
      <c r="D527" s="26">
        <v>0</v>
      </c>
      <c r="E527" s="26">
        <v>1</v>
      </c>
      <c r="F527" s="110">
        <v>0</v>
      </c>
      <c r="G527" s="114"/>
      <c r="H527" s="28" t="s">
        <v>8</v>
      </c>
      <c r="I527" s="26">
        <v>9</v>
      </c>
      <c r="J527" s="110">
        <v>0.1111</v>
      </c>
      <c r="K527" s="26">
        <v>2</v>
      </c>
      <c r="L527" s="26">
        <v>0</v>
      </c>
      <c r="M527" s="110">
        <v>0.1111</v>
      </c>
      <c r="N527" s="114"/>
      <c r="O527" s="28" t="s">
        <v>8</v>
      </c>
      <c r="P527" s="26">
        <v>11</v>
      </c>
      <c r="Q527" s="110">
        <v>0.0909</v>
      </c>
      <c r="R527" s="26">
        <v>0</v>
      </c>
      <c r="S527" s="26">
        <v>0</v>
      </c>
      <c r="T527" s="110">
        <v>0.0909</v>
      </c>
      <c r="U527" s="114">
        <f>U526/U524</f>
        <v>0.0316205533596838</v>
      </c>
    </row>
    <row r="528" ht="12" spans="1:21">
      <c r="A528" s="28" t="s">
        <v>10</v>
      </c>
      <c r="B528" s="26">
        <v>11</v>
      </c>
      <c r="C528" s="110">
        <v>0</v>
      </c>
      <c r="D528" s="26">
        <v>0</v>
      </c>
      <c r="E528" s="26">
        <v>0</v>
      </c>
      <c r="F528" s="110">
        <v>0</v>
      </c>
      <c r="G528" s="114"/>
      <c r="H528" s="28" t="s">
        <v>16</v>
      </c>
      <c r="I528" s="26">
        <v>8</v>
      </c>
      <c r="J528" s="110">
        <v>0</v>
      </c>
      <c r="K528" s="26">
        <v>0</v>
      </c>
      <c r="L528" s="26">
        <v>0</v>
      </c>
      <c r="M528" s="110">
        <v>0</v>
      </c>
      <c r="N528" s="114"/>
      <c r="O528" s="28" t="s">
        <v>10</v>
      </c>
      <c r="P528" s="26">
        <v>8</v>
      </c>
      <c r="Q528" s="110">
        <v>0</v>
      </c>
      <c r="R528" s="26">
        <v>0</v>
      </c>
      <c r="S528" s="26">
        <v>1</v>
      </c>
      <c r="T528" s="110">
        <v>0</v>
      </c>
      <c r="U528" s="114"/>
    </row>
    <row r="529" ht="12" spans="1:21">
      <c r="A529" s="28" t="s">
        <v>16</v>
      </c>
      <c r="B529" s="26">
        <v>4</v>
      </c>
      <c r="C529" s="110">
        <v>0</v>
      </c>
      <c r="D529" s="26">
        <v>0</v>
      </c>
      <c r="E529" s="26">
        <v>0</v>
      </c>
      <c r="F529" s="110">
        <v>0</v>
      </c>
      <c r="G529" s="114"/>
      <c r="H529" s="28" t="s">
        <v>13</v>
      </c>
      <c r="I529" s="26">
        <v>5</v>
      </c>
      <c r="J529" s="110">
        <v>0.2</v>
      </c>
      <c r="K529" s="26">
        <v>1</v>
      </c>
      <c r="L529" s="26">
        <v>0</v>
      </c>
      <c r="M529" s="110">
        <v>0.2</v>
      </c>
      <c r="N529" s="114"/>
      <c r="O529" s="28" t="s">
        <v>11</v>
      </c>
      <c r="P529" s="26">
        <v>7</v>
      </c>
      <c r="Q529" s="110">
        <v>0</v>
      </c>
      <c r="R529" s="26">
        <v>0</v>
      </c>
      <c r="S529" s="26">
        <v>0</v>
      </c>
      <c r="T529" s="110">
        <v>0</v>
      </c>
      <c r="U529" s="114"/>
    </row>
    <row r="530" ht="12" spans="1:21">
      <c r="A530" s="28" t="s">
        <v>26</v>
      </c>
      <c r="B530" s="26">
        <v>3</v>
      </c>
      <c r="C530" s="110">
        <v>0</v>
      </c>
      <c r="D530" s="26">
        <v>0</v>
      </c>
      <c r="E530" s="26">
        <v>1</v>
      </c>
      <c r="F530" s="110">
        <v>0</v>
      </c>
      <c r="G530" s="114"/>
      <c r="H530" s="28" t="s">
        <v>6</v>
      </c>
      <c r="I530" s="26">
        <v>2</v>
      </c>
      <c r="J530" s="110">
        <v>0</v>
      </c>
      <c r="K530" s="26">
        <v>0</v>
      </c>
      <c r="L530" s="26">
        <v>0</v>
      </c>
      <c r="M530" s="110">
        <v>0</v>
      </c>
      <c r="N530" s="114"/>
      <c r="O530" s="28" t="s">
        <v>16</v>
      </c>
      <c r="P530" s="26">
        <v>5</v>
      </c>
      <c r="Q530" s="110">
        <v>0</v>
      </c>
      <c r="R530" s="26">
        <v>0</v>
      </c>
      <c r="S530" s="26">
        <v>2</v>
      </c>
      <c r="T530" s="110">
        <v>0</v>
      </c>
      <c r="U530" s="114"/>
    </row>
    <row r="531" ht="12" spans="1:21">
      <c r="A531" s="28" t="s">
        <v>13</v>
      </c>
      <c r="B531" s="26">
        <v>3</v>
      </c>
      <c r="C531" s="110">
        <v>0.3333</v>
      </c>
      <c r="D531" s="26">
        <v>0</v>
      </c>
      <c r="E531" s="26">
        <v>0</v>
      </c>
      <c r="F531" s="110">
        <v>0.3333</v>
      </c>
      <c r="G531" s="114"/>
      <c r="H531" s="28" t="s">
        <v>19</v>
      </c>
      <c r="I531" s="26">
        <v>2</v>
      </c>
      <c r="J531" s="110">
        <v>0</v>
      </c>
      <c r="K531" s="26">
        <v>0</v>
      </c>
      <c r="L531" s="26">
        <v>0</v>
      </c>
      <c r="M531" s="110">
        <v>0</v>
      </c>
      <c r="N531" s="114"/>
      <c r="O531" s="28" t="s">
        <v>17</v>
      </c>
      <c r="P531" s="26">
        <v>4</v>
      </c>
      <c r="Q531" s="110">
        <v>0</v>
      </c>
      <c r="R531" s="26">
        <v>0</v>
      </c>
      <c r="S531" s="26">
        <v>0</v>
      </c>
      <c r="T531" s="110">
        <v>0</v>
      </c>
      <c r="U531" s="114"/>
    </row>
    <row r="532" ht="12" spans="1:21">
      <c r="A532" s="28" t="s">
        <v>17</v>
      </c>
      <c r="B532" s="26">
        <v>2</v>
      </c>
      <c r="C532" s="110">
        <v>0</v>
      </c>
      <c r="D532" s="26">
        <v>0</v>
      </c>
      <c r="E532" s="26">
        <v>0</v>
      </c>
      <c r="F532" s="110">
        <v>0</v>
      </c>
      <c r="G532" s="114"/>
      <c r="H532" s="28" t="s">
        <v>24</v>
      </c>
      <c r="I532" s="26">
        <v>2</v>
      </c>
      <c r="J532" s="110">
        <v>0</v>
      </c>
      <c r="K532" s="26">
        <v>0</v>
      </c>
      <c r="L532" s="26">
        <v>0</v>
      </c>
      <c r="M532" s="110">
        <v>0</v>
      </c>
      <c r="N532" s="114"/>
      <c r="O532" s="28" t="s">
        <v>26</v>
      </c>
      <c r="P532" s="26">
        <v>3</v>
      </c>
      <c r="Q532" s="110">
        <v>0</v>
      </c>
      <c r="R532" s="26">
        <v>0</v>
      </c>
      <c r="S532" s="26">
        <v>0</v>
      </c>
      <c r="T532" s="110">
        <v>0</v>
      </c>
      <c r="U532" s="114"/>
    </row>
    <row r="533" ht="12" spans="1:21">
      <c r="A533" s="28" t="s">
        <v>28</v>
      </c>
      <c r="B533" s="26">
        <v>1</v>
      </c>
      <c r="C533" s="110">
        <v>0</v>
      </c>
      <c r="D533" s="26">
        <v>0</v>
      </c>
      <c r="E533" s="26">
        <v>0</v>
      </c>
      <c r="F533" s="110">
        <v>0</v>
      </c>
      <c r="G533" s="114"/>
      <c r="H533" s="28" t="s">
        <v>29</v>
      </c>
      <c r="I533" s="26">
        <v>2</v>
      </c>
      <c r="J533" s="110">
        <v>0</v>
      </c>
      <c r="K533" s="26">
        <v>0</v>
      </c>
      <c r="L533" s="26">
        <v>0</v>
      </c>
      <c r="M533" s="110">
        <v>0</v>
      </c>
      <c r="N533" s="114"/>
      <c r="O533" s="28" t="s">
        <v>13</v>
      </c>
      <c r="P533" s="26">
        <v>2</v>
      </c>
      <c r="Q533" s="110">
        <v>0</v>
      </c>
      <c r="R533" s="26">
        <v>0</v>
      </c>
      <c r="S533" s="26">
        <v>1</v>
      </c>
      <c r="T533" s="110">
        <v>0</v>
      </c>
      <c r="U533" s="114"/>
    </row>
    <row r="534" ht="12" spans="1:21">
      <c r="A534" s="28" t="s">
        <v>32</v>
      </c>
      <c r="B534" s="26">
        <v>1</v>
      </c>
      <c r="C534" s="110">
        <v>0</v>
      </c>
      <c r="D534" s="26">
        <v>0</v>
      </c>
      <c r="E534" s="26">
        <v>0</v>
      </c>
      <c r="F534" s="110">
        <v>0</v>
      </c>
      <c r="G534" s="114"/>
      <c r="H534" s="28" t="s">
        <v>22</v>
      </c>
      <c r="I534" s="26">
        <v>2</v>
      </c>
      <c r="J534" s="110">
        <v>0</v>
      </c>
      <c r="K534" s="26">
        <v>0</v>
      </c>
      <c r="L534" s="26">
        <v>0</v>
      </c>
      <c r="M534" s="110">
        <v>0</v>
      </c>
      <c r="N534" s="114"/>
      <c r="O534" s="28" t="s">
        <v>28</v>
      </c>
      <c r="P534" s="26">
        <v>1</v>
      </c>
      <c r="Q534" s="110">
        <v>0</v>
      </c>
      <c r="R534" s="26">
        <v>0</v>
      </c>
      <c r="S534" s="26">
        <v>0</v>
      </c>
      <c r="T534" s="110">
        <v>0</v>
      </c>
      <c r="U534" s="114"/>
    </row>
    <row r="535" ht="12" spans="1:21">
      <c r="A535" s="28" t="s">
        <v>14</v>
      </c>
      <c r="B535" s="26">
        <v>1</v>
      </c>
      <c r="C535" s="110">
        <v>0</v>
      </c>
      <c r="D535" s="26">
        <v>0</v>
      </c>
      <c r="E535" s="26">
        <v>0</v>
      </c>
      <c r="F535" s="110">
        <v>0</v>
      </c>
      <c r="G535" s="114"/>
      <c r="H535" s="28" t="s">
        <v>25</v>
      </c>
      <c r="I535" s="26">
        <v>2</v>
      </c>
      <c r="J535" s="110">
        <v>0</v>
      </c>
      <c r="K535" s="26">
        <v>0</v>
      </c>
      <c r="L535" s="26">
        <v>0</v>
      </c>
      <c r="M535" s="110">
        <v>0</v>
      </c>
      <c r="N535" s="114"/>
      <c r="O535" s="28" t="s">
        <v>25</v>
      </c>
      <c r="P535" s="26">
        <v>1</v>
      </c>
      <c r="Q535" s="110">
        <v>0</v>
      </c>
      <c r="R535" s="26">
        <v>0</v>
      </c>
      <c r="S535" s="26">
        <v>0</v>
      </c>
      <c r="T535" s="110">
        <v>0</v>
      </c>
      <c r="U535" s="114"/>
    </row>
    <row r="536" ht="12" spans="1:14">
      <c r="A536" s="28" t="s">
        <v>21</v>
      </c>
      <c r="B536" s="26">
        <v>1</v>
      </c>
      <c r="C536" s="110">
        <v>0</v>
      </c>
      <c r="D536" s="26">
        <v>0</v>
      </c>
      <c r="E536" s="26">
        <v>0</v>
      </c>
      <c r="F536" s="110">
        <v>0</v>
      </c>
      <c r="G536" s="114"/>
      <c r="H536" s="28" t="s">
        <v>12</v>
      </c>
      <c r="I536" s="26">
        <v>2</v>
      </c>
      <c r="J536" s="110">
        <v>0</v>
      </c>
      <c r="K536" s="26">
        <v>0</v>
      </c>
      <c r="L536" s="26">
        <v>0</v>
      </c>
      <c r="M536" s="110">
        <v>0</v>
      </c>
      <c r="N536" s="114"/>
    </row>
    <row r="537" ht="12" spans="1:14">
      <c r="A537" s="28" t="s">
        <v>24</v>
      </c>
      <c r="B537" s="26">
        <v>1</v>
      </c>
      <c r="C537" s="110">
        <v>0</v>
      </c>
      <c r="D537" s="26">
        <v>0</v>
      </c>
      <c r="E537" s="26">
        <v>0</v>
      </c>
      <c r="F537" s="110">
        <v>0</v>
      </c>
      <c r="G537" s="114"/>
      <c r="H537" s="28" t="s">
        <v>28</v>
      </c>
      <c r="I537" s="26">
        <v>1</v>
      </c>
      <c r="J537" s="110">
        <v>0</v>
      </c>
      <c r="K537" s="26">
        <v>0</v>
      </c>
      <c r="L537" s="26">
        <v>0</v>
      </c>
      <c r="M537" s="110">
        <v>0</v>
      </c>
      <c r="N537" s="114"/>
    </row>
    <row r="538" ht="12" spans="1:14">
      <c r="A538" s="28" t="s">
        <v>29</v>
      </c>
      <c r="B538" s="26">
        <v>1</v>
      </c>
      <c r="C538" s="110">
        <v>0</v>
      </c>
      <c r="D538" s="26">
        <v>0</v>
      </c>
      <c r="E538" s="26">
        <v>0</v>
      </c>
      <c r="F538" s="110">
        <v>0</v>
      </c>
      <c r="G538" s="114"/>
      <c r="H538" s="28" t="s">
        <v>17</v>
      </c>
      <c r="I538" s="26">
        <v>1</v>
      </c>
      <c r="J538" s="110">
        <v>0</v>
      </c>
      <c r="K538" s="26">
        <v>0</v>
      </c>
      <c r="L538" s="26">
        <v>0</v>
      </c>
      <c r="M538" s="110">
        <v>0</v>
      </c>
      <c r="N538" s="114"/>
    </row>
    <row r="539" ht="12" spans="1:14">
      <c r="A539" s="28" t="s">
        <v>23</v>
      </c>
      <c r="B539" s="26">
        <v>1</v>
      </c>
      <c r="C539" s="110">
        <v>0</v>
      </c>
      <c r="D539" s="26">
        <v>0</v>
      </c>
      <c r="E539" s="26">
        <v>0</v>
      </c>
      <c r="F539" s="110">
        <v>0</v>
      </c>
      <c r="G539" s="114"/>
      <c r="H539" s="28" t="s">
        <v>26</v>
      </c>
      <c r="I539" s="26">
        <v>1</v>
      </c>
      <c r="J539" s="110">
        <v>0</v>
      </c>
      <c r="K539" s="26">
        <v>0</v>
      </c>
      <c r="L539" s="26">
        <v>0</v>
      </c>
      <c r="M539" s="110">
        <v>0</v>
      </c>
      <c r="N539" s="114"/>
    </row>
    <row r="540" ht="12" spans="1:14">
      <c r="A540" s="28" t="s">
        <v>22</v>
      </c>
      <c r="B540" s="26">
        <v>1</v>
      </c>
      <c r="C540" s="110">
        <v>0</v>
      </c>
      <c r="D540" s="26">
        <v>0</v>
      </c>
      <c r="E540" s="26">
        <v>0</v>
      </c>
      <c r="F540" s="110">
        <v>0</v>
      </c>
      <c r="G540" s="114"/>
      <c r="H540" s="28" t="s">
        <v>14</v>
      </c>
      <c r="I540" s="26">
        <v>1</v>
      </c>
      <c r="J540" s="110">
        <v>0</v>
      </c>
      <c r="K540" s="26">
        <v>0</v>
      </c>
      <c r="L540" s="26">
        <v>0</v>
      </c>
      <c r="M540" s="110">
        <v>0</v>
      </c>
      <c r="N540" s="114"/>
    </row>
    <row r="541" ht="12" spans="1:14">
      <c r="A541" s="28" t="s">
        <v>12</v>
      </c>
      <c r="B541" s="26">
        <v>1</v>
      </c>
      <c r="C541" s="110">
        <v>0</v>
      </c>
      <c r="D541" s="26">
        <v>0</v>
      </c>
      <c r="E541" s="26">
        <v>0</v>
      </c>
      <c r="F541" s="110">
        <v>0</v>
      </c>
      <c r="G541" s="114"/>
      <c r="H541" s="28" t="s">
        <v>21</v>
      </c>
      <c r="I541" s="26">
        <v>1</v>
      </c>
      <c r="J541" s="110">
        <v>0</v>
      </c>
      <c r="K541" s="26">
        <v>0</v>
      </c>
      <c r="L541" s="26">
        <v>0</v>
      </c>
      <c r="M541" s="110">
        <v>0</v>
      </c>
      <c r="N541" s="114"/>
    </row>
    <row r="542" ht="12" spans="1:14">
      <c r="A542" s="205"/>
      <c r="H542" s="28" t="s">
        <v>33</v>
      </c>
      <c r="I542" s="26">
        <v>1</v>
      </c>
      <c r="J542" s="110">
        <v>0</v>
      </c>
      <c r="K542" s="26">
        <v>0</v>
      </c>
      <c r="L542" s="26">
        <v>0</v>
      </c>
      <c r="M542" s="110">
        <v>0</v>
      </c>
      <c r="N542" s="114"/>
    </row>
    <row r="543" ht="13.5" spans="8:8">
      <c r="H543" s="95"/>
    </row>
    <row r="544" ht="13.5" spans="4:18">
      <c r="D544" s="194">
        <v>43544</v>
      </c>
      <c r="H544"/>
      <c r="K544" s="194">
        <v>43545</v>
      </c>
      <c r="R544" s="194">
        <v>43546</v>
      </c>
    </row>
    <row r="545" ht="12.75" spans="1:21">
      <c r="A545" s="20" t="s">
        <v>0</v>
      </c>
      <c r="B545" s="25" t="s">
        <v>1</v>
      </c>
      <c r="C545" s="25" t="s">
        <v>2</v>
      </c>
      <c r="D545" s="25" t="s">
        <v>3</v>
      </c>
      <c r="E545" s="25" t="s">
        <v>4</v>
      </c>
      <c r="F545" s="25" t="s">
        <v>5</v>
      </c>
      <c r="G545" s="197"/>
      <c r="H545" s="20" t="s">
        <v>0</v>
      </c>
      <c r="I545" s="25" t="s">
        <v>1</v>
      </c>
      <c r="J545" s="25" t="s">
        <v>2</v>
      </c>
      <c r="K545" s="25" t="s">
        <v>3</v>
      </c>
      <c r="L545" s="25" t="s">
        <v>4</v>
      </c>
      <c r="M545" s="25" t="s">
        <v>5</v>
      </c>
      <c r="N545" s="197"/>
      <c r="O545" s="20" t="s">
        <v>0</v>
      </c>
      <c r="P545" s="25" t="s">
        <v>1</v>
      </c>
      <c r="Q545" s="25" t="s">
        <v>2</v>
      </c>
      <c r="R545" s="25" t="s">
        <v>3</v>
      </c>
      <c r="S545" s="25" t="s">
        <v>4</v>
      </c>
      <c r="T545" s="25" t="s">
        <v>5</v>
      </c>
      <c r="U545" s="197"/>
    </row>
    <row r="546" ht="12" spans="1:21">
      <c r="A546" s="28" t="s">
        <v>7</v>
      </c>
      <c r="B546" s="26">
        <v>283</v>
      </c>
      <c r="C546" s="110">
        <v>0</v>
      </c>
      <c r="D546" s="26">
        <v>0</v>
      </c>
      <c r="E546" s="26">
        <v>2</v>
      </c>
      <c r="F546" s="110">
        <v>0</v>
      </c>
      <c r="G546" s="114">
        <v>304</v>
      </c>
      <c r="H546" s="28" t="s">
        <v>7</v>
      </c>
      <c r="I546" s="26">
        <v>230</v>
      </c>
      <c r="J546" s="110">
        <v>0.0043</v>
      </c>
      <c r="K546" s="26">
        <v>0</v>
      </c>
      <c r="L546" s="26">
        <v>2</v>
      </c>
      <c r="M546" s="110">
        <v>0.0043</v>
      </c>
      <c r="N546" s="114">
        <v>269</v>
      </c>
      <c r="O546" s="28" t="s">
        <v>7</v>
      </c>
      <c r="P546" s="26">
        <v>197</v>
      </c>
      <c r="Q546" s="110">
        <v>0.0051</v>
      </c>
      <c r="R546" s="26">
        <v>1</v>
      </c>
      <c r="S546" s="26">
        <v>3</v>
      </c>
      <c r="T546" s="110">
        <v>0.0051</v>
      </c>
      <c r="U546" s="114">
        <v>221</v>
      </c>
    </row>
    <row r="547" ht="12" spans="1:21">
      <c r="A547" s="28" t="s">
        <v>9</v>
      </c>
      <c r="B547" s="26">
        <v>67</v>
      </c>
      <c r="C547" s="110">
        <v>0.0149</v>
      </c>
      <c r="D547" s="26">
        <v>3</v>
      </c>
      <c r="E547" s="26">
        <v>5</v>
      </c>
      <c r="F547" s="110">
        <v>0.0149</v>
      </c>
      <c r="G547" s="174">
        <f>(E547+D547)/B547</f>
        <v>0.119402985074627</v>
      </c>
      <c r="H547" s="28" t="s">
        <v>9</v>
      </c>
      <c r="I547" s="26">
        <v>77</v>
      </c>
      <c r="J547" s="110">
        <v>0.039</v>
      </c>
      <c r="K547" s="26">
        <v>0</v>
      </c>
      <c r="L547" s="26">
        <v>2</v>
      </c>
      <c r="M547" s="110">
        <v>0.039</v>
      </c>
      <c r="N547" s="174">
        <f>(L547+K547)/I547</f>
        <v>0.025974025974026</v>
      </c>
      <c r="O547" s="28" t="s">
        <v>9</v>
      </c>
      <c r="P547" s="26">
        <v>77</v>
      </c>
      <c r="Q547" s="110">
        <v>0.039</v>
      </c>
      <c r="R547" s="26">
        <v>1</v>
      </c>
      <c r="S547" s="26">
        <v>5</v>
      </c>
      <c r="T547" s="110">
        <v>0.026</v>
      </c>
      <c r="U547" s="174">
        <f>(S547+R547)/P547</f>
        <v>0.0779220779220779</v>
      </c>
    </row>
    <row r="548" ht="12" spans="1:21">
      <c r="A548" s="28" t="s">
        <v>6</v>
      </c>
      <c r="B548" s="26">
        <v>34</v>
      </c>
      <c r="C548" s="110">
        <v>0</v>
      </c>
      <c r="D548" s="26">
        <v>0</v>
      </c>
      <c r="E548" s="26">
        <v>0</v>
      </c>
      <c r="F548" s="110">
        <v>0</v>
      </c>
      <c r="G548" s="114">
        <v>2</v>
      </c>
      <c r="H548" s="28" t="s">
        <v>6</v>
      </c>
      <c r="I548" s="26">
        <v>39</v>
      </c>
      <c r="J548" s="110">
        <v>0</v>
      </c>
      <c r="K548" s="26">
        <v>0</v>
      </c>
      <c r="L548" s="26">
        <v>1</v>
      </c>
      <c r="M548" s="110">
        <v>0</v>
      </c>
      <c r="N548" s="114">
        <v>3</v>
      </c>
      <c r="O548" s="28" t="s">
        <v>6</v>
      </c>
      <c r="P548" s="26">
        <v>24</v>
      </c>
      <c r="Q548" s="110">
        <v>0</v>
      </c>
      <c r="R548" s="26">
        <v>0</v>
      </c>
      <c r="S548" s="26">
        <v>3</v>
      </c>
      <c r="T548" s="110">
        <v>0</v>
      </c>
      <c r="U548" s="114">
        <v>7</v>
      </c>
    </row>
    <row r="549" ht="12" spans="1:21">
      <c r="A549" s="28" t="s">
        <v>11</v>
      </c>
      <c r="B549" s="26">
        <v>21</v>
      </c>
      <c r="C549" s="110">
        <v>0.0952</v>
      </c>
      <c r="D549" s="26">
        <v>2</v>
      </c>
      <c r="E549" s="26">
        <v>4</v>
      </c>
      <c r="F549" s="110">
        <v>0.0952</v>
      </c>
      <c r="G549" s="114">
        <f>G548/G546</f>
        <v>0.00657894736842105</v>
      </c>
      <c r="H549" s="28" t="s">
        <v>11</v>
      </c>
      <c r="I549" s="26">
        <v>21</v>
      </c>
      <c r="J549" s="110">
        <v>0</v>
      </c>
      <c r="K549" s="26">
        <v>0</v>
      </c>
      <c r="L549" s="26">
        <v>2</v>
      </c>
      <c r="M549" s="110">
        <v>0</v>
      </c>
      <c r="N549" s="114">
        <f>N548/N546</f>
        <v>0.0111524163568773</v>
      </c>
      <c r="O549" s="28" t="s">
        <v>8</v>
      </c>
      <c r="P549" s="26">
        <v>15</v>
      </c>
      <c r="Q549" s="110">
        <v>0.2667</v>
      </c>
      <c r="R549" s="26">
        <v>0</v>
      </c>
      <c r="S549" s="26">
        <v>2</v>
      </c>
      <c r="T549" s="110">
        <v>0.2</v>
      </c>
      <c r="U549" s="114">
        <f>U548/U546</f>
        <v>0.0316742081447964</v>
      </c>
    </row>
    <row r="550" ht="12" spans="1:21">
      <c r="A550" s="28" t="s">
        <v>8</v>
      </c>
      <c r="B550" s="26">
        <v>17</v>
      </c>
      <c r="C550" s="110">
        <v>0.1176</v>
      </c>
      <c r="D550" s="26">
        <v>2</v>
      </c>
      <c r="E550" s="26">
        <v>3</v>
      </c>
      <c r="F550" s="110">
        <v>0.1176</v>
      </c>
      <c r="G550" s="114"/>
      <c r="H550" s="28" t="s">
        <v>8</v>
      </c>
      <c r="I550" s="26">
        <v>16</v>
      </c>
      <c r="J550" s="110">
        <v>0.25</v>
      </c>
      <c r="K550" s="26">
        <v>0</v>
      </c>
      <c r="L550" s="26">
        <v>3</v>
      </c>
      <c r="M550" s="110">
        <v>0.25</v>
      </c>
      <c r="N550" s="114"/>
      <c r="O550" s="28" t="s">
        <v>10</v>
      </c>
      <c r="P550" s="26">
        <v>12</v>
      </c>
      <c r="Q550" s="110">
        <v>0.3333</v>
      </c>
      <c r="R550" s="26">
        <v>0</v>
      </c>
      <c r="S550" s="26">
        <v>2</v>
      </c>
      <c r="T550" s="110">
        <v>0.25</v>
      </c>
      <c r="U550" s="114"/>
    </row>
    <row r="551" ht="12" spans="1:21">
      <c r="A551" s="28" t="s">
        <v>10</v>
      </c>
      <c r="B551" s="26">
        <v>10</v>
      </c>
      <c r="C551" s="110">
        <v>0.2</v>
      </c>
      <c r="D551" s="26">
        <v>0</v>
      </c>
      <c r="E551" s="26">
        <v>2</v>
      </c>
      <c r="F551" s="110">
        <v>0.2</v>
      </c>
      <c r="G551" s="114"/>
      <c r="H551" s="28" t="s">
        <v>10</v>
      </c>
      <c r="I551" s="26">
        <v>13</v>
      </c>
      <c r="J551" s="110">
        <v>0.1538</v>
      </c>
      <c r="K551" s="26">
        <v>0</v>
      </c>
      <c r="L551" s="26">
        <v>0</v>
      </c>
      <c r="M551" s="110">
        <v>0.1538</v>
      </c>
      <c r="N551" s="114"/>
      <c r="O551" s="28" t="s">
        <v>11</v>
      </c>
      <c r="P551" s="26">
        <v>8</v>
      </c>
      <c r="Q551" s="110">
        <v>0.125</v>
      </c>
      <c r="R551" s="26">
        <v>0</v>
      </c>
      <c r="S551" s="26">
        <v>3</v>
      </c>
      <c r="T551" s="110">
        <v>0.125</v>
      </c>
      <c r="U551" s="114"/>
    </row>
    <row r="552" ht="12" spans="1:21">
      <c r="A552" s="28" t="s">
        <v>16</v>
      </c>
      <c r="B552" s="26">
        <v>6</v>
      </c>
      <c r="C552" s="110">
        <v>0</v>
      </c>
      <c r="D552" s="26">
        <v>0</v>
      </c>
      <c r="E552" s="26">
        <v>2</v>
      </c>
      <c r="F552" s="110">
        <v>0</v>
      </c>
      <c r="G552" s="114"/>
      <c r="H552" s="28" t="s">
        <v>13</v>
      </c>
      <c r="I552" s="26">
        <v>5</v>
      </c>
      <c r="J552" s="110">
        <v>0</v>
      </c>
      <c r="K552" s="26">
        <v>0</v>
      </c>
      <c r="L552" s="26">
        <v>0</v>
      </c>
      <c r="M552" s="110">
        <v>0</v>
      </c>
      <c r="N552" s="114"/>
      <c r="O552" s="28" t="s">
        <v>16</v>
      </c>
      <c r="P552" s="26">
        <v>7</v>
      </c>
      <c r="Q552" s="110">
        <v>0</v>
      </c>
      <c r="R552" s="26">
        <v>0</v>
      </c>
      <c r="S552" s="26">
        <v>1</v>
      </c>
      <c r="T552" s="110">
        <v>0</v>
      </c>
      <c r="U552" s="114"/>
    </row>
    <row r="553" ht="12" spans="1:21">
      <c r="A553" s="28" t="s">
        <v>13</v>
      </c>
      <c r="B553" s="26">
        <v>5</v>
      </c>
      <c r="C553" s="110">
        <v>0.2</v>
      </c>
      <c r="D553" s="26">
        <v>1</v>
      </c>
      <c r="E553" s="26">
        <v>1</v>
      </c>
      <c r="F553" s="110">
        <v>0.2</v>
      </c>
      <c r="G553" s="114"/>
      <c r="H553" s="28" t="s">
        <v>28</v>
      </c>
      <c r="I553" s="26">
        <v>3</v>
      </c>
      <c r="J553" s="110">
        <v>0</v>
      </c>
      <c r="K553" s="26">
        <v>0</v>
      </c>
      <c r="L553" s="26">
        <v>0</v>
      </c>
      <c r="M553" s="110">
        <v>0</v>
      </c>
      <c r="N553" s="114"/>
      <c r="O553" s="28" t="s">
        <v>13</v>
      </c>
      <c r="P553" s="26">
        <v>6</v>
      </c>
      <c r="Q553" s="110">
        <v>0.5</v>
      </c>
      <c r="R553" s="26">
        <v>0</v>
      </c>
      <c r="S553" s="26">
        <v>2</v>
      </c>
      <c r="T553" s="110">
        <v>0.5</v>
      </c>
      <c r="U553" s="114"/>
    </row>
    <row r="554" ht="12" spans="1:21">
      <c r="A554" s="28" t="s">
        <v>17</v>
      </c>
      <c r="B554" s="26">
        <v>4</v>
      </c>
      <c r="C554" s="110">
        <v>0</v>
      </c>
      <c r="D554" s="26">
        <v>0</v>
      </c>
      <c r="E554" s="26">
        <v>0</v>
      </c>
      <c r="F554" s="110">
        <v>0</v>
      </c>
      <c r="G554" s="114"/>
      <c r="H554" s="28" t="s">
        <v>14</v>
      </c>
      <c r="I554" s="26">
        <v>3</v>
      </c>
      <c r="J554" s="110">
        <v>0</v>
      </c>
      <c r="K554" s="26">
        <v>0</v>
      </c>
      <c r="L554" s="26">
        <v>1</v>
      </c>
      <c r="M554" s="110">
        <v>0</v>
      </c>
      <c r="N554" s="114"/>
      <c r="O554" s="28" t="s">
        <v>17</v>
      </c>
      <c r="P554" s="26">
        <v>3</v>
      </c>
      <c r="Q554" s="110">
        <v>0</v>
      </c>
      <c r="R554" s="26">
        <v>1</v>
      </c>
      <c r="S554" s="26">
        <v>0</v>
      </c>
      <c r="T554" s="110">
        <v>0</v>
      </c>
      <c r="U554" s="114"/>
    </row>
    <row r="555" ht="12" spans="1:21">
      <c r="A555" s="28" t="s">
        <v>26</v>
      </c>
      <c r="B555" s="26">
        <v>3</v>
      </c>
      <c r="C555" s="110">
        <v>0.3333</v>
      </c>
      <c r="D555" s="26">
        <v>1</v>
      </c>
      <c r="E555" s="26">
        <v>1</v>
      </c>
      <c r="F555" s="110">
        <v>0.3333</v>
      </c>
      <c r="G555" s="114"/>
      <c r="H555" s="28" t="s">
        <v>16</v>
      </c>
      <c r="I555" s="26">
        <v>3</v>
      </c>
      <c r="J555" s="110">
        <v>0</v>
      </c>
      <c r="K555" s="26">
        <v>0</v>
      </c>
      <c r="L555" s="26">
        <v>1</v>
      </c>
      <c r="M555" s="110">
        <v>0</v>
      </c>
      <c r="N555" s="114"/>
      <c r="O555" s="28" t="s">
        <v>28</v>
      </c>
      <c r="P555" s="26">
        <v>2</v>
      </c>
      <c r="Q555" s="110">
        <v>1</v>
      </c>
      <c r="R555" s="26">
        <v>0</v>
      </c>
      <c r="S555" s="26">
        <v>1</v>
      </c>
      <c r="T555" s="110">
        <v>0.5</v>
      </c>
      <c r="U555" s="114"/>
    </row>
    <row r="556" ht="12" spans="1:21">
      <c r="A556" s="28" t="s">
        <v>22</v>
      </c>
      <c r="B556" s="26">
        <v>3</v>
      </c>
      <c r="C556" s="110">
        <v>0</v>
      </c>
      <c r="D556" s="26">
        <v>0</v>
      </c>
      <c r="E556" s="26">
        <v>0</v>
      </c>
      <c r="F556" s="110">
        <v>0</v>
      </c>
      <c r="G556" s="114"/>
      <c r="H556" s="28" t="s">
        <v>17</v>
      </c>
      <c r="I556" s="26">
        <v>2</v>
      </c>
      <c r="J556" s="110">
        <v>0</v>
      </c>
      <c r="K556" s="26">
        <v>0</v>
      </c>
      <c r="L556" s="26">
        <v>0</v>
      </c>
      <c r="M556" s="110">
        <v>0</v>
      </c>
      <c r="N556" s="114"/>
      <c r="O556" s="28" t="s">
        <v>26</v>
      </c>
      <c r="P556" s="26">
        <v>2</v>
      </c>
      <c r="Q556" s="110">
        <v>0</v>
      </c>
      <c r="R556" s="26">
        <v>0</v>
      </c>
      <c r="S556" s="26">
        <v>0</v>
      </c>
      <c r="T556" s="110">
        <v>0</v>
      </c>
      <c r="U556" s="114"/>
    </row>
    <row r="557" ht="12" spans="1:21">
      <c r="A557" s="28" t="s">
        <v>27</v>
      </c>
      <c r="B557" s="26">
        <v>3</v>
      </c>
      <c r="C557" s="110">
        <v>0</v>
      </c>
      <c r="D557" s="26">
        <v>0</v>
      </c>
      <c r="E557" s="26">
        <v>0</v>
      </c>
      <c r="F557" s="110">
        <v>0</v>
      </c>
      <c r="G557" s="114"/>
      <c r="H557" s="28" t="s">
        <v>26</v>
      </c>
      <c r="I557" s="26">
        <v>2</v>
      </c>
      <c r="J557" s="110">
        <v>0</v>
      </c>
      <c r="K557" s="26">
        <v>0</v>
      </c>
      <c r="L557" s="26">
        <v>0</v>
      </c>
      <c r="M557" s="110">
        <v>0</v>
      </c>
      <c r="N557" s="114"/>
      <c r="O557" s="28" t="s">
        <v>24</v>
      </c>
      <c r="P557" s="26">
        <v>2</v>
      </c>
      <c r="Q557" s="110">
        <v>1</v>
      </c>
      <c r="R557" s="26">
        <v>0</v>
      </c>
      <c r="S557" s="26">
        <v>1</v>
      </c>
      <c r="T557" s="110">
        <v>1</v>
      </c>
      <c r="U557" s="114"/>
    </row>
    <row r="558" ht="12" spans="1:21">
      <c r="A558" s="28" t="s">
        <v>28</v>
      </c>
      <c r="B558" s="26">
        <v>2</v>
      </c>
      <c r="C558" s="110">
        <v>0</v>
      </c>
      <c r="D558" s="26">
        <v>0</v>
      </c>
      <c r="E558" s="26">
        <v>0</v>
      </c>
      <c r="F558" s="110">
        <v>0</v>
      </c>
      <c r="G558" s="114"/>
      <c r="H558" s="28" t="s">
        <v>42</v>
      </c>
      <c r="I558" s="26">
        <v>1</v>
      </c>
      <c r="J558" s="110">
        <v>1</v>
      </c>
      <c r="K558" s="26">
        <v>0</v>
      </c>
      <c r="L558" s="26">
        <v>0</v>
      </c>
      <c r="M558" s="110">
        <v>1</v>
      </c>
      <c r="N558" s="114"/>
      <c r="O558" s="28" t="s">
        <v>25</v>
      </c>
      <c r="P558" s="26">
        <v>2</v>
      </c>
      <c r="Q558" s="110">
        <v>0</v>
      </c>
      <c r="R558" s="26">
        <v>0</v>
      </c>
      <c r="S558" s="26">
        <v>0</v>
      </c>
      <c r="T558" s="110">
        <v>0</v>
      </c>
      <c r="U558" s="114"/>
    </row>
    <row r="559" ht="12" spans="1:21">
      <c r="A559" s="28" t="s">
        <v>14</v>
      </c>
      <c r="B559" s="26">
        <v>2</v>
      </c>
      <c r="C559" s="110">
        <v>0.5</v>
      </c>
      <c r="D559" s="26">
        <v>1</v>
      </c>
      <c r="E559" s="26">
        <v>1</v>
      </c>
      <c r="F559" s="110">
        <v>0.5</v>
      </c>
      <c r="G559" s="114"/>
      <c r="H559" s="28" t="s">
        <v>24</v>
      </c>
      <c r="I559" s="26">
        <v>1</v>
      </c>
      <c r="J559" s="110">
        <v>0</v>
      </c>
      <c r="K559" s="26">
        <v>0</v>
      </c>
      <c r="L559" s="26">
        <v>0</v>
      </c>
      <c r="M559" s="110">
        <v>0</v>
      </c>
      <c r="N559" s="114"/>
      <c r="O559" s="28" t="s">
        <v>41</v>
      </c>
      <c r="P559" s="26">
        <v>1</v>
      </c>
      <c r="Q559" s="110">
        <v>0</v>
      </c>
      <c r="R559" s="26">
        <v>0</v>
      </c>
      <c r="S559" s="26">
        <v>0</v>
      </c>
      <c r="T559" s="110">
        <v>0</v>
      </c>
      <c r="U559" s="114"/>
    </row>
    <row r="560" ht="12" spans="1:21">
      <c r="A560" s="28" t="s">
        <v>29</v>
      </c>
      <c r="B560" s="26">
        <v>2</v>
      </c>
      <c r="C560" s="110">
        <v>0</v>
      </c>
      <c r="D560" s="26">
        <v>0</v>
      </c>
      <c r="E560" s="26">
        <v>1</v>
      </c>
      <c r="F560" s="110">
        <v>0</v>
      </c>
      <c r="G560" s="114"/>
      <c r="H560" s="28" t="s">
        <v>33</v>
      </c>
      <c r="I560" s="26">
        <v>1</v>
      </c>
      <c r="J560" s="110">
        <v>0</v>
      </c>
      <c r="K560" s="26">
        <v>0</v>
      </c>
      <c r="L560" s="26">
        <v>0</v>
      </c>
      <c r="M560" s="110">
        <v>0</v>
      </c>
      <c r="N560" s="114"/>
      <c r="O560" s="28" t="s">
        <v>19</v>
      </c>
      <c r="P560" s="26">
        <v>1</v>
      </c>
      <c r="Q560" s="110">
        <v>0</v>
      </c>
      <c r="R560" s="26">
        <v>0</v>
      </c>
      <c r="S560" s="26">
        <v>0</v>
      </c>
      <c r="T560" s="110">
        <v>0</v>
      </c>
      <c r="U560" s="114"/>
    </row>
    <row r="561" ht="12" spans="1:21">
      <c r="A561" s="28" t="s">
        <v>41</v>
      </c>
      <c r="B561" s="26">
        <v>1</v>
      </c>
      <c r="C561" s="110">
        <v>0</v>
      </c>
      <c r="D561" s="26">
        <v>0</v>
      </c>
      <c r="E561" s="26">
        <v>0</v>
      </c>
      <c r="F561" s="110">
        <v>0</v>
      </c>
      <c r="G561" s="114"/>
      <c r="H561" s="28" t="s">
        <v>38</v>
      </c>
      <c r="I561" s="26">
        <v>1</v>
      </c>
      <c r="J561" s="110">
        <v>0</v>
      </c>
      <c r="K561" s="26">
        <v>0</v>
      </c>
      <c r="L561" s="26">
        <v>0</v>
      </c>
      <c r="M561" s="110">
        <v>0</v>
      </c>
      <c r="N561" s="114"/>
      <c r="O561" s="28" t="s">
        <v>14</v>
      </c>
      <c r="P561" s="26">
        <v>1</v>
      </c>
      <c r="Q561" s="110">
        <v>0</v>
      </c>
      <c r="R561" s="26">
        <v>0</v>
      </c>
      <c r="S561" s="26">
        <v>0</v>
      </c>
      <c r="T561" s="110">
        <v>0</v>
      </c>
      <c r="U561" s="114"/>
    </row>
    <row r="562" ht="12" spans="1:21">
      <c r="A562" s="28" t="s">
        <v>18</v>
      </c>
      <c r="B562" s="26">
        <v>1</v>
      </c>
      <c r="C562" s="110">
        <v>0</v>
      </c>
      <c r="D562" s="26">
        <v>0</v>
      </c>
      <c r="E562" s="26">
        <v>0</v>
      </c>
      <c r="F562" s="110">
        <v>0</v>
      </c>
      <c r="G562" s="114"/>
      <c r="H562" s="28" t="s">
        <v>27</v>
      </c>
      <c r="I562" s="26">
        <v>1</v>
      </c>
      <c r="J562" s="110">
        <v>0</v>
      </c>
      <c r="K562" s="26">
        <v>0</v>
      </c>
      <c r="L562" s="26">
        <v>0</v>
      </c>
      <c r="M562" s="110">
        <v>0</v>
      </c>
      <c r="N562" s="114"/>
      <c r="O562" s="28" t="s">
        <v>29</v>
      </c>
      <c r="P562" s="26">
        <v>1</v>
      </c>
      <c r="Q562" s="110">
        <v>0</v>
      </c>
      <c r="R562" s="26">
        <v>0</v>
      </c>
      <c r="S562" s="26">
        <v>0</v>
      </c>
      <c r="T562" s="110">
        <v>0</v>
      </c>
      <c r="U562" s="114"/>
    </row>
    <row r="563" ht="12" spans="1:21">
      <c r="A563" s="28" t="s">
        <v>21</v>
      </c>
      <c r="B563" s="26">
        <v>1</v>
      </c>
      <c r="C563" s="110">
        <v>0</v>
      </c>
      <c r="D563" s="26">
        <v>0</v>
      </c>
      <c r="E563" s="26">
        <v>0</v>
      </c>
      <c r="F563" s="110">
        <v>0</v>
      </c>
      <c r="G563" s="114"/>
      <c r="O563" s="28" t="s">
        <v>22</v>
      </c>
      <c r="P563" s="26">
        <v>1</v>
      </c>
      <c r="Q563" s="110">
        <v>0</v>
      </c>
      <c r="R563" s="26">
        <v>0</v>
      </c>
      <c r="S563" s="26">
        <v>0</v>
      </c>
      <c r="T563" s="110">
        <v>0</v>
      </c>
      <c r="U563" s="114"/>
    </row>
    <row r="564" ht="13.5" spans="1:8">
      <c r="A564" s="28" t="s">
        <v>12</v>
      </c>
      <c r="B564" s="26">
        <v>1</v>
      </c>
      <c r="C564" s="110">
        <v>0</v>
      </c>
      <c r="D564" s="26">
        <v>0</v>
      </c>
      <c r="E564" s="26">
        <v>0</v>
      </c>
      <c r="F564" s="110">
        <v>0</v>
      </c>
      <c r="G564" s="114"/>
      <c r="H564" s="95"/>
    </row>
    <row r="565" ht="13.5" spans="8:8">
      <c r="H565"/>
    </row>
    <row r="566" ht="13.5" spans="4:18">
      <c r="D566" s="194">
        <v>43547</v>
      </c>
      <c r="K566" s="194">
        <v>43548</v>
      </c>
      <c r="O566" s="14"/>
      <c r="R566" s="194">
        <v>43549</v>
      </c>
    </row>
    <row r="567" ht="12.75" spans="1:21">
      <c r="A567" s="20" t="s">
        <v>0</v>
      </c>
      <c r="B567" s="25" t="s">
        <v>1</v>
      </c>
      <c r="C567" s="25" t="s">
        <v>2</v>
      </c>
      <c r="D567" s="25" t="s">
        <v>3</v>
      </c>
      <c r="E567" s="25" t="s">
        <v>4</v>
      </c>
      <c r="F567" s="25" t="s">
        <v>5</v>
      </c>
      <c r="G567" s="197"/>
      <c r="H567" s="20" t="s">
        <v>0</v>
      </c>
      <c r="I567" s="25" t="s">
        <v>1</v>
      </c>
      <c r="J567" s="25" t="s">
        <v>2</v>
      </c>
      <c r="K567" s="25" t="s">
        <v>3</v>
      </c>
      <c r="L567" s="25" t="s">
        <v>4</v>
      </c>
      <c r="M567" s="25" t="s">
        <v>5</v>
      </c>
      <c r="N567" s="197"/>
      <c r="O567" s="20" t="s">
        <v>0</v>
      </c>
      <c r="P567" s="25" t="s">
        <v>1</v>
      </c>
      <c r="Q567" s="25" t="s">
        <v>2</v>
      </c>
      <c r="R567" s="25" t="s">
        <v>3</v>
      </c>
      <c r="S567" s="25" t="s">
        <v>4</v>
      </c>
      <c r="T567" s="25" t="s">
        <v>5</v>
      </c>
      <c r="U567" s="197"/>
    </row>
    <row r="568" ht="12" spans="1:21">
      <c r="A568" s="28" t="s">
        <v>7</v>
      </c>
      <c r="B568" s="26">
        <v>152</v>
      </c>
      <c r="C568" s="110">
        <v>0.0066</v>
      </c>
      <c r="D568" s="26">
        <v>1</v>
      </c>
      <c r="E568" s="26">
        <v>3</v>
      </c>
      <c r="F568" s="110">
        <v>0.0066</v>
      </c>
      <c r="G568" s="114">
        <v>170</v>
      </c>
      <c r="H568" s="28" t="s">
        <v>9</v>
      </c>
      <c r="I568" s="26">
        <v>91</v>
      </c>
      <c r="J568" s="110">
        <v>0.022</v>
      </c>
      <c r="K568" s="26">
        <v>0</v>
      </c>
      <c r="L568" s="26">
        <v>7</v>
      </c>
      <c r="M568" s="110">
        <v>0.022</v>
      </c>
      <c r="N568" s="174">
        <f>(L568+K568)/I568</f>
        <v>0.0769230769230769</v>
      </c>
      <c r="O568" s="28" t="s">
        <v>9</v>
      </c>
      <c r="P568" s="26">
        <v>84</v>
      </c>
      <c r="Q568" s="110">
        <v>0</v>
      </c>
      <c r="R568" s="26">
        <v>2</v>
      </c>
      <c r="S568" s="26">
        <v>3</v>
      </c>
      <c r="T568" s="110">
        <v>0</v>
      </c>
      <c r="U568" s="174">
        <f>(S568+R568)/P568</f>
        <v>0.0595238095238095</v>
      </c>
    </row>
    <row r="569" ht="12" spans="1:21">
      <c r="A569" s="28" t="s">
        <v>9</v>
      </c>
      <c r="B569" s="26">
        <v>77</v>
      </c>
      <c r="C569" s="110">
        <v>0</v>
      </c>
      <c r="D569" s="26">
        <v>2</v>
      </c>
      <c r="E569" s="26">
        <v>2</v>
      </c>
      <c r="F569" s="110">
        <v>0</v>
      </c>
      <c r="G569" s="174">
        <f>(E569+D569)/B569</f>
        <v>0.051948051948052</v>
      </c>
      <c r="H569" s="28" t="s">
        <v>7</v>
      </c>
      <c r="I569" s="26">
        <v>86</v>
      </c>
      <c r="J569" s="110">
        <v>0</v>
      </c>
      <c r="K569" s="26">
        <v>0</v>
      </c>
      <c r="L569" s="26">
        <v>2</v>
      </c>
      <c r="M569" s="110">
        <v>0</v>
      </c>
      <c r="N569" s="114">
        <v>123</v>
      </c>
      <c r="O569" s="28" t="s">
        <v>7</v>
      </c>
      <c r="P569" s="26">
        <v>83</v>
      </c>
      <c r="Q569" s="110">
        <v>0</v>
      </c>
      <c r="R569" s="26">
        <v>0</v>
      </c>
      <c r="S569" s="26">
        <v>1</v>
      </c>
      <c r="T569" s="110">
        <v>0</v>
      </c>
      <c r="U569" s="114">
        <v>136</v>
      </c>
    </row>
    <row r="570" ht="12" spans="1:21">
      <c r="A570" s="28" t="s">
        <v>6</v>
      </c>
      <c r="B570" s="26">
        <v>18</v>
      </c>
      <c r="C570" s="110">
        <v>0</v>
      </c>
      <c r="D570" s="26">
        <v>1</v>
      </c>
      <c r="E570" s="26">
        <v>1</v>
      </c>
      <c r="F570" s="110">
        <v>0</v>
      </c>
      <c r="G570" s="114">
        <v>6</v>
      </c>
      <c r="H570" s="28" t="s">
        <v>6</v>
      </c>
      <c r="I570" s="26">
        <v>37</v>
      </c>
      <c r="J570" s="110">
        <v>0</v>
      </c>
      <c r="K570" s="26">
        <v>0</v>
      </c>
      <c r="L570" s="26">
        <v>1</v>
      </c>
      <c r="M570" s="110">
        <v>0</v>
      </c>
      <c r="N570" s="114">
        <v>3</v>
      </c>
      <c r="O570" s="28" t="s">
        <v>6</v>
      </c>
      <c r="P570" s="26">
        <v>53</v>
      </c>
      <c r="Q570" s="110">
        <v>0</v>
      </c>
      <c r="R570" s="26">
        <v>1</v>
      </c>
      <c r="S570" s="26">
        <v>1</v>
      </c>
      <c r="T570" s="110">
        <v>0</v>
      </c>
      <c r="U570" s="114">
        <v>3</v>
      </c>
    </row>
    <row r="571" ht="12" spans="1:21">
      <c r="A571" s="28" t="s">
        <v>11</v>
      </c>
      <c r="B571" s="26">
        <v>12</v>
      </c>
      <c r="C571" s="110">
        <v>0</v>
      </c>
      <c r="D571" s="26">
        <v>0</v>
      </c>
      <c r="E571" s="26">
        <v>3</v>
      </c>
      <c r="F571" s="110">
        <v>0</v>
      </c>
      <c r="G571" s="114">
        <f>G570/G568</f>
        <v>0.0352941176470588</v>
      </c>
      <c r="H571" s="28" t="s">
        <v>8</v>
      </c>
      <c r="I571" s="26">
        <v>17</v>
      </c>
      <c r="J571" s="110">
        <v>0</v>
      </c>
      <c r="K571" s="26">
        <v>0</v>
      </c>
      <c r="L571" s="26">
        <v>2</v>
      </c>
      <c r="M571" s="110">
        <v>0</v>
      </c>
      <c r="N571" s="114">
        <f>N570/N569</f>
        <v>0.024390243902439</v>
      </c>
      <c r="O571" s="28" t="s">
        <v>8</v>
      </c>
      <c r="P571" s="26">
        <v>13</v>
      </c>
      <c r="Q571" s="110">
        <v>0</v>
      </c>
      <c r="R571" s="26">
        <v>0</v>
      </c>
      <c r="S571" s="26">
        <v>0</v>
      </c>
      <c r="T571" s="110">
        <v>0</v>
      </c>
      <c r="U571" s="114">
        <f>U570/U569</f>
        <v>0.0220588235294118</v>
      </c>
    </row>
    <row r="572" ht="12" spans="1:21">
      <c r="A572" s="28" t="s">
        <v>10</v>
      </c>
      <c r="B572" s="26">
        <v>11</v>
      </c>
      <c r="C572" s="110">
        <v>0</v>
      </c>
      <c r="D572" s="26">
        <v>0</v>
      </c>
      <c r="E572" s="26">
        <v>3</v>
      </c>
      <c r="F572" s="110">
        <v>0</v>
      </c>
      <c r="G572" s="114"/>
      <c r="H572" s="28" t="s">
        <v>11</v>
      </c>
      <c r="I572" s="26">
        <v>16</v>
      </c>
      <c r="J572" s="110">
        <v>0</v>
      </c>
      <c r="K572" s="26">
        <v>0</v>
      </c>
      <c r="L572" s="26">
        <v>3</v>
      </c>
      <c r="M572" s="110">
        <v>0</v>
      </c>
      <c r="N572" s="114"/>
      <c r="O572" s="28" t="s">
        <v>10</v>
      </c>
      <c r="P572" s="26">
        <v>10</v>
      </c>
      <c r="Q572" s="110">
        <v>0</v>
      </c>
      <c r="R572" s="26">
        <v>0</v>
      </c>
      <c r="S572" s="26">
        <v>0</v>
      </c>
      <c r="T572" s="110">
        <v>0</v>
      </c>
      <c r="U572" s="114"/>
    </row>
    <row r="573" ht="12" spans="1:21">
      <c r="A573" s="28" t="s">
        <v>8</v>
      </c>
      <c r="B573" s="26">
        <v>11</v>
      </c>
      <c r="C573" s="110">
        <v>0</v>
      </c>
      <c r="D573" s="26">
        <v>0</v>
      </c>
      <c r="E573" s="26">
        <v>1</v>
      </c>
      <c r="F573" s="110">
        <v>0</v>
      </c>
      <c r="G573" s="114"/>
      <c r="H573" s="28" t="s">
        <v>10</v>
      </c>
      <c r="I573" s="26">
        <v>10</v>
      </c>
      <c r="J573" s="110">
        <v>0</v>
      </c>
      <c r="K573" s="26">
        <v>0</v>
      </c>
      <c r="L573" s="26">
        <v>0</v>
      </c>
      <c r="M573" s="110">
        <v>0</v>
      </c>
      <c r="N573" s="114"/>
      <c r="O573" s="28" t="s">
        <v>11</v>
      </c>
      <c r="P573" s="26">
        <v>8</v>
      </c>
      <c r="Q573" s="110">
        <v>0</v>
      </c>
      <c r="R573" s="26">
        <v>0</v>
      </c>
      <c r="S573" s="26">
        <v>0</v>
      </c>
      <c r="T573" s="110">
        <v>0</v>
      </c>
      <c r="U573" s="114"/>
    </row>
    <row r="574" ht="12" spans="1:21">
      <c r="A574" s="28" t="s">
        <v>13</v>
      </c>
      <c r="B574" s="26">
        <v>5</v>
      </c>
      <c r="C574" s="110">
        <v>0</v>
      </c>
      <c r="D574" s="26">
        <v>0</v>
      </c>
      <c r="E574" s="26">
        <v>1</v>
      </c>
      <c r="F574" s="110">
        <v>0</v>
      </c>
      <c r="G574" s="114"/>
      <c r="H574" s="28" t="s">
        <v>28</v>
      </c>
      <c r="I574" s="26">
        <v>5</v>
      </c>
      <c r="J574" s="110">
        <v>0.4</v>
      </c>
      <c r="K574" s="26">
        <v>0</v>
      </c>
      <c r="L574" s="26">
        <v>2</v>
      </c>
      <c r="M574" s="110">
        <v>0.4</v>
      </c>
      <c r="N574" s="114"/>
      <c r="O574" s="28" t="s">
        <v>17</v>
      </c>
      <c r="P574" s="26">
        <v>6</v>
      </c>
      <c r="Q574" s="110">
        <v>0</v>
      </c>
      <c r="R574" s="26">
        <v>1</v>
      </c>
      <c r="S574" s="26">
        <v>1</v>
      </c>
      <c r="T574" s="110">
        <v>0</v>
      </c>
      <c r="U574" s="114"/>
    </row>
    <row r="575" ht="12" spans="1:21">
      <c r="A575" s="28" t="s">
        <v>17</v>
      </c>
      <c r="B575" s="26">
        <v>3</v>
      </c>
      <c r="C575" s="110">
        <v>0</v>
      </c>
      <c r="D575" s="26">
        <v>0</v>
      </c>
      <c r="E575" s="26">
        <v>0</v>
      </c>
      <c r="F575" s="110">
        <v>0</v>
      </c>
      <c r="G575" s="114"/>
      <c r="H575" s="28" t="s">
        <v>17</v>
      </c>
      <c r="I575" s="26">
        <v>5</v>
      </c>
      <c r="J575" s="110">
        <v>0</v>
      </c>
      <c r="K575" s="26">
        <v>0</v>
      </c>
      <c r="L575" s="26">
        <v>0</v>
      </c>
      <c r="M575" s="110">
        <v>0</v>
      </c>
      <c r="N575" s="114"/>
      <c r="O575" s="28" t="s">
        <v>16</v>
      </c>
      <c r="P575" s="26">
        <v>5</v>
      </c>
      <c r="Q575" s="110">
        <v>0</v>
      </c>
      <c r="R575" s="26">
        <v>0</v>
      </c>
      <c r="S575" s="26">
        <v>1</v>
      </c>
      <c r="T575" s="110">
        <v>0</v>
      </c>
      <c r="U575" s="114"/>
    </row>
    <row r="576" ht="12" spans="1:21">
      <c r="A576" s="28" t="s">
        <v>16</v>
      </c>
      <c r="B576" s="26">
        <v>3</v>
      </c>
      <c r="C576" s="110">
        <v>0</v>
      </c>
      <c r="D576" s="26">
        <v>0</v>
      </c>
      <c r="E576" s="26">
        <v>0</v>
      </c>
      <c r="F576" s="110">
        <v>0</v>
      </c>
      <c r="G576" s="114"/>
      <c r="H576" s="28" t="s">
        <v>13</v>
      </c>
      <c r="I576" s="26">
        <v>4</v>
      </c>
      <c r="J576" s="110">
        <v>0</v>
      </c>
      <c r="K576" s="26">
        <v>0</v>
      </c>
      <c r="L576" s="26">
        <v>1</v>
      </c>
      <c r="M576" s="110">
        <v>0</v>
      </c>
      <c r="N576" s="114"/>
      <c r="O576" s="28" t="s">
        <v>13</v>
      </c>
      <c r="P576" s="26">
        <v>2</v>
      </c>
      <c r="Q576" s="110">
        <v>0</v>
      </c>
      <c r="R576" s="26">
        <v>0</v>
      </c>
      <c r="S576" s="26">
        <v>0</v>
      </c>
      <c r="T576" s="110">
        <v>0</v>
      </c>
      <c r="U576" s="114"/>
    </row>
    <row r="577" ht="12" spans="1:21">
      <c r="A577" s="28" t="s">
        <v>26</v>
      </c>
      <c r="B577" s="26">
        <v>2</v>
      </c>
      <c r="C577" s="110">
        <v>0</v>
      </c>
      <c r="D577" s="26">
        <v>0</v>
      </c>
      <c r="E577" s="26">
        <v>2</v>
      </c>
      <c r="F577" s="110">
        <v>0</v>
      </c>
      <c r="G577" s="114"/>
      <c r="H577" s="28" t="s">
        <v>16</v>
      </c>
      <c r="I577" s="26">
        <v>4</v>
      </c>
      <c r="J577" s="110">
        <v>0</v>
      </c>
      <c r="K577" s="26">
        <v>0</v>
      </c>
      <c r="L577" s="26">
        <v>0</v>
      </c>
      <c r="M577" s="110">
        <v>0</v>
      </c>
      <c r="N577" s="114"/>
      <c r="O577" s="28" t="s">
        <v>24</v>
      </c>
      <c r="P577" s="26">
        <v>2</v>
      </c>
      <c r="Q577" s="110">
        <v>0</v>
      </c>
      <c r="R577" s="26">
        <v>0</v>
      </c>
      <c r="S577" s="26">
        <v>0</v>
      </c>
      <c r="T577" s="110">
        <v>0</v>
      </c>
      <c r="U577" s="114"/>
    </row>
    <row r="578" ht="12" spans="1:21">
      <c r="A578" s="28" t="s">
        <v>24</v>
      </c>
      <c r="B578" s="26">
        <v>2</v>
      </c>
      <c r="C578" s="110">
        <v>0</v>
      </c>
      <c r="D578" s="26">
        <v>0</v>
      </c>
      <c r="E578" s="26">
        <v>1</v>
      </c>
      <c r="F578" s="110">
        <v>0</v>
      </c>
      <c r="G578" s="114"/>
      <c r="H578" s="28" t="s">
        <v>22</v>
      </c>
      <c r="I578" s="26">
        <v>3</v>
      </c>
      <c r="J578" s="110">
        <v>0</v>
      </c>
      <c r="K578" s="26">
        <v>0</v>
      </c>
      <c r="L578" s="26">
        <v>1</v>
      </c>
      <c r="M578" s="110">
        <v>0</v>
      </c>
      <c r="N578" s="114"/>
      <c r="O578" s="28" t="s">
        <v>12</v>
      </c>
      <c r="P578" s="26">
        <v>2</v>
      </c>
      <c r="Q578" s="110">
        <v>0</v>
      </c>
      <c r="R578" s="26">
        <v>0</v>
      </c>
      <c r="S578" s="26">
        <v>0</v>
      </c>
      <c r="T578" s="110">
        <v>0</v>
      </c>
      <c r="U578" s="114"/>
    </row>
    <row r="579" ht="12" spans="1:21">
      <c r="A579" s="28" t="s">
        <v>28</v>
      </c>
      <c r="B579" s="26">
        <v>1</v>
      </c>
      <c r="C579" s="110">
        <v>0</v>
      </c>
      <c r="D579" s="26">
        <v>0</v>
      </c>
      <c r="E579" s="26">
        <v>0</v>
      </c>
      <c r="F579" s="110">
        <v>0</v>
      </c>
      <c r="G579" s="114"/>
      <c r="H579" s="28" t="s">
        <v>14</v>
      </c>
      <c r="I579" s="26">
        <v>2</v>
      </c>
      <c r="J579" s="110">
        <v>0</v>
      </c>
      <c r="K579" s="26">
        <v>0</v>
      </c>
      <c r="L579" s="26">
        <v>0</v>
      </c>
      <c r="M579" s="110">
        <v>0</v>
      </c>
      <c r="N579" s="114"/>
      <c r="O579" s="28" t="s">
        <v>26</v>
      </c>
      <c r="P579" s="26">
        <v>1</v>
      </c>
      <c r="Q579" s="110">
        <v>0</v>
      </c>
      <c r="R579" s="26">
        <v>0</v>
      </c>
      <c r="S579" s="26">
        <v>0</v>
      </c>
      <c r="T579" s="110">
        <v>0</v>
      </c>
      <c r="U579" s="114"/>
    </row>
    <row r="580" ht="12" spans="1:21">
      <c r="A580" s="28" t="s">
        <v>19</v>
      </c>
      <c r="B580" s="26">
        <v>1</v>
      </c>
      <c r="C580" s="110">
        <v>0</v>
      </c>
      <c r="D580" s="26">
        <v>0</v>
      </c>
      <c r="E580" s="26">
        <v>0</v>
      </c>
      <c r="F580" s="110">
        <v>0</v>
      </c>
      <c r="G580" s="114"/>
      <c r="H580" s="28" t="s">
        <v>15</v>
      </c>
      <c r="I580" s="26">
        <v>1</v>
      </c>
      <c r="J580" s="110">
        <v>0</v>
      </c>
      <c r="K580" s="26">
        <v>0</v>
      </c>
      <c r="L580" s="26">
        <v>0</v>
      </c>
      <c r="M580" s="110">
        <v>0</v>
      </c>
      <c r="N580" s="114"/>
      <c r="O580" s="28" t="s">
        <v>22</v>
      </c>
      <c r="P580" s="26">
        <v>1</v>
      </c>
      <c r="Q580" s="110">
        <v>0</v>
      </c>
      <c r="R580" s="26">
        <v>0</v>
      </c>
      <c r="S580" s="26">
        <v>0</v>
      </c>
      <c r="T580" s="110">
        <v>0</v>
      </c>
      <c r="U580" s="114"/>
    </row>
    <row r="581" ht="12" spans="1:21">
      <c r="A581" s="28" t="s">
        <v>14</v>
      </c>
      <c r="B581" s="26">
        <v>1</v>
      </c>
      <c r="C581" s="110">
        <v>0</v>
      </c>
      <c r="D581" s="26">
        <v>0</v>
      </c>
      <c r="E581" s="26">
        <v>1</v>
      </c>
      <c r="F581" s="110">
        <v>0</v>
      </c>
      <c r="G581" s="114"/>
      <c r="H581" s="28" t="s">
        <v>26</v>
      </c>
      <c r="I581" s="26">
        <v>1</v>
      </c>
      <c r="J581" s="110">
        <v>0</v>
      </c>
      <c r="K581" s="26">
        <v>0</v>
      </c>
      <c r="L581" s="26">
        <v>0</v>
      </c>
      <c r="M581" s="110">
        <v>0</v>
      </c>
      <c r="N581" s="114"/>
      <c r="O581" s="28" t="s">
        <v>25</v>
      </c>
      <c r="P581" s="26">
        <v>1</v>
      </c>
      <c r="Q581" s="110">
        <v>0</v>
      </c>
      <c r="R581" s="26">
        <v>0</v>
      </c>
      <c r="S581" s="26">
        <v>0</v>
      </c>
      <c r="T581" s="110">
        <v>0</v>
      </c>
      <c r="U581" s="114"/>
    </row>
    <row r="582" ht="13.5" spans="1:15">
      <c r="A582" s="28" t="s">
        <v>22</v>
      </c>
      <c r="B582" s="26">
        <v>1</v>
      </c>
      <c r="C582" s="110">
        <v>0</v>
      </c>
      <c r="D582" s="26">
        <v>0</v>
      </c>
      <c r="E582" s="26">
        <v>1</v>
      </c>
      <c r="F582" s="110">
        <v>0</v>
      </c>
      <c r="G582" s="114"/>
      <c r="H582" s="28" t="s">
        <v>21</v>
      </c>
      <c r="I582" s="26">
        <v>1</v>
      </c>
      <c r="J582" s="110">
        <v>0</v>
      </c>
      <c r="K582" s="26">
        <v>0</v>
      </c>
      <c r="L582" s="26">
        <v>0</v>
      </c>
      <c r="M582" s="110">
        <v>0</v>
      </c>
      <c r="N582" s="114"/>
      <c r="O582" s="14"/>
    </row>
    <row r="583" ht="13.5" spans="1:15">
      <c r="A583" s="28" t="s">
        <v>25</v>
      </c>
      <c r="B583" s="26">
        <v>1</v>
      </c>
      <c r="C583" s="110">
        <v>0</v>
      </c>
      <c r="D583" s="26">
        <v>0</v>
      </c>
      <c r="E583" s="26">
        <v>0</v>
      </c>
      <c r="F583" s="110">
        <v>0</v>
      </c>
      <c r="G583" s="114"/>
      <c r="H583" s="28" t="s">
        <v>25</v>
      </c>
      <c r="I583" s="26">
        <v>1</v>
      </c>
      <c r="J583" s="110">
        <v>0</v>
      </c>
      <c r="K583" s="26">
        <v>0</v>
      </c>
      <c r="L583" s="26">
        <v>0</v>
      </c>
      <c r="M583" s="110">
        <v>0</v>
      </c>
      <c r="N583" s="114"/>
      <c r="O583" s="14"/>
    </row>
    <row r="584" ht="13.5" spans="1:8">
      <c r="A584" s="28" t="s">
        <v>27</v>
      </c>
      <c r="B584" s="26">
        <v>1</v>
      </c>
      <c r="C584" s="110">
        <v>0</v>
      </c>
      <c r="D584" s="26">
        <v>0</v>
      </c>
      <c r="E584" s="26">
        <v>1</v>
      </c>
      <c r="F584" s="110">
        <v>0</v>
      </c>
      <c r="G584" s="114"/>
      <c r="H584" s="198"/>
    </row>
    <row r="585" ht="13.5" spans="8:17">
      <c r="H585" s="95"/>
      <c r="Q585" s="194">
        <v>43552</v>
      </c>
    </row>
    <row r="586" ht="14.25" spans="4:21">
      <c r="D586" s="194">
        <v>43550</v>
      </c>
      <c r="H586"/>
      <c r="K586" s="194">
        <v>43551</v>
      </c>
      <c r="O586" s="20" t="s">
        <v>0</v>
      </c>
      <c r="P586" s="25" t="s">
        <v>1</v>
      </c>
      <c r="Q586" s="25" t="s">
        <v>2</v>
      </c>
      <c r="R586" s="25" t="s">
        <v>3</v>
      </c>
      <c r="S586" s="25" t="s">
        <v>4</v>
      </c>
      <c r="T586" s="25" t="s">
        <v>5</v>
      </c>
      <c r="U586" s="197"/>
    </row>
    <row r="587" ht="12.75" spans="1:21">
      <c r="A587" s="20" t="s">
        <v>0</v>
      </c>
      <c r="B587" s="25" t="s">
        <v>1</v>
      </c>
      <c r="C587" s="25" t="s">
        <v>2</v>
      </c>
      <c r="D587" s="25" t="s">
        <v>3</v>
      </c>
      <c r="E587" s="25" t="s">
        <v>4</v>
      </c>
      <c r="F587" s="25" t="s">
        <v>5</v>
      </c>
      <c r="G587" s="197"/>
      <c r="H587" s="20" t="s">
        <v>0</v>
      </c>
      <c r="I587" s="25" t="s">
        <v>1</v>
      </c>
      <c r="J587" s="25" t="s">
        <v>2</v>
      </c>
      <c r="K587" s="25" t="s">
        <v>3</v>
      </c>
      <c r="L587" s="25" t="s">
        <v>4</v>
      </c>
      <c r="M587" s="25" t="s">
        <v>5</v>
      </c>
      <c r="N587" s="197"/>
      <c r="O587" s="28" t="s">
        <v>7</v>
      </c>
      <c r="P587" s="26">
        <v>161</v>
      </c>
      <c r="Q587" s="110">
        <v>0</v>
      </c>
      <c r="R587" s="26">
        <v>1</v>
      </c>
      <c r="S587" s="26">
        <v>5</v>
      </c>
      <c r="T587" s="110">
        <v>0</v>
      </c>
      <c r="U587" s="114">
        <v>182</v>
      </c>
    </row>
    <row r="588" ht="12" spans="1:21">
      <c r="A588" s="28" t="s">
        <v>7</v>
      </c>
      <c r="B588" s="26">
        <v>109</v>
      </c>
      <c r="C588" s="110">
        <v>0.0092</v>
      </c>
      <c r="D588" s="26">
        <v>4</v>
      </c>
      <c r="E588" s="26">
        <v>8</v>
      </c>
      <c r="F588" s="110">
        <v>0</v>
      </c>
      <c r="G588" s="114">
        <v>154</v>
      </c>
      <c r="H588" s="28" t="s">
        <v>7</v>
      </c>
      <c r="I588" s="26">
        <v>136</v>
      </c>
      <c r="J588" s="110">
        <v>0</v>
      </c>
      <c r="K588" s="26">
        <v>0</v>
      </c>
      <c r="L588" s="26">
        <v>1</v>
      </c>
      <c r="M588" s="110">
        <v>0</v>
      </c>
      <c r="N588" s="114">
        <v>154</v>
      </c>
      <c r="O588" s="28" t="s">
        <v>9</v>
      </c>
      <c r="P588" s="26">
        <v>86</v>
      </c>
      <c r="Q588" s="110">
        <v>0.0233</v>
      </c>
      <c r="R588" s="26">
        <v>3</v>
      </c>
      <c r="S588" s="26">
        <v>4</v>
      </c>
      <c r="T588" s="110">
        <v>0.0233</v>
      </c>
      <c r="U588" s="174">
        <f>(S588+R588)/P588</f>
        <v>0.0813953488372093</v>
      </c>
    </row>
    <row r="589" ht="12" spans="1:21">
      <c r="A589" s="28" t="s">
        <v>9</v>
      </c>
      <c r="B589" s="26">
        <v>75</v>
      </c>
      <c r="C589" s="110">
        <v>0.04</v>
      </c>
      <c r="D589" s="26">
        <v>1</v>
      </c>
      <c r="E589" s="26">
        <v>8</v>
      </c>
      <c r="F589" s="110">
        <v>0.04</v>
      </c>
      <c r="G589" s="174">
        <f>(E589+D589)/B589</f>
        <v>0.12</v>
      </c>
      <c r="H589" s="28" t="s">
        <v>9</v>
      </c>
      <c r="I589" s="26">
        <v>134</v>
      </c>
      <c r="J589" s="110">
        <v>0</v>
      </c>
      <c r="K589" s="26">
        <v>0</v>
      </c>
      <c r="L589" s="26">
        <v>4</v>
      </c>
      <c r="M589" s="110">
        <v>0</v>
      </c>
      <c r="N589" s="174">
        <f>(L589+K589)/I589</f>
        <v>0.0298507462686567</v>
      </c>
      <c r="O589" s="28" t="s">
        <v>6</v>
      </c>
      <c r="P589" s="26">
        <v>21</v>
      </c>
      <c r="Q589" s="110">
        <v>0</v>
      </c>
      <c r="R589" s="26">
        <v>0</v>
      </c>
      <c r="S589" s="26">
        <v>1</v>
      </c>
      <c r="T589" s="110">
        <v>0</v>
      </c>
      <c r="U589" s="114">
        <v>7</v>
      </c>
    </row>
    <row r="590" ht="12" spans="1:21">
      <c r="A590" s="28" t="s">
        <v>6</v>
      </c>
      <c r="B590" s="26">
        <v>45</v>
      </c>
      <c r="C590" s="110">
        <v>0</v>
      </c>
      <c r="D590" s="26">
        <v>2</v>
      </c>
      <c r="E590" s="26">
        <v>1</v>
      </c>
      <c r="F590" s="110">
        <v>0</v>
      </c>
      <c r="G590" s="114">
        <v>15</v>
      </c>
      <c r="H590" s="28" t="s">
        <v>6</v>
      </c>
      <c r="I590" s="26">
        <v>18</v>
      </c>
      <c r="J590" s="110">
        <v>0</v>
      </c>
      <c r="K590" s="26">
        <v>0</v>
      </c>
      <c r="L590" s="26">
        <v>1</v>
      </c>
      <c r="M590" s="110">
        <v>0</v>
      </c>
      <c r="N590" s="114">
        <v>2</v>
      </c>
      <c r="O590" s="28" t="s">
        <v>8</v>
      </c>
      <c r="P590" s="26">
        <v>13</v>
      </c>
      <c r="Q590" s="110">
        <v>0.0769</v>
      </c>
      <c r="R590" s="26">
        <v>1</v>
      </c>
      <c r="S590" s="26">
        <v>2</v>
      </c>
      <c r="T590" s="110">
        <v>0.0769</v>
      </c>
      <c r="U590" s="114">
        <f>U589/U587</f>
        <v>0.0384615384615385</v>
      </c>
    </row>
    <row r="591" ht="12" spans="1:21">
      <c r="A591" s="28" t="s">
        <v>10</v>
      </c>
      <c r="B591" s="26">
        <v>15</v>
      </c>
      <c r="C591" s="110">
        <v>0.1333</v>
      </c>
      <c r="D591" s="26">
        <v>0</v>
      </c>
      <c r="E591" s="26">
        <v>3</v>
      </c>
      <c r="F591" s="110">
        <v>0.1333</v>
      </c>
      <c r="G591" s="114">
        <f>G590/G588</f>
        <v>0.0974025974025974</v>
      </c>
      <c r="H591" s="28" t="s">
        <v>11</v>
      </c>
      <c r="I591" s="26">
        <v>12</v>
      </c>
      <c r="J591" s="110">
        <v>0.0833</v>
      </c>
      <c r="K591" s="26">
        <v>0</v>
      </c>
      <c r="L591" s="26">
        <v>0</v>
      </c>
      <c r="M591" s="110">
        <v>0.0833</v>
      </c>
      <c r="N591" s="114">
        <f>N590/N588</f>
        <v>0.012987012987013</v>
      </c>
      <c r="O591" s="28" t="s">
        <v>11</v>
      </c>
      <c r="P591" s="26">
        <v>9</v>
      </c>
      <c r="Q591" s="110">
        <v>0</v>
      </c>
      <c r="R591" s="26">
        <v>0</v>
      </c>
      <c r="S591" s="26">
        <v>0</v>
      </c>
      <c r="T591" s="110">
        <v>0</v>
      </c>
      <c r="U591" s="114"/>
    </row>
    <row r="592" ht="12" spans="1:21">
      <c r="A592" s="28" t="s">
        <v>8</v>
      </c>
      <c r="B592" s="26">
        <v>11</v>
      </c>
      <c r="C592" s="110">
        <v>0.0909</v>
      </c>
      <c r="D592" s="26">
        <v>0</v>
      </c>
      <c r="E592" s="26">
        <v>2</v>
      </c>
      <c r="F592" s="110">
        <v>0.0909</v>
      </c>
      <c r="G592" s="114"/>
      <c r="H592" s="28" t="s">
        <v>8</v>
      </c>
      <c r="I592" s="26">
        <v>11</v>
      </c>
      <c r="J592" s="110">
        <v>0.0909</v>
      </c>
      <c r="K592" s="26">
        <v>0</v>
      </c>
      <c r="L592" s="26">
        <v>0</v>
      </c>
      <c r="M592" s="110">
        <v>0.0909</v>
      </c>
      <c r="N592" s="114"/>
      <c r="O592" s="28" t="s">
        <v>10</v>
      </c>
      <c r="P592" s="26">
        <v>5</v>
      </c>
      <c r="Q592" s="110">
        <v>0.4</v>
      </c>
      <c r="R592" s="26">
        <v>0</v>
      </c>
      <c r="S592" s="26">
        <v>0</v>
      </c>
      <c r="T592" s="110">
        <v>0.4</v>
      </c>
      <c r="U592" s="114"/>
    </row>
    <row r="593" ht="12" spans="1:21">
      <c r="A593" s="28" t="s">
        <v>11</v>
      </c>
      <c r="B593" s="26">
        <v>8</v>
      </c>
      <c r="C593" s="110">
        <v>0.125</v>
      </c>
      <c r="D593" s="26">
        <v>0</v>
      </c>
      <c r="E593" s="26">
        <v>1</v>
      </c>
      <c r="F593" s="110">
        <v>0.125</v>
      </c>
      <c r="G593" s="114"/>
      <c r="H593" s="28" t="s">
        <v>10</v>
      </c>
      <c r="I593" s="26">
        <v>7</v>
      </c>
      <c r="J593" s="110">
        <v>0.1429</v>
      </c>
      <c r="K593" s="26">
        <v>1</v>
      </c>
      <c r="L593" s="26">
        <v>0</v>
      </c>
      <c r="M593" s="110">
        <v>0.1429</v>
      </c>
      <c r="N593" s="114"/>
      <c r="O593" s="28" t="s">
        <v>16</v>
      </c>
      <c r="P593" s="26">
        <v>3</v>
      </c>
      <c r="Q593" s="110">
        <v>0</v>
      </c>
      <c r="R593" s="26">
        <v>0</v>
      </c>
      <c r="S593" s="26">
        <v>0</v>
      </c>
      <c r="T593" s="110">
        <v>0</v>
      </c>
      <c r="U593" s="114"/>
    </row>
    <row r="594" ht="12" spans="1:21">
      <c r="A594" s="28" t="s">
        <v>28</v>
      </c>
      <c r="B594" s="26">
        <v>3</v>
      </c>
      <c r="C594" s="110">
        <v>0</v>
      </c>
      <c r="D594" s="26">
        <v>0</v>
      </c>
      <c r="E594" s="26">
        <v>0</v>
      </c>
      <c r="F594" s="110">
        <v>0</v>
      </c>
      <c r="G594" s="114"/>
      <c r="H594" s="28" t="s">
        <v>17</v>
      </c>
      <c r="I594" s="26">
        <v>6</v>
      </c>
      <c r="J594" s="110">
        <v>0</v>
      </c>
      <c r="K594" s="26">
        <v>1</v>
      </c>
      <c r="L594" s="26">
        <v>0</v>
      </c>
      <c r="M594" s="110">
        <v>0</v>
      </c>
      <c r="N594" s="114"/>
      <c r="O594" s="28" t="s">
        <v>17</v>
      </c>
      <c r="P594" s="26">
        <v>2</v>
      </c>
      <c r="Q594" s="110">
        <v>0</v>
      </c>
      <c r="R594" s="26">
        <v>0</v>
      </c>
      <c r="S594" s="26">
        <v>0</v>
      </c>
      <c r="T594" s="110">
        <v>0</v>
      </c>
      <c r="U594" s="114"/>
    </row>
    <row r="595" ht="12" spans="1:21">
      <c r="A595" s="28" t="s">
        <v>17</v>
      </c>
      <c r="B595" s="26">
        <v>2</v>
      </c>
      <c r="C595" s="110">
        <v>0</v>
      </c>
      <c r="D595" s="26">
        <v>0</v>
      </c>
      <c r="E595" s="26">
        <v>0</v>
      </c>
      <c r="F595" s="110">
        <v>0</v>
      </c>
      <c r="G595" s="114"/>
      <c r="H595" s="28" t="s">
        <v>41</v>
      </c>
      <c r="I595" s="26">
        <v>2</v>
      </c>
      <c r="J595" s="110">
        <v>0</v>
      </c>
      <c r="K595" s="26">
        <v>0</v>
      </c>
      <c r="L595" s="26">
        <v>0</v>
      </c>
      <c r="M595" s="110">
        <v>0</v>
      </c>
      <c r="N595" s="114"/>
      <c r="O595" s="28" t="s">
        <v>13</v>
      </c>
      <c r="P595" s="26">
        <v>2</v>
      </c>
      <c r="Q595" s="110">
        <v>0</v>
      </c>
      <c r="R595" s="26">
        <v>0</v>
      </c>
      <c r="S595" s="26">
        <v>0</v>
      </c>
      <c r="T595" s="110">
        <v>0</v>
      </c>
      <c r="U595" s="114"/>
    </row>
    <row r="596" ht="12" spans="1:21">
      <c r="A596" s="28" t="s">
        <v>26</v>
      </c>
      <c r="B596" s="26">
        <v>2</v>
      </c>
      <c r="C596" s="110">
        <v>0</v>
      </c>
      <c r="D596" s="26">
        <v>0</v>
      </c>
      <c r="E596" s="26">
        <v>0</v>
      </c>
      <c r="F596" s="110">
        <v>0</v>
      </c>
      <c r="G596" s="114"/>
      <c r="H596" s="28" t="s">
        <v>32</v>
      </c>
      <c r="I596" s="26">
        <v>2</v>
      </c>
      <c r="J596" s="110">
        <v>0</v>
      </c>
      <c r="K596" s="26">
        <v>0</v>
      </c>
      <c r="L596" s="26">
        <v>0</v>
      </c>
      <c r="M596" s="110">
        <v>0</v>
      </c>
      <c r="N596" s="114"/>
      <c r="O596" s="28" t="s">
        <v>28</v>
      </c>
      <c r="P596" s="26">
        <v>1</v>
      </c>
      <c r="Q596" s="110">
        <v>0</v>
      </c>
      <c r="R596" s="26">
        <v>0</v>
      </c>
      <c r="S596" s="26">
        <v>0</v>
      </c>
      <c r="T596" s="110">
        <v>0</v>
      </c>
      <c r="U596" s="114"/>
    </row>
    <row r="597" ht="12" spans="1:21">
      <c r="A597" s="28" t="s">
        <v>13</v>
      </c>
      <c r="B597" s="26">
        <v>2</v>
      </c>
      <c r="C597" s="110">
        <v>1</v>
      </c>
      <c r="D597" s="26">
        <v>0</v>
      </c>
      <c r="E597" s="26">
        <v>1</v>
      </c>
      <c r="F597" s="110">
        <v>0.5</v>
      </c>
      <c r="G597" s="114"/>
      <c r="H597" s="28" t="s">
        <v>26</v>
      </c>
      <c r="I597" s="26">
        <v>2</v>
      </c>
      <c r="J597" s="110">
        <v>0</v>
      </c>
      <c r="K597" s="26">
        <v>0</v>
      </c>
      <c r="L597" s="26">
        <v>0</v>
      </c>
      <c r="M597" s="110">
        <v>0</v>
      </c>
      <c r="N597" s="114"/>
      <c r="O597" s="28" t="s">
        <v>15</v>
      </c>
      <c r="P597" s="26">
        <v>1</v>
      </c>
      <c r="Q597" s="110">
        <v>0</v>
      </c>
      <c r="R597" s="26">
        <v>0</v>
      </c>
      <c r="S597" s="26">
        <v>0</v>
      </c>
      <c r="T597" s="110">
        <v>0</v>
      </c>
      <c r="U597" s="114"/>
    </row>
    <row r="598" ht="12" spans="1:21">
      <c r="A598" s="28" t="s">
        <v>16</v>
      </c>
      <c r="B598" s="26">
        <v>2</v>
      </c>
      <c r="C598" s="110">
        <v>0</v>
      </c>
      <c r="D598" s="26">
        <v>0</v>
      </c>
      <c r="E598" s="26">
        <v>0</v>
      </c>
      <c r="F598" s="110">
        <v>0</v>
      </c>
      <c r="G598" s="114"/>
      <c r="H598" s="28" t="s">
        <v>14</v>
      </c>
      <c r="I598" s="26">
        <v>2</v>
      </c>
      <c r="J598" s="110">
        <v>0</v>
      </c>
      <c r="K598" s="26">
        <v>0</v>
      </c>
      <c r="L598" s="26">
        <v>0</v>
      </c>
      <c r="M598" s="110">
        <v>0</v>
      </c>
      <c r="N598" s="114"/>
      <c r="O598" s="28" t="s">
        <v>26</v>
      </c>
      <c r="P598" s="26">
        <v>1</v>
      </c>
      <c r="Q598" s="110">
        <v>0</v>
      </c>
      <c r="R598" s="26">
        <v>0</v>
      </c>
      <c r="S598" s="26">
        <v>0</v>
      </c>
      <c r="T598" s="110">
        <v>0</v>
      </c>
      <c r="U598" s="114"/>
    </row>
    <row r="599" ht="12" spans="1:21">
      <c r="A599" s="28" t="s">
        <v>19</v>
      </c>
      <c r="B599" s="26">
        <v>1</v>
      </c>
      <c r="C599" s="110">
        <v>0</v>
      </c>
      <c r="D599" s="26">
        <v>0</v>
      </c>
      <c r="E599" s="26">
        <v>0</v>
      </c>
      <c r="F599" s="110">
        <v>0</v>
      </c>
      <c r="G599" s="114"/>
      <c r="H599" s="28" t="s">
        <v>16</v>
      </c>
      <c r="I599" s="26">
        <v>2</v>
      </c>
      <c r="J599" s="110">
        <v>0</v>
      </c>
      <c r="K599" s="26">
        <v>0</v>
      </c>
      <c r="L599" s="26">
        <v>0</v>
      </c>
      <c r="M599" s="110">
        <v>0</v>
      </c>
      <c r="N599" s="114"/>
      <c r="O599" s="28" t="s">
        <v>22</v>
      </c>
      <c r="P599" s="26">
        <v>1</v>
      </c>
      <c r="Q599" s="110">
        <v>0</v>
      </c>
      <c r="R599" s="26">
        <v>0</v>
      </c>
      <c r="S599" s="26">
        <v>0</v>
      </c>
      <c r="T599" s="110">
        <v>0</v>
      </c>
      <c r="U599" s="114"/>
    </row>
    <row r="600" ht="12" spans="1:21">
      <c r="A600" s="28" t="s">
        <v>22</v>
      </c>
      <c r="B600" s="26">
        <v>1</v>
      </c>
      <c r="C600" s="110">
        <v>0</v>
      </c>
      <c r="D600" s="26">
        <v>0</v>
      </c>
      <c r="E600" s="26">
        <v>0</v>
      </c>
      <c r="F600" s="110">
        <v>0</v>
      </c>
      <c r="G600" s="114"/>
      <c r="H600" s="28" t="s">
        <v>25</v>
      </c>
      <c r="I600" s="26">
        <v>2</v>
      </c>
      <c r="J600" s="110">
        <v>0</v>
      </c>
      <c r="K600" s="26">
        <v>0</v>
      </c>
      <c r="L600" s="26">
        <v>0</v>
      </c>
      <c r="M600" s="110">
        <v>0</v>
      </c>
      <c r="N600" s="114"/>
      <c r="O600" s="28" t="s">
        <v>25</v>
      </c>
      <c r="P600" s="26">
        <v>1</v>
      </c>
      <c r="Q600" s="110">
        <v>0</v>
      </c>
      <c r="R600" s="26">
        <v>0</v>
      </c>
      <c r="S600" s="26">
        <v>0</v>
      </c>
      <c r="T600" s="110">
        <v>0</v>
      </c>
      <c r="U600" s="114"/>
    </row>
    <row r="601" ht="12" spans="1:14">
      <c r="A601" s="28" t="s">
        <v>27</v>
      </c>
      <c r="B601" s="26">
        <v>1</v>
      </c>
      <c r="C601" s="110">
        <v>0</v>
      </c>
      <c r="D601" s="26">
        <v>0</v>
      </c>
      <c r="E601" s="26">
        <v>1</v>
      </c>
      <c r="F601" s="110">
        <v>0</v>
      </c>
      <c r="G601" s="114"/>
      <c r="H601" s="28" t="s">
        <v>21</v>
      </c>
      <c r="I601" s="26">
        <v>1</v>
      </c>
      <c r="J601" s="110">
        <v>0</v>
      </c>
      <c r="K601" s="26">
        <v>0</v>
      </c>
      <c r="L601" s="26">
        <v>0</v>
      </c>
      <c r="M601" s="110">
        <v>0</v>
      </c>
      <c r="N601" s="114"/>
    </row>
    <row r="602" ht="12" spans="1:14">
      <c r="A602" s="205"/>
      <c r="H602" s="28" t="s">
        <v>13</v>
      </c>
      <c r="I602" s="26">
        <v>1</v>
      </c>
      <c r="J602" s="110">
        <v>1</v>
      </c>
      <c r="K602" s="26">
        <v>0</v>
      </c>
      <c r="L602" s="26">
        <v>1</v>
      </c>
      <c r="M602" s="110">
        <v>0</v>
      </c>
      <c r="N602" s="114"/>
    </row>
    <row r="603" ht="12" spans="8:14">
      <c r="H603" s="28" t="s">
        <v>24</v>
      </c>
      <c r="I603" s="26">
        <v>1</v>
      </c>
      <c r="J603" s="110">
        <v>0</v>
      </c>
      <c r="K603" s="26">
        <v>0</v>
      </c>
      <c r="L603" s="26">
        <v>0</v>
      </c>
      <c r="M603" s="110">
        <v>0</v>
      </c>
      <c r="N603" s="188"/>
    </row>
    <row r="605" spans="1:11">
      <c r="A605" s="205"/>
      <c r="D605" s="194">
        <v>43553</v>
      </c>
      <c r="K605" s="194">
        <v>43554</v>
      </c>
    </row>
    <row r="606" ht="12.75" spans="1:14">
      <c r="A606" s="20" t="s">
        <v>0</v>
      </c>
      <c r="B606" s="25" t="s">
        <v>1</v>
      </c>
      <c r="C606" s="25" t="s">
        <v>2</v>
      </c>
      <c r="D606" s="25" t="s">
        <v>3</v>
      </c>
      <c r="E606" s="25" t="s">
        <v>4</v>
      </c>
      <c r="F606" s="25" t="s">
        <v>5</v>
      </c>
      <c r="G606" s="197"/>
      <c r="H606" s="43" t="s">
        <v>0</v>
      </c>
      <c r="I606" s="45" t="s">
        <v>1</v>
      </c>
      <c r="J606" s="45" t="s">
        <v>2</v>
      </c>
      <c r="K606" s="45" t="s">
        <v>3</v>
      </c>
      <c r="L606" s="45" t="s">
        <v>4</v>
      </c>
      <c r="M606" s="45" t="s">
        <v>5</v>
      </c>
      <c r="N606" s="206"/>
    </row>
    <row r="607" ht="12" spans="1:14">
      <c r="A607" s="28" t="s">
        <v>9</v>
      </c>
      <c r="B607" s="26">
        <v>106</v>
      </c>
      <c r="C607" s="110">
        <v>0</v>
      </c>
      <c r="D607" s="26">
        <v>2</v>
      </c>
      <c r="E607" s="26">
        <v>4</v>
      </c>
      <c r="F607" s="110">
        <v>0</v>
      </c>
      <c r="G607" s="174">
        <f>(E607+D607)/B607</f>
        <v>0.0566037735849057</v>
      </c>
      <c r="H607" s="47" t="s">
        <v>9</v>
      </c>
      <c r="I607" s="46">
        <v>110</v>
      </c>
      <c r="J607" s="207">
        <v>0</v>
      </c>
      <c r="K607" s="46">
        <v>3</v>
      </c>
      <c r="L607" s="46">
        <v>3</v>
      </c>
      <c r="M607" s="207">
        <v>0</v>
      </c>
      <c r="N607" s="174">
        <f>(L607+K607)/I607</f>
        <v>0.0545454545454545</v>
      </c>
    </row>
    <row r="608" ht="12" spans="1:14">
      <c r="A608" s="28" t="s">
        <v>7</v>
      </c>
      <c r="B608" s="26">
        <v>105</v>
      </c>
      <c r="C608" s="110">
        <v>0.0095</v>
      </c>
      <c r="D608" s="26">
        <v>2</v>
      </c>
      <c r="E608" s="26">
        <v>3</v>
      </c>
      <c r="F608" s="110">
        <v>0.0095</v>
      </c>
      <c r="G608" s="114">
        <v>120</v>
      </c>
      <c r="H608" s="47" t="s">
        <v>7</v>
      </c>
      <c r="I608" s="46">
        <v>79</v>
      </c>
      <c r="J608" s="207">
        <v>0</v>
      </c>
      <c r="K608" s="46">
        <v>4</v>
      </c>
      <c r="L608" s="46">
        <v>3</v>
      </c>
      <c r="M608" s="207">
        <v>0</v>
      </c>
      <c r="N608" s="208">
        <v>122</v>
      </c>
    </row>
    <row r="609" ht="12" spans="1:14">
      <c r="A609" s="28" t="s">
        <v>6</v>
      </c>
      <c r="B609" s="26">
        <v>15</v>
      </c>
      <c r="C609" s="110">
        <v>0</v>
      </c>
      <c r="D609" s="26">
        <v>0</v>
      </c>
      <c r="E609" s="26">
        <v>0</v>
      </c>
      <c r="F609" s="110">
        <v>0</v>
      </c>
      <c r="G609" s="114">
        <v>5</v>
      </c>
      <c r="H609" s="47" t="s">
        <v>6</v>
      </c>
      <c r="I609" s="46">
        <v>43</v>
      </c>
      <c r="J609" s="207">
        <v>0</v>
      </c>
      <c r="K609" s="46">
        <v>0</v>
      </c>
      <c r="L609" s="46">
        <v>0</v>
      </c>
      <c r="M609" s="207">
        <v>0</v>
      </c>
      <c r="N609" s="208">
        <v>7</v>
      </c>
    </row>
    <row r="610" ht="12" spans="1:14">
      <c r="A610" s="28" t="s">
        <v>8</v>
      </c>
      <c r="B610" s="26">
        <v>13</v>
      </c>
      <c r="C610" s="110">
        <v>0</v>
      </c>
      <c r="D610" s="26">
        <v>0</v>
      </c>
      <c r="E610" s="26">
        <v>1</v>
      </c>
      <c r="F610" s="110">
        <v>0</v>
      </c>
      <c r="G610" s="114">
        <f>G609/G608</f>
        <v>0.0416666666666667</v>
      </c>
      <c r="H610" s="47" t="s">
        <v>8</v>
      </c>
      <c r="I610" s="46">
        <v>16</v>
      </c>
      <c r="J610" s="207">
        <v>0.0625</v>
      </c>
      <c r="K610" s="46">
        <v>0</v>
      </c>
      <c r="L610" s="46">
        <v>0</v>
      </c>
      <c r="M610" s="207">
        <v>0.0625</v>
      </c>
      <c r="N610" s="208">
        <f>N609/N608</f>
        <v>0.0573770491803279</v>
      </c>
    </row>
    <row r="611" ht="12" spans="1:14">
      <c r="A611" s="28" t="s">
        <v>11</v>
      </c>
      <c r="B611" s="26">
        <v>11</v>
      </c>
      <c r="C611" s="110">
        <v>0.0909</v>
      </c>
      <c r="D611" s="26">
        <v>1</v>
      </c>
      <c r="E611" s="26">
        <v>3</v>
      </c>
      <c r="F611" s="110">
        <v>0.0909</v>
      </c>
      <c r="G611" s="114"/>
      <c r="H611" s="47" t="s">
        <v>11</v>
      </c>
      <c r="I611" s="46">
        <v>9</v>
      </c>
      <c r="J611" s="207">
        <v>0</v>
      </c>
      <c r="K611" s="46">
        <v>0</v>
      </c>
      <c r="L611" s="46">
        <v>1</v>
      </c>
      <c r="M611" s="207">
        <v>0</v>
      </c>
      <c r="N611" s="208"/>
    </row>
    <row r="612" ht="12" spans="1:14">
      <c r="A612" s="28" t="s">
        <v>17</v>
      </c>
      <c r="B612" s="26">
        <v>5</v>
      </c>
      <c r="C612" s="110">
        <v>0</v>
      </c>
      <c r="D612" s="26">
        <v>0</v>
      </c>
      <c r="E612" s="26">
        <v>0</v>
      </c>
      <c r="F612" s="110">
        <v>0</v>
      </c>
      <c r="G612" s="114"/>
      <c r="H612" s="47" t="s">
        <v>17</v>
      </c>
      <c r="I612" s="46">
        <v>8</v>
      </c>
      <c r="J612" s="207">
        <v>0.125</v>
      </c>
      <c r="K612" s="46">
        <v>0</v>
      </c>
      <c r="L612" s="46">
        <v>0</v>
      </c>
      <c r="M612" s="207">
        <v>0.125</v>
      </c>
      <c r="N612" s="208"/>
    </row>
    <row r="613" ht="12" spans="1:14">
      <c r="A613" s="28" t="s">
        <v>16</v>
      </c>
      <c r="B613" s="26">
        <v>4</v>
      </c>
      <c r="C613" s="110">
        <v>0</v>
      </c>
      <c r="D613" s="26">
        <v>0</v>
      </c>
      <c r="E613" s="26">
        <v>0</v>
      </c>
      <c r="F613" s="110">
        <v>0</v>
      </c>
      <c r="G613" s="114"/>
      <c r="H613" s="47" t="s">
        <v>10</v>
      </c>
      <c r="I613" s="46">
        <v>4</v>
      </c>
      <c r="J613" s="207">
        <v>0</v>
      </c>
      <c r="K613" s="46">
        <v>0</v>
      </c>
      <c r="L613" s="46">
        <v>0</v>
      </c>
      <c r="M613" s="207">
        <v>0</v>
      </c>
      <c r="N613" s="208"/>
    </row>
    <row r="614" ht="12" spans="1:14">
      <c r="A614" s="28" t="s">
        <v>10</v>
      </c>
      <c r="B614" s="26">
        <v>1</v>
      </c>
      <c r="C614" s="110">
        <v>0</v>
      </c>
      <c r="D614" s="26">
        <v>0</v>
      </c>
      <c r="E614" s="26">
        <v>1</v>
      </c>
      <c r="F614" s="110">
        <v>0</v>
      </c>
      <c r="G614" s="114"/>
      <c r="H614" s="47" t="s">
        <v>16</v>
      </c>
      <c r="I614" s="46">
        <v>4</v>
      </c>
      <c r="J614" s="207">
        <v>0</v>
      </c>
      <c r="K614" s="46">
        <v>0</v>
      </c>
      <c r="L614" s="46">
        <v>0</v>
      </c>
      <c r="M614" s="207">
        <v>0</v>
      </c>
      <c r="N614" s="208"/>
    </row>
    <row r="615" ht="12" spans="1:14">
      <c r="A615" s="28" t="s">
        <v>28</v>
      </c>
      <c r="B615" s="26">
        <v>1</v>
      </c>
      <c r="C615" s="110">
        <v>0</v>
      </c>
      <c r="D615" s="26">
        <v>0</v>
      </c>
      <c r="E615" s="26">
        <v>0</v>
      </c>
      <c r="F615" s="110">
        <v>0</v>
      </c>
      <c r="G615" s="114"/>
      <c r="H615" s="47" t="s">
        <v>26</v>
      </c>
      <c r="I615" s="46">
        <v>2</v>
      </c>
      <c r="J615" s="207">
        <v>0</v>
      </c>
      <c r="K615" s="46">
        <v>0</v>
      </c>
      <c r="L615" s="46">
        <v>0</v>
      </c>
      <c r="M615" s="207">
        <v>0</v>
      </c>
      <c r="N615" s="208"/>
    </row>
    <row r="616" ht="12" spans="1:14">
      <c r="A616" s="28" t="s">
        <v>14</v>
      </c>
      <c r="B616" s="26">
        <v>1</v>
      </c>
      <c r="C616" s="110">
        <v>0</v>
      </c>
      <c r="D616" s="26">
        <v>0</v>
      </c>
      <c r="E616" s="26">
        <v>0</v>
      </c>
      <c r="F616" s="110">
        <v>0</v>
      </c>
      <c r="G616" s="114"/>
      <c r="H616" s="47" t="s">
        <v>13</v>
      </c>
      <c r="I616" s="46">
        <v>2</v>
      </c>
      <c r="J616" s="207">
        <v>0</v>
      </c>
      <c r="K616" s="46">
        <v>0</v>
      </c>
      <c r="L616" s="46">
        <v>0</v>
      </c>
      <c r="M616" s="207">
        <v>0</v>
      </c>
      <c r="N616" s="208"/>
    </row>
    <row r="617" ht="12" spans="1:14">
      <c r="A617" s="28" t="s">
        <v>13</v>
      </c>
      <c r="B617" s="26">
        <v>1</v>
      </c>
      <c r="C617" s="110">
        <v>0</v>
      </c>
      <c r="D617" s="26">
        <v>0</v>
      </c>
      <c r="E617" s="26">
        <v>0</v>
      </c>
      <c r="F617" s="110">
        <v>0</v>
      </c>
      <c r="G617" s="114"/>
      <c r="H617" s="47" t="s">
        <v>28</v>
      </c>
      <c r="I617" s="46">
        <v>1</v>
      </c>
      <c r="J617" s="207">
        <v>0</v>
      </c>
      <c r="K617" s="46">
        <v>0</v>
      </c>
      <c r="L617" s="46">
        <v>0</v>
      </c>
      <c r="M617" s="207">
        <v>0</v>
      </c>
      <c r="N617" s="208"/>
    </row>
    <row r="618" ht="12" spans="1:14">
      <c r="A618" s="28" t="s">
        <v>24</v>
      </c>
      <c r="B618" s="26">
        <v>1</v>
      </c>
      <c r="C618" s="110">
        <v>0</v>
      </c>
      <c r="D618" s="26">
        <v>0</v>
      </c>
      <c r="E618" s="26">
        <v>0</v>
      </c>
      <c r="F618" s="110">
        <v>0</v>
      </c>
      <c r="G618" s="188"/>
      <c r="H618" s="47" t="s">
        <v>14</v>
      </c>
      <c r="I618" s="46">
        <v>1</v>
      </c>
      <c r="J618" s="207">
        <v>0</v>
      </c>
      <c r="K618" s="46">
        <v>0</v>
      </c>
      <c r="L618" s="46">
        <v>0</v>
      </c>
      <c r="M618" s="207">
        <v>0</v>
      </c>
      <c r="N618" s="208"/>
    </row>
    <row r="619" ht="12" spans="1:14">
      <c r="A619" s="205"/>
      <c r="H619" s="47" t="s">
        <v>33</v>
      </c>
      <c r="I619" s="46">
        <v>1</v>
      </c>
      <c r="J619" s="207">
        <v>0</v>
      </c>
      <c r="K619" s="46">
        <v>0</v>
      </c>
      <c r="L619" s="46">
        <v>1</v>
      </c>
      <c r="M619" s="207">
        <v>0</v>
      </c>
      <c r="N619" s="208"/>
    </row>
    <row r="620" ht="12" spans="8:14">
      <c r="H620" s="47" t="s">
        <v>23</v>
      </c>
      <c r="I620" s="46">
        <v>1</v>
      </c>
      <c r="J620" s="207">
        <v>0</v>
      </c>
      <c r="K620" s="46">
        <v>0</v>
      </c>
      <c r="L620" s="46">
        <v>0</v>
      </c>
      <c r="M620" s="207">
        <v>0</v>
      </c>
      <c r="N620" s="208"/>
    </row>
    <row r="621" ht="12" spans="8:14">
      <c r="H621" s="47" t="s">
        <v>25</v>
      </c>
      <c r="I621" s="46">
        <v>1</v>
      </c>
      <c r="J621" s="207">
        <v>0</v>
      </c>
      <c r="K621" s="46">
        <v>0</v>
      </c>
      <c r="L621" s="46">
        <v>0</v>
      </c>
      <c r="M621" s="207">
        <v>0</v>
      </c>
      <c r="N621" s="208"/>
    </row>
    <row r="623" spans="1:1">
      <c r="A623" s="205"/>
    </row>
    <row r="626" spans="1:1">
      <c r="A626" s="205"/>
    </row>
    <row r="630" spans="1:1">
      <c r="A630" s="205"/>
    </row>
    <row r="633" spans="1:1">
      <c r="A633" s="205"/>
    </row>
    <row r="637" spans="1:1">
      <c r="A637" s="205"/>
    </row>
    <row r="640" spans="1:1">
      <c r="A640" s="205"/>
    </row>
    <row r="644" spans="1:1">
      <c r="A644" s="205"/>
    </row>
    <row r="647" spans="1:1">
      <c r="A647" s="205"/>
    </row>
    <row r="651" spans="1:1">
      <c r="A651" s="205"/>
    </row>
    <row r="654" spans="1:1">
      <c r="A654" s="205"/>
    </row>
  </sheetData>
  <mergeCells count="16">
    <mergeCell ref="A1:F1"/>
    <mergeCell ref="H1:M1"/>
    <mergeCell ref="O1:T1"/>
    <mergeCell ref="A18:G18"/>
    <mergeCell ref="H18:N18"/>
    <mergeCell ref="O18:T18"/>
    <mergeCell ref="A39:G39"/>
    <mergeCell ref="H39:M39"/>
    <mergeCell ref="O39:T39"/>
    <mergeCell ref="A55:G55"/>
    <mergeCell ref="H55:N55"/>
    <mergeCell ref="O55:T55"/>
    <mergeCell ref="A73:G73"/>
    <mergeCell ref="H73:M73"/>
    <mergeCell ref="O73:U73"/>
    <mergeCell ref="A92:G92"/>
  </mergeCells>
  <hyperlinks>
    <hyperlink ref="U237" r:id="rId1" display="趋势"/>
    <hyperlink ref="U238" r:id="rId1" display="趋势"/>
    <hyperlink ref="U239" r:id="rId1" display="趋势"/>
    <hyperlink ref="U240" r:id="rId1" display="趋势"/>
    <hyperlink ref="U242" r:id="rId1" display="趋势"/>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J128"/>
  <sheetViews>
    <sheetView tabSelected="1" zoomScale="120" zoomScaleNormal="120" topLeftCell="M50" workbookViewId="0">
      <selection activeCell="V77" sqref="V77"/>
    </sheetView>
  </sheetViews>
  <sheetFormatPr defaultColWidth="9" defaultRowHeight="13.5"/>
  <sheetData>
    <row r="1" ht="14.4" customHeight="1" spans="1:113">
      <c r="A1" s="1">
        <v>1</v>
      </c>
      <c r="B1" s="1"/>
      <c r="E1" s="1">
        <v>2</v>
      </c>
      <c r="F1" s="1"/>
      <c r="G1" s="1"/>
      <c r="I1" s="1">
        <v>3</v>
      </c>
      <c r="J1" s="1"/>
      <c r="K1" s="1"/>
      <c r="M1" s="1">
        <v>4</v>
      </c>
      <c r="N1" s="1"/>
      <c r="O1" s="1"/>
      <c r="Q1" s="1">
        <v>5</v>
      </c>
      <c r="R1" s="1"/>
      <c r="S1" s="1"/>
      <c r="U1" s="1">
        <v>6</v>
      </c>
      <c r="V1" s="1"/>
      <c r="W1" s="1"/>
      <c r="Y1" s="1">
        <v>7</v>
      </c>
      <c r="Z1" s="1"/>
      <c r="AA1" s="1"/>
      <c r="AD1">
        <v>8</v>
      </c>
      <c r="AH1">
        <v>9</v>
      </c>
      <c r="AL1">
        <v>10</v>
      </c>
      <c r="AP1">
        <v>11</v>
      </c>
      <c r="AT1">
        <v>12</v>
      </c>
      <c r="AX1">
        <v>13</v>
      </c>
      <c r="BB1">
        <v>14</v>
      </c>
      <c r="BF1">
        <v>15</v>
      </c>
      <c r="BJ1">
        <v>16</v>
      </c>
      <c r="BN1">
        <v>17</v>
      </c>
      <c r="BR1">
        <v>18</v>
      </c>
      <c r="BV1">
        <v>19</v>
      </c>
      <c r="CA1">
        <v>20</v>
      </c>
      <c r="CD1">
        <v>21</v>
      </c>
      <c r="CG1">
        <v>22</v>
      </c>
      <c r="CK1">
        <v>23</v>
      </c>
      <c r="CN1">
        <v>24</v>
      </c>
      <c r="CQ1">
        <v>25</v>
      </c>
      <c r="CT1">
        <v>26</v>
      </c>
      <c r="CW1">
        <v>27</v>
      </c>
      <c r="CZ1">
        <v>28</v>
      </c>
      <c r="DC1">
        <v>29</v>
      </c>
      <c r="DF1">
        <v>30</v>
      </c>
      <c r="DI1">
        <v>31</v>
      </c>
    </row>
    <row r="2" ht="15" customHeight="1" spans="1:114">
      <c r="A2" s="53" t="s">
        <v>0</v>
      </c>
      <c r="B2" s="54" t="s">
        <v>43</v>
      </c>
      <c r="E2" s="53" t="s">
        <v>0</v>
      </c>
      <c r="F2" s="54" t="s">
        <v>43</v>
      </c>
      <c r="G2" s="55" t="s">
        <v>31</v>
      </c>
      <c r="I2" s="53" t="s">
        <v>0</v>
      </c>
      <c r="J2" s="54" t="s">
        <v>43</v>
      </c>
      <c r="K2" s="55" t="s">
        <v>31</v>
      </c>
      <c r="M2" s="54" t="s">
        <v>43</v>
      </c>
      <c r="N2" s="55" t="s">
        <v>31</v>
      </c>
      <c r="Q2" s="54" t="s">
        <v>43</v>
      </c>
      <c r="R2" s="55" t="s">
        <v>31</v>
      </c>
      <c r="U2" s="53" t="s">
        <v>0</v>
      </c>
      <c r="V2" s="54" t="s">
        <v>43</v>
      </c>
      <c r="W2" s="55" t="s">
        <v>31</v>
      </c>
      <c r="X2" s="94"/>
      <c r="Y2" s="96" t="s">
        <v>0</v>
      </c>
      <c r="Z2" s="97" t="s">
        <v>44</v>
      </c>
      <c r="AA2" s="98" t="s">
        <v>31</v>
      </c>
      <c r="AB2" s="94"/>
      <c r="AC2" s="73" t="s">
        <v>0</v>
      </c>
      <c r="AD2" s="74" t="s">
        <v>43</v>
      </c>
      <c r="AE2" s="39" t="s">
        <v>31</v>
      </c>
      <c r="AG2" s="73" t="s">
        <v>0</v>
      </c>
      <c r="AH2" s="74" t="s">
        <v>43</v>
      </c>
      <c r="AI2" s="39" t="s">
        <v>31</v>
      </c>
      <c r="AK2" s="73" t="s">
        <v>0</v>
      </c>
      <c r="AL2" s="74" t="s">
        <v>43</v>
      </c>
      <c r="AM2" s="39" t="s">
        <v>31</v>
      </c>
      <c r="AO2" s="73" t="s">
        <v>0</v>
      </c>
      <c r="AP2" s="74" t="s">
        <v>43</v>
      </c>
      <c r="AQ2" s="39" t="s">
        <v>31</v>
      </c>
      <c r="AS2" s="73" t="s">
        <v>0</v>
      </c>
      <c r="AT2" s="74" t="s">
        <v>45</v>
      </c>
      <c r="AU2" s="39" t="s">
        <v>31</v>
      </c>
      <c r="AW2" s="73" t="s">
        <v>0</v>
      </c>
      <c r="AX2" s="74" t="s">
        <v>43</v>
      </c>
      <c r="AY2" s="39" t="s">
        <v>31</v>
      </c>
      <c r="BA2" s="73" t="s">
        <v>0</v>
      </c>
      <c r="BB2" s="74" t="s">
        <v>43</v>
      </c>
      <c r="BC2" s="39" t="s">
        <v>31</v>
      </c>
      <c r="BE2" s="73" t="s">
        <v>0</v>
      </c>
      <c r="BF2" s="74" t="s">
        <v>43</v>
      </c>
      <c r="BG2" s="39" t="s">
        <v>31</v>
      </c>
      <c r="BI2" s="73" t="s">
        <v>0</v>
      </c>
      <c r="BJ2" s="74" t="s">
        <v>43</v>
      </c>
      <c r="BK2" s="39" t="s">
        <v>31</v>
      </c>
      <c r="BM2" s="73" t="s">
        <v>0</v>
      </c>
      <c r="BN2" s="74" t="s">
        <v>43</v>
      </c>
      <c r="BO2" s="39" t="s">
        <v>31</v>
      </c>
      <c r="BQ2" s="73" t="s">
        <v>0</v>
      </c>
      <c r="BR2" s="74" t="s">
        <v>43</v>
      </c>
      <c r="BS2" s="39" t="s">
        <v>31</v>
      </c>
      <c r="BU2" s="63" t="s">
        <v>0</v>
      </c>
      <c r="BV2" s="64" t="s">
        <v>43</v>
      </c>
      <c r="BW2" s="65" t="s">
        <v>31</v>
      </c>
      <c r="BY2" s="63" t="s">
        <v>0</v>
      </c>
      <c r="BZ2" s="64" t="s">
        <v>43</v>
      </c>
      <c r="CA2" s="65" t="s">
        <v>31</v>
      </c>
      <c r="CC2" s="63" t="s">
        <v>0</v>
      </c>
      <c r="CD2" s="64" t="s">
        <v>43</v>
      </c>
      <c r="CE2" s="65" t="s">
        <v>31</v>
      </c>
      <c r="CF2" s="63" t="s">
        <v>0</v>
      </c>
      <c r="CG2" s="64" t="s">
        <v>45</v>
      </c>
      <c r="CH2" s="65" t="s">
        <v>31</v>
      </c>
      <c r="CI2" s="63" t="s">
        <v>0</v>
      </c>
      <c r="CJ2" s="63"/>
      <c r="CK2" s="64" t="s">
        <v>46</v>
      </c>
      <c r="CL2" s="65" t="s">
        <v>31</v>
      </c>
      <c r="CM2" s="63" t="s">
        <v>0</v>
      </c>
      <c r="CN2" s="64" t="s">
        <v>47</v>
      </c>
      <c r="CO2" s="65" t="s">
        <v>31</v>
      </c>
      <c r="CP2" s="63" t="s">
        <v>0</v>
      </c>
      <c r="CQ2" s="64" t="s">
        <v>48</v>
      </c>
      <c r="CR2" s="65" t="s">
        <v>31</v>
      </c>
      <c r="CS2" s="63" t="s">
        <v>0</v>
      </c>
      <c r="CT2" s="64" t="s">
        <v>49</v>
      </c>
      <c r="CU2" s="65" t="s">
        <v>31</v>
      </c>
      <c r="CV2" s="63" t="s">
        <v>0</v>
      </c>
      <c r="CW2" s="64" t="s">
        <v>50</v>
      </c>
      <c r="CX2" s="65" t="s">
        <v>31</v>
      </c>
      <c r="CY2" s="63" t="s">
        <v>0</v>
      </c>
      <c r="CZ2" s="64" t="s">
        <v>51</v>
      </c>
      <c r="DA2" s="65" t="s">
        <v>31</v>
      </c>
      <c r="DB2" s="63" t="s">
        <v>0</v>
      </c>
      <c r="DC2" s="64" t="s">
        <v>52</v>
      </c>
      <c r="DD2" s="65" t="s">
        <v>31</v>
      </c>
      <c r="DE2" s="68" t="s">
        <v>9</v>
      </c>
      <c r="DF2" s="65">
        <v>84</v>
      </c>
      <c r="DG2" s="69" t="s">
        <v>35</v>
      </c>
      <c r="DH2" s="63" t="s">
        <v>0</v>
      </c>
      <c r="DI2" s="64" t="s">
        <v>43</v>
      </c>
      <c r="DJ2" s="65" t="s">
        <v>31</v>
      </c>
    </row>
    <row r="3" ht="14.25" spans="1:114">
      <c r="A3" s="53"/>
      <c r="B3" s="55" t="s">
        <v>1</v>
      </c>
      <c r="E3" s="53"/>
      <c r="F3" s="55" t="s">
        <v>1</v>
      </c>
      <c r="G3" s="55"/>
      <c r="I3" s="53"/>
      <c r="J3" s="55" t="s">
        <v>1</v>
      </c>
      <c r="K3" s="55"/>
      <c r="M3" s="55" t="s">
        <v>1</v>
      </c>
      <c r="N3" s="55"/>
      <c r="Q3" s="55" t="s">
        <v>1</v>
      </c>
      <c r="R3" s="55"/>
      <c r="U3" s="53"/>
      <c r="V3" s="55" t="s">
        <v>1</v>
      </c>
      <c r="W3" s="55"/>
      <c r="X3" s="94"/>
      <c r="Y3" s="99"/>
      <c r="Z3" s="100" t="s">
        <v>1</v>
      </c>
      <c r="AA3" s="101"/>
      <c r="AB3" s="94"/>
      <c r="AC3" s="73"/>
      <c r="AD3" s="39" t="s">
        <v>1</v>
      </c>
      <c r="AE3" s="39"/>
      <c r="AG3" s="73"/>
      <c r="AH3" s="39" t="s">
        <v>1</v>
      </c>
      <c r="AI3" s="39"/>
      <c r="AK3" s="73"/>
      <c r="AL3" s="39" t="s">
        <v>1</v>
      </c>
      <c r="AM3" s="39"/>
      <c r="AO3" s="73"/>
      <c r="AP3" s="39" t="s">
        <v>1</v>
      </c>
      <c r="AQ3" s="39"/>
      <c r="AS3" s="73"/>
      <c r="AT3" s="39" t="s">
        <v>1</v>
      </c>
      <c r="AU3" s="39"/>
      <c r="AW3" s="73"/>
      <c r="AX3" s="39" t="s">
        <v>1</v>
      </c>
      <c r="AY3" s="39"/>
      <c r="BA3" s="73"/>
      <c r="BB3" s="39" t="s">
        <v>1</v>
      </c>
      <c r="BC3" s="39"/>
      <c r="BE3" s="73"/>
      <c r="BF3" s="39" t="s">
        <v>1</v>
      </c>
      <c r="BG3" s="39"/>
      <c r="BI3" s="73"/>
      <c r="BJ3" s="39" t="s">
        <v>1</v>
      </c>
      <c r="BK3" s="39"/>
      <c r="BM3" s="73"/>
      <c r="BN3" s="39" t="s">
        <v>1</v>
      </c>
      <c r="BO3" s="39"/>
      <c r="BQ3" s="73"/>
      <c r="BR3" s="39" t="s">
        <v>1</v>
      </c>
      <c r="BS3" s="39"/>
      <c r="BU3" s="66"/>
      <c r="BV3" s="67" t="s">
        <v>1</v>
      </c>
      <c r="BW3" s="67"/>
      <c r="BY3" s="66"/>
      <c r="BZ3" s="67" t="s">
        <v>1</v>
      </c>
      <c r="CA3" s="67"/>
      <c r="CC3" s="66"/>
      <c r="CD3" s="67" t="s">
        <v>1</v>
      </c>
      <c r="CE3" s="67"/>
      <c r="CF3" s="66"/>
      <c r="CG3" s="67" t="s">
        <v>1</v>
      </c>
      <c r="CH3" s="67"/>
      <c r="CI3" s="66"/>
      <c r="CJ3" s="66"/>
      <c r="CK3" s="67" t="s">
        <v>1</v>
      </c>
      <c r="CL3" s="67"/>
      <c r="CM3" s="66"/>
      <c r="CN3" s="67" t="s">
        <v>1</v>
      </c>
      <c r="CO3" s="67"/>
      <c r="CP3" s="66"/>
      <c r="CQ3" s="67" t="s">
        <v>1</v>
      </c>
      <c r="CR3" s="67"/>
      <c r="CS3" s="66"/>
      <c r="CT3" s="67" t="s">
        <v>1</v>
      </c>
      <c r="CU3" s="67"/>
      <c r="CV3" s="66"/>
      <c r="CW3" s="67" t="s">
        <v>1</v>
      </c>
      <c r="CX3" s="67"/>
      <c r="CY3" s="66"/>
      <c r="CZ3" s="67" t="s">
        <v>1</v>
      </c>
      <c r="DA3" s="67"/>
      <c r="DB3" s="66"/>
      <c r="DC3" s="67" t="s">
        <v>1</v>
      </c>
      <c r="DD3" s="67"/>
      <c r="DE3" s="68" t="s">
        <v>7</v>
      </c>
      <c r="DF3" s="65">
        <v>74</v>
      </c>
      <c r="DG3" s="69" t="s">
        <v>35</v>
      </c>
      <c r="DH3" s="66"/>
      <c r="DI3" s="67" t="s">
        <v>1</v>
      </c>
      <c r="DJ3" s="67"/>
    </row>
    <row r="4" spans="1:114">
      <c r="A4" s="56" t="s">
        <v>9</v>
      </c>
      <c r="B4" s="57">
        <v>135</v>
      </c>
      <c r="E4" s="56" t="s">
        <v>9</v>
      </c>
      <c r="F4" s="57">
        <v>82</v>
      </c>
      <c r="G4" s="58" t="s">
        <v>35</v>
      </c>
      <c r="I4" s="56" t="s">
        <v>9</v>
      </c>
      <c r="J4" s="57">
        <v>100</v>
      </c>
      <c r="K4" s="58" t="s">
        <v>35</v>
      </c>
      <c r="M4" s="56" t="s">
        <v>9</v>
      </c>
      <c r="N4" s="57">
        <v>79</v>
      </c>
      <c r="O4" s="58" t="s">
        <v>35</v>
      </c>
      <c r="Q4" s="56" t="s">
        <v>9</v>
      </c>
      <c r="R4" s="57">
        <v>81</v>
      </c>
      <c r="S4" s="58" t="s">
        <v>35</v>
      </c>
      <c r="U4" s="56" t="s">
        <v>9</v>
      </c>
      <c r="V4" s="57">
        <v>126</v>
      </c>
      <c r="W4" s="58" t="s">
        <v>35</v>
      </c>
      <c r="X4" s="94"/>
      <c r="Y4" s="102" t="s">
        <v>9</v>
      </c>
      <c r="Z4" s="103">
        <v>103</v>
      </c>
      <c r="AA4" s="104" t="s">
        <v>35</v>
      </c>
      <c r="AB4" s="94"/>
      <c r="AC4" s="75" t="s">
        <v>9</v>
      </c>
      <c r="AD4" s="50">
        <v>91</v>
      </c>
      <c r="AE4" s="40" t="s">
        <v>35</v>
      </c>
      <c r="AG4" s="75" t="s">
        <v>9</v>
      </c>
      <c r="AH4" s="50">
        <v>107</v>
      </c>
      <c r="AI4" s="40" t="s">
        <v>35</v>
      </c>
      <c r="AK4" s="75" t="s">
        <v>9</v>
      </c>
      <c r="AL4" s="50">
        <v>85</v>
      </c>
      <c r="AM4" s="40" t="s">
        <v>35</v>
      </c>
      <c r="AO4" s="75" t="s">
        <v>9</v>
      </c>
      <c r="AP4" s="50">
        <v>69</v>
      </c>
      <c r="AQ4" s="40" t="s">
        <v>35</v>
      </c>
      <c r="AS4" s="75" t="s">
        <v>9</v>
      </c>
      <c r="AT4" s="50">
        <v>92</v>
      </c>
      <c r="AU4" s="40" t="s">
        <v>35</v>
      </c>
      <c r="AW4" s="75" t="s">
        <v>9</v>
      </c>
      <c r="AX4" s="50">
        <v>137</v>
      </c>
      <c r="AY4" s="40" t="s">
        <v>35</v>
      </c>
      <c r="BA4" s="75" t="s">
        <v>9</v>
      </c>
      <c r="BB4" s="50">
        <v>135</v>
      </c>
      <c r="BC4" s="40" t="s">
        <v>35</v>
      </c>
      <c r="BE4" s="75" t="s">
        <v>9</v>
      </c>
      <c r="BF4" s="50">
        <v>94</v>
      </c>
      <c r="BG4" s="40" t="s">
        <v>35</v>
      </c>
      <c r="BI4" s="75" t="s">
        <v>9</v>
      </c>
      <c r="BJ4" s="50">
        <v>123</v>
      </c>
      <c r="BK4" s="40" t="s">
        <v>35</v>
      </c>
      <c r="BM4" s="75" t="s">
        <v>9</v>
      </c>
      <c r="BN4" s="50">
        <v>126</v>
      </c>
      <c r="BO4" s="40" t="s">
        <v>35</v>
      </c>
      <c r="BQ4" s="75" t="s">
        <v>9</v>
      </c>
      <c r="BR4" s="50">
        <v>104</v>
      </c>
      <c r="BS4" s="40" t="s">
        <v>35</v>
      </c>
      <c r="BU4" s="68" t="s">
        <v>7</v>
      </c>
      <c r="BV4" s="65">
        <v>83</v>
      </c>
      <c r="BW4" s="69" t="s">
        <v>35</v>
      </c>
      <c r="BY4" s="75" t="s">
        <v>9</v>
      </c>
      <c r="BZ4" s="50">
        <v>85</v>
      </c>
      <c r="CA4" s="40" t="s">
        <v>35</v>
      </c>
      <c r="CC4" s="75" t="s">
        <v>9</v>
      </c>
      <c r="CD4" s="50">
        <v>89</v>
      </c>
      <c r="CE4" s="40" t="s">
        <v>35</v>
      </c>
      <c r="CG4" s="75" t="s">
        <v>9</v>
      </c>
      <c r="CH4" s="50">
        <v>81</v>
      </c>
      <c r="CI4" s="40" t="s">
        <v>35</v>
      </c>
      <c r="CJ4" s="40"/>
      <c r="CK4" s="75" t="s">
        <v>9</v>
      </c>
      <c r="CL4" s="50">
        <v>81</v>
      </c>
      <c r="CM4" s="75" t="s">
        <v>9</v>
      </c>
      <c r="CN4" s="50">
        <v>65</v>
      </c>
      <c r="CO4" s="40" t="s">
        <v>35</v>
      </c>
      <c r="CP4" s="75" t="s">
        <v>9</v>
      </c>
      <c r="CQ4" s="50">
        <v>66</v>
      </c>
      <c r="CR4" s="40" t="s">
        <v>35</v>
      </c>
      <c r="CS4" s="75" t="s">
        <v>9</v>
      </c>
      <c r="CT4" s="50">
        <v>72</v>
      </c>
      <c r="CU4" s="40" t="s">
        <v>35</v>
      </c>
      <c r="CV4" s="68" t="s">
        <v>9</v>
      </c>
      <c r="CW4" s="65">
        <v>121</v>
      </c>
      <c r="CX4" s="69" t="s">
        <v>35</v>
      </c>
      <c r="CY4" s="68" t="s">
        <v>9</v>
      </c>
      <c r="CZ4" s="65">
        <v>92</v>
      </c>
      <c r="DA4" s="69" t="s">
        <v>35</v>
      </c>
      <c r="DB4" s="68" t="s">
        <v>9</v>
      </c>
      <c r="DC4" s="65">
        <v>70</v>
      </c>
      <c r="DD4" s="69" t="s">
        <v>35</v>
      </c>
      <c r="DE4" s="68" t="s">
        <v>8</v>
      </c>
      <c r="DF4" s="65">
        <v>25</v>
      </c>
      <c r="DG4" s="69" t="s">
        <v>35</v>
      </c>
      <c r="DH4" s="68" t="s">
        <v>9</v>
      </c>
      <c r="DI4" s="65">
        <v>91</v>
      </c>
      <c r="DJ4" s="69" t="s">
        <v>35</v>
      </c>
    </row>
    <row r="5" ht="22.5" spans="1:114">
      <c r="A5" s="56" t="s">
        <v>8</v>
      </c>
      <c r="B5" s="57">
        <v>88</v>
      </c>
      <c r="E5" s="56" t="s">
        <v>8</v>
      </c>
      <c r="F5" s="57">
        <v>71</v>
      </c>
      <c r="G5" s="58" t="s">
        <v>35</v>
      </c>
      <c r="I5" s="56" t="s">
        <v>8</v>
      </c>
      <c r="J5" s="57">
        <v>82</v>
      </c>
      <c r="K5" s="58" t="s">
        <v>35</v>
      </c>
      <c r="M5" s="56" t="s">
        <v>7</v>
      </c>
      <c r="N5" s="57">
        <v>47</v>
      </c>
      <c r="O5" s="58" t="s">
        <v>35</v>
      </c>
      <c r="Q5" s="56" t="s">
        <v>7</v>
      </c>
      <c r="R5" s="57">
        <v>64</v>
      </c>
      <c r="S5" s="58" t="s">
        <v>35</v>
      </c>
      <c r="U5" s="56" t="s">
        <v>7</v>
      </c>
      <c r="V5" s="57">
        <v>65</v>
      </c>
      <c r="W5" s="58" t="s">
        <v>35</v>
      </c>
      <c r="X5" s="94"/>
      <c r="Y5" s="102" t="s">
        <v>7</v>
      </c>
      <c r="Z5" s="103">
        <v>63</v>
      </c>
      <c r="AA5" s="104" t="s">
        <v>35</v>
      </c>
      <c r="AB5" s="94"/>
      <c r="AC5" s="75" t="s">
        <v>7</v>
      </c>
      <c r="AD5" s="50">
        <v>74</v>
      </c>
      <c r="AE5" s="40" t="s">
        <v>35</v>
      </c>
      <c r="AG5" s="75" t="s">
        <v>7</v>
      </c>
      <c r="AH5" s="50">
        <v>60</v>
      </c>
      <c r="AI5" s="40" t="s">
        <v>35</v>
      </c>
      <c r="AK5" s="75" t="s">
        <v>7</v>
      </c>
      <c r="AL5" s="50">
        <v>62</v>
      </c>
      <c r="AM5" s="40" t="s">
        <v>35</v>
      </c>
      <c r="AO5" s="75" t="s">
        <v>7</v>
      </c>
      <c r="AP5" s="50">
        <v>60</v>
      </c>
      <c r="AQ5" s="40" t="s">
        <v>35</v>
      </c>
      <c r="AS5" s="75" t="s">
        <v>7</v>
      </c>
      <c r="AT5" s="50">
        <v>86</v>
      </c>
      <c r="AU5" s="40" t="s">
        <v>35</v>
      </c>
      <c r="AW5" s="75" t="s">
        <v>8</v>
      </c>
      <c r="AX5" s="50">
        <v>99</v>
      </c>
      <c r="AY5" s="40" t="s">
        <v>35</v>
      </c>
      <c r="BA5" s="75" t="s">
        <v>8</v>
      </c>
      <c r="BB5" s="50">
        <v>92</v>
      </c>
      <c r="BC5" s="40" t="s">
        <v>35</v>
      </c>
      <c r="BE5" s="75" t="s">
        <v>8</v>
      </c>
      <c r="BF5" s="50">
        <v>76</v>
      </c>
      <c r="BG5" s="40" t="s">
        <v>35</v>
      </c>
      <c r="BI5" s="75" t="s">
        <v>8</v>
      </c>
      <c r="BJ5" s="50">
        <v>76</v>
      </c>
      <c r="BK5" s="40" t="s">
        <v>35</v>
      </c>
      <c r="BM5" s="75" t="s">
        <v>8</v>
      </c>
      <c r="BN5" s="50">
        <v>81</v>
      </c>
      <c r="BO5" s="40" t="s">
        <v>35</v>
      </c>
      <c r="BQ5" s="75" t="s">
        <v>7</v>
      </c>
      <c r="BR5" s="50">
        <v>83</v>
      </c>
      <c r="BS5" s="40" t="s">
        <v>35</v>
      </c>
      <c r="BU5" s="68" t="s">
        <v>9</v>
      </c>
      <c r="BV5" s="65">
        <v>78</v>
      </c>
      <c r="BW5" s="69" t="s">
        <v>35</v>
      </c>
      <c r="BY5" s="111" t="s">
        <v>7</v>
      </c>
      <c r="BZ5" s="112">
        <v>46</v>
      </c>
      <c r="CA5" s="113" t="s">
        <v>35</v>
      </c>
      <c r="CC5" s="75" t="s">
        <v>7</v>
      </c>
      <c r="CD5" s="50">
        <v>53</v>
      </c>
      <c r="CE5" s="40" t="s">
        <v>35</v>
      </c>
      <c r="CG5" s="75" t="s">
        <v>7</v>
      </c>
      <c r="CH5" s="50">
        <v>56</v>
      </c>
      <c r="CI5" s="40" t="s">
        <v>35</v>
      </c>
      <c r="CJ5" s="40"/>
      <c r="CK5" s="75" t="s">
        <v>7</v>
      </c>
      <c r="CL5" s="50">
        <v>59</v>
      </c>
      <c r="CM5" s="75" t="s">
        <v>7</v>
      </c>
      <c r="CN5" s="50">
        <v>56</v>
      </c>
      <c r="CO5" s="40" t="s">
        <v>35</v>
      </c>
      <c r="CP5" s="75" t="s">
        <v>7</v>
      </c>
      <c r="CQ5" s="50">
        <v>64</v>
      </c>
      <c r="CR5" s="40" t="s">
        <v>35</v>
      </c>
      <c r="CS5" s="75" t="s">
        <v>7</v>
      </c>
      <c r="CT5" s="50">
        <v>68</v>
      </c>
      <c r="CU5" s="40" t="s">
        <v>35</v>
      </c>
      <c r="CV5" s="68" t="s">
        <v>7</v>
      </c>
      <c r="CW5" s="65">
        <v>51</v>
      </c>
      <c r="CX5" s="69" t="s">
        <v>35</v>
      </c>
      <c r="CY5" s="68" t="s">
        <v>7</v>
      </c>
      <c r="CZ5" s="65">
        <v>76</v>
      </c>
      <c r="DA5" s="69" t="s">
        <v>35</v>
      </c>
      <c r="DB5" s="68" t="s">
        <v>7</v>
      </c>
      <c r="DC5" s="65">
        <v>66</v>
      </c>
      <c r="DD5" s="69" t="s">
        <v>35</v>
      </c>
      <c r="DE5" s="68" t="s">
        <v>11</v>
      </c>
      <c r="DF5" s="65">
        <v>20</v>
      </c>
      <c r="DG5" s="69" t="s">
        <v>35</v>
      </c>
      <c r="DH5" s="68" t="s">
        <v>7</v>
      </c>
      <c r="DI5" s="65">
        <v>27</v>
      </c>
      <c r="DJ5" s="69" t="s">
        <v>35</v>
      </c>
    </row>
    <row r="6" ht="24" spans="1:114">
      <c r="A6" s="56" t="s">
        <v>7</v>
      </c>
      <c r="B6" s="57">
        <v>62</v>
      </c>
      <c r="E6" s="56" t="s">
        <v>7</v>
      </c>
      <c r="F6" s="57">
        <v>59</v>
      </c>
      <c r="G6" s="58" t="s">
        <v>35</v>
      </c>
      <c r="I6" s="56" t="s">
        <v>7</v>
      </c>
      <c r="J6" s="57">
        <v>61</v>
      </c>
      <c r="K6" s="58" t="s">
        <v>35</v>
      </c>
      <c r="M6" s="56" t="s">
        <v>8</v>
      </c>
      <c r="N6" s="57">
        <v>39</v>
      </c>
      <c r="O6" s="58" t="s">
        <v>35</v>
      </c>
      <c r="Q6" s="56" t="s">
        <v>8</v>
      </c>
      <c r="R6" s="57">
        <v>42</v>
      </c>
      <c r="S6" s="58" t="s">
        <v>35</v>
      </c>
      <c r="U6" s="56" t="s">
        <v>8</v>
      </c>
      <c r="V6" s="57">
        <v>50</v>
      </c>
      <c r="W6" s="58" t="s">
        <v>35</v>
      </c>
      <c r="X6" s="94"/>
      <c r="Y6" s="102" t="s">
        <v>8</v>
      </c>
      <c r="Z6" s="103">
        <v>40</v>
      </c>
      <c r="AA6" s="104" t="s">
        <v>35</v>
      </c>
      <c r="AB6" s="94"/>
      <c r="AC6" s="75" t="s">
        <v>8</v>
      </c>
      <c r="AD6" s="50">
        <v>26</v>
      </c>
      <c r="AE6" s="40" t="s">
        <v>35</v>
      </c>
      <c r="AG6" s="75" t="s">
        <v>8</v>
      </c>
      <c r="AH6" s="50">
        <v>40</v>
      </c>
      <c r="AI6" s="40" t="s">
        <v>35</v>
      </c>
      <c r="AK6" s="75" t="s">
        <v>8</v>
      </c>
      <c r="AL6" s="50">
        <v>45</v>
      </c>
      <c r="AM6" s="40" t="s">
        <v>35</v>
      </c>
      <c r="AO6" s="75" t="s">
        <v>8</v>
      </c>
      <c r="AP6" s="50">
        <v>45</v>
      </c>
      <c r="AQ6" s="40" t="s">
        <v>35</v>
      </c>
      <c r="AS6" s="75" t="s">
        <v>8</v>
      </c>
      <c r="AT6" s="50">
        <v>56</v>
      </c>
      <c r="AU6" s="40" t="s">
        <v>35</v>
      </c>
      <c r="AW6" s="75" t="s">
        <v>7</v>
      </c>
      <c r="AX6" s="50">
        <v>84</v>
      </c>
      <c r="AY6" s="40" t="s">
        <v>35</v>
      </c>
      <c r="BA6" s="75" t="s">
        <v>7</v>
      </c>
      <c r="BB6" s="50">
        <v>85</v>
      </c>
      <c r="BC6" s="40" t="s">
        <v>35</v>
      </c>
      <c r="BE6" s="75" t="s">
        <v>7</v>
      </c>
      <c r="BF6" s="50">
        <v>75</v>
      </c>
      <c r="BG6" s="40" t="s">
        <v>35</v>
      </c>
      <c r="BI6" s="75" t="s">
        <v>7</v>
      </c>
      <c r="BJ6" s="50">
        <v>56</v>
      </c>
      <c r="BK6" s="40" t="s">
        <v>35</v>
      </c>
      <c r="BM6" s="75" t="s">
        <v>11</v>
      </c>
      <c r="BN6" s="50">
        <v>59</v>
      </c>
      <c r="BO6" s="40" t="s">
        <v>35</v>
      </c>
      <c r="BQ6" s="75" t="s">
        <v>8</v>
      </c>
      <c r="BR6" s="50">
        <v>43</v>
      </c>
      <c r="BS6" s="40" t="s">
        <v>35</v>
      </c>
      <c r="BU6" s="68" t="s">
        <v>11</v>
      </c>
      <c r="BV6" s="65">
        <v>31</v>
      </c>
      <c r="BW6" s="69" t="s">
        <v>35</v>
      </c>
      <c r="BY6" s="75" t="s">
        <v>8</v>
      </c>
      <c r="BZ6" s="50">
        <v>38</v>
      </c>
      <c r="CA6" s="40" t="s">
        <v>35</v>
      </c>
      <c r="CC6" s="75" t="s">
        <v>8</v>
      </c>
      <c r="CD6" s="50">
        <v>39</v>
      </c>
      <c r="CE6" s="40" t="s">
        <v>35</v>
      </c>
      <c r="CG6" s="75" t="s">
        <v>11</v>
      </c>
      <c r="CH6" s="50">
        <v>30</v>
      </c>
      <c r="CI6" s="40" t="s">
        <v>35</v>
      </c>
      <c r="CJ6" s="40"/>
      <c r="CK6" s="75" t="s">
        <v>8</v>
      </c>
      <c r="CL6" s="50">
        <v>39</v>
      </c>
      <c r="CM6" s="75" t="s">
        <v>8</v>
      </c>
      <c r="CN6" s="50">
        <v>30</v>
      </c>
      <c r="CO6" s="40" t="s">
        <v>35</v>
      </c>
      <c r="CP6" s="75" t="s">
        <v>8</v>
      </c>
      <c r="CQ6" s="50">
        <v>37</v>
      </c>
      <c r="CR6" s="40" t="s">
        <v>35</v>
      </c>
      <c r="CS6" s="75" t="s">
        <v>11</v>
      </c>
      <c r="CT6" s="50">
        <v>35</v>
      </c>
      <c r="CU6" s="40" t="s">
        <v>35</v>
      </c>
      <c r="CV6" s="68" t="s">
        <v>8</v>
      </c>
      <c r="CW6" s="65">
        <v>33</v>
      </c>
      <c r="CX6" s="69" t="s">
        <v>35</v>
      </c>
      <c r="CY6" s="68" t="s">
        <v>11</v>
      </c>
      <c r="CZ6" s="65">
        <v>31</v>
      </c>
      <c r="DA6" s="69" t="s">
        <v>35</v>
      </c>
      <c r="DB6" s="68" t="s">
        <v>8</v>
      </c>
      <c r="DC6" s="65">
        <v>21</v>
      </c>
      <c r="DD6" s="69" t="s">
        <v>35</v>
      </c>
      <c r="DE6" s="68" t="s">
        <v>10</v>
      </c>
      <c r="DF6" s="65">
        <v>19</v>
      </c>
      <c r="DG6" s="69" t="s">
        <v>35</v>
      </c>
      <c r="DH6" s="68" t="s">
        <v>8</v>
      </c>
      <c r="DI6" s="65">
        <v>18</v>
      </c>
      <c r="DJ6" s="69" t="s">
        <v>35</v>
      </c>
    </row>
    <row r="7" ht="22.5" spans="1:114">
      <c r="A7" s="56" t="s">
        <v>10</v>
      </c>
      <c r="B7" s="57">
        <v>39</v>
      </c>
      <c r="E7" s="56" t="s">
        <v>10</v>
      </c>
      <c r="F7" s="57">
        <v>34</v>
      </c>
      <c r="G7" s="58" t="s">
        <v>35</v>
      </c>
      <c r="I7" s="56" t="s">
        <v>11</v>
      </c>
      <c r="J7" s="57">
        <v>34</v>
      </c>
      <c r="K7" s="58" t="s">
        <v>35</v>
      </c>
      <c r="M7" s="56" t="s">
        <v>11</v>
      </c>
      <c r="N7" s="57">
        <v>21</v>
      </c>
      <c r="O7" s="58" t="s">
        <v>35</v>
      </c>
      <c r="Q7" s="56" t="s">
        <v>11</v>
      </c>
      <c r="R7" s="57">
        <v>19</v>
      </c>
      <c r="S7" s="58" t="s">
        <v>35</v>
      </c>
      <c r="U7" s="56" t="s">
        <v>11</v>
      </c>
      <c r="V7" s="57">
        <v>31</v>
      </c>
      <c r="W7" s="58" t="s">
        <v>35</v>
      </c>
      <c r="X7" s="94"/>
      <c r="Y7" s="102" t="s">
        <v>11</v>
      </c>
      <c r="Z7" s="103">
        <v>27</v>
      </c>
      <c r="AA7" s="104" t="s">
        <v>35</v>
      </c>
      <c r="AB7" s="94"/>
      <c r="AC7" s="75" t="s">
        <v>10</v>
      </c>
      <c r="AD7" s="50">
        <v>22</v>
      </c>
      <c r="AE7" s="40" t="s">
        <v>35</v>
      </c>
      <c r="AG7" s="75" t="s">
        <v>11</v>
      </c>
      <c r="AH7" s="50">
        <v>24</v>
      </c>
      <c r="AI7" s="40" t="s">
        <v>35</v>
      </c>
      <c r="AK7" s="75" t="s">
        <v>10</v>
      </c>
      <c r="AL7" s="50">
        <v>34</v>
      </c>
      <c r="AM7" s="40" t="s">
        <v>35</v>
      </c>
      <c r="AO7" s="75" t="s">
        <v>10</v>
      </c>
      <c r="AP7" s="50">
        <v>35</v>
      </c>
      <c r="AQ7" s="40" t="s">
        <v>35</v>
      </c>
      <c r="AS7" s="75" t="s">
        <v>10</v>
      </c>
      <c r="AT7" s="50">
        <v>40</v>
      </c>
      <c r="AU7" s="40" t="s">
        <v>35</v>
      </c>
      <c r="AW7" s="75" t="s">
        <v>10</v>
      </c>
      <c r="AX7" s="50">
        <v>74</v>
      </c>
      <c r="AY7" s="40" t="s">
        <v>35</v>
      </c>
      <c r="BA7" s="75" t="s">
        <v>10</v>
      </c>
      <c r="BB7" s="50">
        <v>43</v>
      </c>
      <c r="BC7" s="40" t="s">
        <v>35</v>
      </c>
      <c r="BE7" s="75" t="s">
        <v>11</v>
      </c>
      <c r="BF7" s="50">
        <v>38</v>
      </c>
      <c r="BG7" s="40" t="s">
        <v>35</v>
      </c>
      <c r="BI7" s="75" t="s">
        <v>11</v>
      </c>
      <c r="BJ7" s="50">
        <v>46</v>
      </c>
      <c r="BK7" s="40" t="s">
        <v>35</v>
      </c>
      <c r="BM7" s="75" t="s">
        <v>7</v>
      </c>
      <c r="BN7" s="50">
        <v>49</v>
      </c>
      <c r="BO7" s="40" t="s">
        <v>35</v>
      </c>
      <c r="BQ7" s="75" t="s">
        <v>11</v>
      </c>
      <c r="BR7" s="50">
        <v>30</v>
      </c>
      <c r="BS7" s="40" t="s">
        <v>35</v>
      </c>
      <c r="BU7" s="68" t="s">
        <v>8</v>
      </c>
      <c r="BV7" s="65">
        <v>29</v>
      </c>
      <c r="BW7" s="69" t="s">
        <v>35</v>
      </c>
      <c r="BY7" s="75" t="s">
        <v>11</v>
      </c>
      <c r="BZ7" s="50">
        <v>35</v>
      </c>
      <c r="CA7" s="40" t="s">
        <v>35</v>
      </c>
      <c r="CC7" s="75" t="s">
        <v>11</v>
      </c>
      <c r="CD7" s="50">
        <v>33</v>
      </c>
      <c r="CE7" s="40" t="s">
        <v>35</v>
      </c>
      <c r="CG7" s="75" t="s">
        <v>8</v>
      </c>
      <c r="CH7" s="50">
        <v>30</v>
      </c>
      <c r="CI7" s="40" t="s">
        <v>35</v>
      </c>
      <c r="CJ7" s="40"/>
      <c r="CK7" s="75" t="s">
        <v>11</v>
      </c>
      <c r="CL7" s="50">
        <v>31</v>
      </c>
      <c r="CM7" s="75" t="s">
        <v>11</v>
      </c>
      <c r="CN7" s="50">
        <v>22</v>
      </c>
      <c r="CO7" s="40" t="s">
        <v>35</v>
      </c>
      <c r="CP7" s="75" t="s">
        <v>11</v>
      </c>
      <c r="CQ7" s="50">
        <v>27</v>
      </c>
      <c r="CR7" s="40" t="s">
        <v>35</v>
      </c>
      <c r="CS7" s="75" t="s">
        <v>8</v>
      </c>
      <c r="CT7" s="50">
        <v>30</v>
      </c>
      <c r="CU7" s="40" t="s">
        <v>35</v>
      </c>
      <c r="CV7" s="68" t="s">
        <v>11</v>
      </c>
      <c r="CW7" s="65">
        <v>28</v>
      </c>
      <c r="CX7" s="69" t="s">
        <v>35</v>
      </c>
      <c r="CY7" s="68" t="s">
        <v>8</v>
      </c>
      <c r="CZ7" s="65">
        <v>30</v>
      </c>
      <c r="DA7" s="69" t="s">
        <v>35</v>
      </c>
      <c r="DB7" s="68" t="s">
        <v>10</v>
      </c>
      <c r="DC7" s="65">
        <v>20</v>
      </c>
      <c r="DD7" s="69" t="s">
        <v>35</v>
      </c>
      <c r="DE7" s="68" t="s">
        <v>29</v>
      </c>
      <c r="DF7" s="65">
        <v>4</v>
      </c>
      <c r="DG7" s="69" t="s">
        <v>35</v>
      </c>
      <c r="DH7" s="68" t="s">
        <v>11</v>
      </c>
      <c r="DI7" s="65">
        <v>13</v>
      </c>
      <c r="DJ7" s="69" t="s">
        <v>35</v>
      </c>
    </row>
    <row r="8" spans="1:114">
      <c r="A8" s="56" t="s">
        <v>11</v>
      </c>
      <c r="B8" s="57">
        <v>27</v>
      </c>
      <c r="E8" s="56" t="s">
        <v>11</v>
      </c>
      <c r="F8" s="57">
        <v>33</v>
      </c>
      <c r="G8" s="58" t="s">
        <v>35</v>
      </c>
      <c r="I8" s="56" t="s">
        <v>53</v>
      </c>
      <c r="J8" s="57">
        <v>25</v>
      </c>
      <c r="K8" s="58" t="s">
        <v>35</v>
      </c>
      <c r="M8" s="56" t="s">
        <v>10</v>
      </c>
      <c r="N8" s="57">
        <v>20</v>
      </c>
      <c r="O8" s="58" t="s">
        <v>35</v>
      </c>
      <c r="Q8" s="56" t="s">
        <v>10</v>
      </c>
      <c r="R8" s="57">
        <v>14</v>
      </c>
      <c r="S8" s="58" t="s">
        <v>35</v>
      </c>
      <c r="U8" s="56" t="s">
        <v>16</v>
      </c>
      <c r="V8" s="57">
        <v>17</v>
      </c>
      <c r="W8" s="58" t="s">
        <v>35</v>
      </c>
      <c r="X8" s="94"/>
      <c r="Y8" s="102" t="s">
        <v>10</v>
      </c>
      <c r="Z8" s="103">
        <v>25</v>
      </c>
      <c r="AA8" s="104" t="s">
        <v>35</v>
      </c>
      <c r="AB8" s="94"/>
      <c r="AC8" s="75" t="s">
        <v>11</v>
      </c>
      <c r="AD8" s="50">
        <v>21</v>
      </c>
      <c r="AE8" s="40" t="s">
        <v>35</v>
      </c>
      <c r="AG8" s="75" t="s">
        <v>10</v>
      </c>
      <c r="AH8" s="50">
        <v>23</v>
      </c>
      <c r="AI8" s="40" t="s">
        <v>35</v>
      </c>
      <c r="AK8" s="75" t="s">
        <v>11</v>
      </c>
      <c r="AL8" s="50">
        <v>31</v>
      </c>
      <c r="AM8" s="40" t="s">
        <v>35</v>
      </c>
      <c r="AO8" s="75" t="s">
        <v>11</v>
      </c>
      <c r="AP8" s="50">
        <v>26</v>
      </c>
      <c r="AQ8" s="40" t="s">
        <v>35</v>
      </c>
      <c r="AS8" s="75" t="s">
        <v>11</v>
      </c>
      <c r="AT8" s="50">
        <v>38</v>
      </c>
      <c r="AU8" s="40" t="s">
        <v>35</v>
      </c>
      <c r="AW8" s="75" t="s">
        <v>11</v>
      </c>
      <c r="AX8" s="50">
        <v>48</v>
      </c>
      <c r="AY8" s="40" t="s">
        <v>35</v>
      </c>
      <c r="BA8" s="75" t="s">
        <v>11</v>
      </c>
      <c r="BB8" s="50">
        <v>39</v>
      </c>
      <c r="BC8" s="40" t="s">
        <v>35</v>
      </c>
      <c r="BE8" s="75" t="s">
        <v>10</v>
      </c>
      <c r="BF8" s="50">
        <v>37</v>
      </c>
      <c r="BG8" s="40" t="s">
        <v>35</v>
      </c>
      <c r="BI8" s="75" t="s">
        <v>10</v>
      </c>
      <c r="BJ8" s="50">
        <v>30</v>
      </c>
      <c r="BK8" s="40" t="s">
        <v>35</v>
      </c>
      <c r="BM8" s="75" t="s">
        <v>10</v>
      </c>
      <c r="BN8" s="50">
        <v>35</v>
      </c>
      <c r="BO8" s="40" t="s">
        <v>35</v>
      </c>
      <c r="BQ8" s="75" t="s">
        <v>10</v>
      </c>
      <c r="BR8" s="50">
        <v>25</v>
      </c>
      <c r="BS8" s="40" t="s">
        <v>35</v>
      </c>
      <c r="BU8" s="68" t="s">
        <v>10</v>
      </c>
      <c r="BV8" s="65">
        <v>22</v>
      </c>
      <c r="BW8" s="69" t="s">
        <v>35</v>
      </c>
      <c r="BY8" s="75" t="s">
        <v>10</v>
      </c>
      <c r="BZ8" s="50">
        <v>24</v>
      </c>
      <c r="CA8" s="40" t="s">
        <v>35</v>
      </c>
      <c r="CC8" s="75" t="s">
        <v>10</v>
      </c>
      <c r="CD8" s="50">
        <v>20</v>
      </c>
      <c r="CE8" s="40" t="s">
        <v>35</v>
      </c>
      <c r="CG8" s="75" t="s">
        <v>10</v>
      </c>
      <c r="CH8" s="50">
        <v>17</v>
      </c>
      <c r="CI8" s="40" t="s">
        <v>35</v>
      </c>
      <c r="CJ8" s="40"/>
      <c r="CK8" s="75" t="s">
        <v>10</v>
      </c>
      <c r="CL8" s="50">
        <v>15</v>
      </c>
      <c r="CM8" s="75" t="s">
        <v>10</v>
      </c>
      <c r="CN8" s="50">
        <v>17</v>
      </c>
      <c r="CO8" s="40" t="s">
        <v>35</v>
      </c>
      <c r="CP8" s="75" t="s">
        <v>10</v>
      </c>
      <c r="CQ8" s="50">
        <v>15</v>
      </c>
      <c r="CR8" s="40" t="s">
        <v>35</v>
      </c>
      <c r="CS8" s="75" t="s">
        <v>10</v>
      </c>
      <c r="CT8" s="50">
        <v>17</v>
      </c>
      <c r="CU8" s="40" t="s">
        <v>35</v>
      </c>
      <c r="CV8" s="68" t="s">
        <v>10</v>
      </c>
      <c r="CW8" s="65">
        <v>21</v>
      </c>
      <c r="CX8" s="69" t="s">
        <v>35</v>
      </c>
      <c r="CY8" s="68" t="s">
        <v>10</v>
      </c>
      <c r="CZ8" s="65">
        <v>15</v>
      </c>
      <c r="DA8" s="69" t="s">
        <v>35</v>
      </c>
      <c r="DB8" s="68" t="s">
        <v>11</v>
      </c>
      <c r="DC8" s="65">
        <v>17</v>
      </c>
      <c r="DD8" s="69" t="s">
        <v>35</v>
      </c>
      <c r="DE8" s="68" t="s">
        <v>28</v>
      </c>
      <c r="DF8" s="65">
        <v>3</v>
      </c>
      <c r="DG8" s="69" t="s">
        <v>35</v>
      </c>
      <c r="DH8" s="68" t="s">
        <v>10</v>
      </c>
      <c r="DI8" s="65">
        <v>12</v>
      </c>
      <c r="DJ8" s="69" t="s">
        <v>35</v>
      </c>
    </row>
    <row r="9" spans="1:114">
      <c r="A9" s="56" t="s">
        <v>22</v>
      </c>
      <c r="B9" s="57">
        <v>10</v>
      </c>
      <c r="E9" s="56" t="s">
        <v>16</v>
      </c>
      <c r="F9" s="57">
        <v>10</v>
      </c>
      <c r="G9" s="58" t="s">
        <v>35</v>
      </c>
      <c r="I9" s="56" t="s">
        <v>10</v>
      </c>
      <c r="J9" s="57">
        <v>13</v>
      </c>
      <c r="K9" s="58" t="s">
        <v>35</v>
      </c>
      <c r="M9" s="56" t="s">
        <v>16</v>
      </c>
      <c r="N9" s="57">
        <v>11</v>
      </c>
      <c r="O9" s="58" t="s">
        <v>35</v>
      </c>
      <c r="Q9" s="56" t="s">
        <v>16</v>
      </c>
      <c r="R9" s="57">
        <v>12</v>
      </c>
      <c r="S9" s="58" t="s">
        <v>35</v>
      </c>
      <c r="U9" s="56" t="s">
        <v>10</v>
      </c>
      <c r="V9" s="57">
        <v>14</v>
      </c>
      <c r="W9" s="58" t="s">
        <v>35</v>
      </c>
      <c r="X9" s="94"/>
      <c r="Y9" s="102" t="s">
        <v>16</v>
      </c>
      <c r="Z9" s="103">
        <v>15</v>
      </c>
      <c r="AA9" s="104" t="s">
        <v>35</v>
      </c>
      <c r="AB9" s="94"/>
      <c r="AC9" s="75" t="s">
        <v>16</v>
      </c>
      <c r="AD9" s="50">
        <v>7</v>
      </c>
      <c r="AE9" s="40" t="s">
        <v>35</v>
      </c>
      <c r="AG9" s="75" t="s">
        <v>16</v>
      </c>
      <c r="AH9" s="50">
        <v>11</v>
      </c>
      <c r="AI9" s="40" t="s">
        <v>35</v>
      </c>
      <c r="AK9" s="75" t="s">
        <v>16</v>
      </c>
      <c r="AL9" s="50">
        <v>11</v>
      </c>
      <c r="AM9" s="40" t="s">
        <v>35</v>
      </c>
      <c r="AO9" s="75" t="s">
        <v>16</v>
      </c>
      <c r="AP9" s="50">
        <v>16</v>
      </c>
      <c r="AQ9" s="40" t="s">
        <v>35</v>
      </c>
      <c r="AS9" s="75" t="s">
        <v>16</v>
      </c>
      <c r="AT9" s="50">
        <v>16</v>
      </c>
      <c r="AU9" s="40" t="s">
        <v>35</v>
      </c>
      <c r="AW9" s="75" t="s">
        <v>16</v>
      </c>
      <c r="AX9" s="50">
        <v>16</v>
      </c>
      <c r="AY9" s="40" t="s">
        <v>35</v>
      </c>
      <c r="BA9" s="75" t="s">
        <v>28</v>
      </c>
      <c r="BB9" s="50">
        <v>15</v>
      </c>
      <c r="BC9" s="40" t="s">
        <v>35</v>
      </c>
      <c r="BE9" s="75" t="s">
        <v>16</v>
      </c>
      <c r="BF9" s="50">
        <v>11</v>
      </c>
      <c r="BG9" s="40" t="s">
        <v>35</v>
      </c>
      <c r="BI9" s="75" t="s">
        <v>16</v>
      </c>
      <c r="BJ9" s="50">
        <v>13</v>
      </c>
      <c r="BK9" s="40" t="s">
        <v>35</v>
      </c>
      <c r="BM9" s="75" t="s">
        <v>16</v>
      </c>
      <c r="BN9" s="50">
        <v>18</v>
      </c>
      <c r="BO9" s="40" t="s">
        <v>35</v>
      </c>
      <c r="BQ9" s="75" t="s">
        <v>28</v>
      </c>
      <c r="BR9" s="50">
        <v>8</v>
      </c>
      <c r="BS9" s="40" t="s">
        <v>35</v>
      </c>
      <c r="BU9" s="68" t="s">
        <v>17</v>
      </c>
      <c r="BV9" s="65">
        <v>4</v>
      </c>
      <c r="BW9" s="69" t="s">
        <v>35</v>
      </c>
      <c r="BY9" s="75" t="s">
        <v>16</v>
      </c>
      <c r="BZ9" s="50">
        <v>15</v>
      </c>
      <c r="CA9" s="40" t="s">
        <v>35</v>
      </c>
      <c r="CC9" s="75" t="s">
        <v>16</v>
      </c>
      <c r="CD9" s="50">
        <v>15</v>
      </c>
      <c r="CE9" s="40" t="s">
        <v>35</v>
      </c>
      <c r="CG9" s="75" t="s">
        <v>28</v>
      </c>
      <c r="CH9" s="50">
        <v>12</v>
      </c>
      <c r="CI9" s="40" t="s">
        <v>35</v>
      </c>
      <c r="CJ9" s="40"/>
      <c r="CK9" s="75" t="s">
        <v>16</v>
      </c>
      <c r="CL9" s="50">
        <v>14</v>
      </c>
      <c r="CM9" s="75" t="s">
        <v>28</v>
      </c>
      <c r="CN9" s="50">
        <v>8</v>
      </c>
      <c r="CO9" s="40" t="s">
        <v>35</v>
      </c>
      <c r="CP9" s="75" t="s">
        <v>16</v>
      </c>
      <c r="CQ9" s="50">
        <v>12</v>
      </c>
      <c r="CR9" s="40" t="s">
        <v>35</v>
      </c>
      <c r="CS9" s="75" t="s">
        <v>28</v>
      </c>
      <c r="CT9" s="50">
        <v>17</v>
      </c>
      <c r="CU9" s="40" t="s">
        <v>35</v>
      </c>
      <c r="CV9" s="68" t="s">
        <v>28</v>
      </c>
      <c r="CW9" s="65">
        <v>14</v>
      </c>
      <c r="CX9" s="69" t="s">
        <v>35</v>
      </c>
      <c r="CY9" s="68" t="s">
        <v>28</v>
      </c>
      <c r="CZ9" s="65">
        <v>14</v>
      </c>
      <c r="DA9" s="69" t="s">
        <v>35</v>
      </c>
      <c r="DB9" s="68" t="s">
        <v>13</v>
      </c>
      <c r="DC9" s="65">
        <v>5</v>
      </c>
      <c r="DD9" s="69" t="s">
        <v>35</v>
      </c>
      <c r="DE9" s="68" t="s">
        <v>17</v>
      </c>
      <c r="DF9" s="65">
        <v>3</v>
      </c>
      <c r="DG9" s="69" t="s">
        <v>35</v>
      </c>
      <c r="DH9" s="68" t="s">
        <v>28</v>
      </c>
      <c r="DI9" s="65">
        <v>4</v>
      </c>
      <c r="DJ9" s="69" t="s">
        <v>35</v>
      </c>
    </row>
    <row r="10" ht="22.5" spans="1:114">
      <c r="A10" s="56" t="s">
        <v>28</v>
      </c>
      <c r="B10" s="57">
        <v>8</v>
      </c>
      <c r="E10" s="56" t="s">
        <v>24</v>
      </c>
      <c r="F10" s="57">
        <v>6</v>
      </c>
      <c r="G10" s="58" t="s">
        <v>35</v>
      </c>
      <c r="I10" s="56" t="s">
        <v>16</v>
      </c>
      <c r="J10" s="57">
        <v>12</v>
      </c>
      <c r="K10" s="58" t="s">
        <v>35</v>
      </c>
      <c r="M10" s="56" t="s">
        <v>53</v>
      </c>
      <c r="N10" s="57">
        <v>7</v>
      </c>
      <c r="O10" s="58" t="s">
        <v>35</v>
      </c>
      <c r="Q10" s="56" t="s">
        <v>13</v>
      </c>
      <c r="R10" s="57">
        <v>5</v>
      </c>
      <c r="S10" s="58" t="s">
        <v>35</v>
      </c>
      <c r="U10" s="56" t="s">
        <v>13</v>
      </c>
      <c r="V10" s="57">
        <v>5</v>
      </c>
      <c r="W10" s="58" t="s">
        <v>35</v>
      </c>
      <c r="X10" s="94"/>
      <c r="Y10" s="102" t="s">
        <v>28</v>
      </c>
      <c r="Z10" s="103">
        <v>11</v>
      </c>
      <c r="AA10" s="104" t="s">
        <v>35</v>
      </c>
      <c r="AB10" s="94"/>
      <c r="AC10" s="75" t="s">
        <v>28</v>
      </c>
      <c r="AD10" s="50">
        <v>5</v>
      </c>
      <c r="AE10" s="40" t="s">
        <v>35</v>
      </c>
      <c r="AG10" s="75" t="s">
        <v>28</v>
      </c>
      <c r="AH10" s="50">
        <v>7</v>
      </c>
      <c r="AI10" s="40" t="s">
        <v>35</v>
      </c>
      <c r="AK10" s="75" t="s">
        <v>24</v>
      </c>
      <c r="AL10" s="50">
        <v>8</v>
      </c>
      <c r="AM10" s="40" t="s">
        <v>35</v>
      </c>
      <c r="AO10" s="75" t="s">
        <v>13</v>
      </c>
      <c r="AP10" s="50">
        <v>7</v>
      </c>
      <c r="AQ10" s="40" t="s">
        <v>35</v>
      </c>
      <c r="AS10" s="75" t="s">
        <v>28</v>
      </c>
      <c r="AT10" s="50">
        <v>11</v>
      </c>
      <c r="AU10" s="40" t="s">
        <v>35</v>
      </c>
      <c r="AW10" s="75" t="s">
        <v>22</v>
      </c>
      <c r="AX10" s="50">
        <v>11</v>
      </c>
      <c r="AY10" s="40" t="s">
        <v>35</v>
      </c>
      <c r="BA10" s="75" t="s">
        <v>16</v>
      </c>
      <c r="BB10" s="50">
        <v>8</v>
      </c>
      <c r="BC10" s="40" t="s">
        <v>35</v>
      </c>
      <c r="BE10" s="75" t="s">
        <v>24</v>
      </c>
      <c r="BF10" s="50">
        <v>7</v>
      </c>
      <c r="BG10" s="40" t="s">
        <v>35</v>
      </c>
      <c r="BI10" s="75" t="s">
        <v>28</v>
      </c>
      <c r="BJ10" s="50">
        <v>7</v>
      </c>
      <c r="BK10" s="40" t="s">
        <v>35</v>
      </c>
      <c r="BM10" s="75" t="s">
        <v>28</v>
      </c>
      <c r="BN10" s="50">
        <v>11</v>
      </c>
      <c r="BO10" s="40" t="s">
        <v>35</v>
      </c>
      <c r="BQ10" s="75" t="s">
        <v>16</v>
      </c>
      <c r="BR10" s="50">
        <v>7</v>
      </c>
      <c r="BS10" s="40" t="s">
        <v>35</v>
      </c>
      <c r="BU10" s="68" t="s">
        <v>16</v>
      </c>
      <c r="BV10" s="65">
        <v>4</v>
      </c>
      <c r="BW10" s="69" t="s">
        <v>35</v>
      </c>
      <c r="BY10" s="75" t="s">
        <v>28</v>
      </c>
      <c r="BZ10" s="50">
        <v>8</v>
      </c>
      <c r="CA10" s="40" t="s">
        <v>35</v>
      </c>
      <c r="CC10" s="75" t="s">
        <v>28</v>
      </c>
      <c r="CD10" s="50">
        <v>7</v>
      </c>
      <c r="CE10" s="40" t="s">
        <v>35</v>
      </c>
      <c r="CG10" s="75" t="s">
        <v>16</v>
      </c>
      <c r="CH10" s="50">
        <v>7</v>
      </c>
      <c r="CI10" s="40" t="s">
        <v>35</v>
      </c>
      <c r="CJ10" s="40"/>
      <c r="CK10" s="75" t="s">
        <v>28</v>
      </c>
      <c r="CL10" s="50">
        <v>9</v>
      </c>
      <c r="CM10" s="75" t="s">
        <v>22</v>
      </c>
      <c r="CN10" s="50">
        <v>6</v>
      </c>
      <c r="CO10" s="40" t="s">
        <v>35</v>
      </c>
      <c r="CP10" s="75" t="s">
        <v>28</v>
      </c>
      <c r="CQ10" s="50">
        <v>7</v>
      </c>
      <c r="CR10" s="40" t="s">
        <v>35</v>
      </c>
      <c r="CS10" s="75" t="s">
        <v>16</v>
      </c>
      <c r="CT10" s="50">
        <v>12</v>
      </c>
      <c r="CU10" s="40" t="s">
        <v>35</v>
      </c>
      <c r="CV10" s="68" t="s">
        <v>13</v>
      </c>
      <c r="CW10" s="65">
        <v>7</v>
      </c>
      <c r="CX10" s="69" t="s">
        <v>35</v>
      </c>
      <c r="CY10" s="68" t="s">
        <v>16</v>
      </c>
      <c r="CZ10" s="65">
        <v>11</v>
      </c>
      <c r="DA10" s="69" t="s">
        <v>35</v>
      </c>
      <c r="DB10" s="68" t="s">
        <v>16</v>
      </c>
      <c r="DC10" s="65">
        <v>5</v>
      </c>
      <c r="DD10" s="69" t="s">
        <v>35</v>
      </c>
      <c r="DE10" s="68" t="s">
        <v>26</v>
      </c>
      <c r="DF10" s="65">
        <v>3</v>
      </c>
      <c r="DG10" s="69" t="s">
        <v>35</v>
      </c>
      <c r="DH10" s="68" t="s">
        <v>16</v>
      </c>
      <c r="DI10" s="65">
        <v>4</v>
      </c>
      <c r="DJ10" s="69" t="s">
        <v>35</v>
      </c>
    </row>
    <row r="11" ht="22.5" spans="1:114">
      <c r="A11" s="56" t="s">
        <v>16</v>
      </c>
      <c r="B11" s="57">
        <v>8</v>
      </c>
      <c r="E11" s="56" t="s">
        <v>22</v>
      </c>
      <c r="F11" s="57">
        <v>6</v>
      </c>
      <c r="G11" s="58" t="s">
        <v>35</v>
      </c>
      <c r="I11" s="56" t="s">
        <v>28</v>
      </c>
      <c r="J11" s="57">
        <v>5</v>
      </c>
      <c r="K11" s="58" t="s">
        <v>35</v>
      </c>
      <c r="M11" s="56" t="s">
        <v>29</v>
      </c>
      <c r="N11" s="57">
        <v>6</v>
      </c>
      <c r="O11" s="58" t="s">
        <v>35</v>
      </c>
      <c r="Q11" s="56" t="s">
        <v>28</v>
      </c>
      <c r="R11" s="57">
        <v>3</v>
      </c>
      <c r="S11" s="58" t="s">
        <v>35</v>
      </c>
      <c r="U11" s="56" t="s">
        <v>22</v>
      </c>
      <c r="V11" s="57">
        <v>5</v>
      </c>
      <c r="W11" s="58" t="s">
        <v>35</v>
      </c>
      <c r="X11" s="94"/>
      <c r="Y11" s="102" t="s">
        <v>22</v>
      </c>
      <c r="Z11" s="103">
        <v>8</v>
      </c>
      <c r="AA11" s="104" t="s">
        <v>35</v>
      </c>
      <c r="AB11" s="94"/>
      <c r="AC11" s="75" t="s">
        <v>25</v>
      </c>
      <c r="AD11" s="50">
        <v>5</v>
      </c>
      <c r="AE11" s="40" t="s">
        <v>35</v>
      </c>
      <c r="AG11" s="75" t="s">
        <v>13</v>
      </c>
      <c r="AH11" s="50">
        <v>6</v>
      </c>
      <c r="AI11" s="40" t="s">
        <v>35</v>
      </c>
      <c r="AK11" s="75" t="s">
        <v>21</v>
      </c>
      <c r="AL11" s="50">
        <v>5</v>
      </c>
      <c r="AM11" s="40" t="s">
        <v>35</v>
      </c>
      <c r="AO11" s="75" t="s">
        <v>28</v>
      </c>
      <c r="AP11" s="50">
        <v>5</v>
      </c>
      <c r="AQ11" s="40" t="s">
        <v>35</v>
      </c>
      <c r="AS11" s="75" t="s">
        <v>22</v>
      </c>
      <c r="AT11" s="50">
        <v>8</v>
      </c>
      <c r="AU11" s="40" t="s">
        <v>35</v>
      </c>
      <c r="AW11" s="75" t="s">
        <v>28</v>
      </c>
      <c r="AX11" s="50">
        <v>7</v>
      </c>
      <c r="AY11" s="40" t="s">
        <v>35</v>
      </c>
      <c r="BA11" s="75" t="s">
        <v>13</v>
      </c>
      <c r="BB11" s="50">
        <v>7</v>
      </c>
      <c r="BC11" s="40" t="s">
        <v>35</v>
      </c>
      <c r="BE11" s="75" t="s">
        <v>22</v>
      </c>
      <c r="BF11" s="50">
        <v>6</v>
      </c>
      <c r="BG11" s="40" t="s">
        <v>35</v>
      </c>
      <c r="BI11" s="75" t="s">
        <v>22</v>
      </c>
      <c r="BJ11" s="50">
        <v>7</v>
      </c>
      <c r="BK11" s="40" t="s">
        <v>35</v>
      </c>
      <c r="BM11" s="75" t="s">
        <v>22</v>
      </c>
      <c r="BN11" s="50">
        <v>11</v>
      </c>
      <c r="BO11" s="40" t="s">
        <v>35</v>
      </c>
      <c r="BQ11" s="75" t="s">
        <v>22</v>
      </c>
      <c r="BR11" s="50">
        <v>7</v>
      </c>
      <c r="BS11" s="40" t="s">
        <v>35</v>
      </c>
      <c r="BU11" s="68" t="s">
        <v>23</v>
      </c>
      <c r="BV11" s="65">
        <v>4</v>
      </c>
      <c r="BW11" s="69" t="s">
        <v>35</v>
      </c>
      <c r="BY11" s="75" t="s">
        <v>23</v>
      </c>
      <c r="BZ11" s="50">
        <v>5</v>
      </c>
      <c r="CA11" s="40" t="s">
        <v>35</v>
      </c>
      <c r="CC11" s="75" t="s">
        <v>23</v>
      </c>
      <c r="CD11" s="50">
        <v>7</v>
      </c>
      <c r="CE11" s="40" t="s">
        <v>35</v>
      </c>
      <c r="CG11" s="75" t="s">
        <v>13</v>
      </c>
      <c r="CH11" s="50">
        <v>5</v>
      </c>
      <c r="CI11" s="40" t="s">
        <v>35</v>
      </c>
      <c r="CJ11" s="40"/>
      <c r="CK11" s="75" t="s">
        <v>26</v>
      </c>
      <c r="CL11" s="50">
        <v>5</v>
      </c>
      <c r="CM11" s="75" t="s">
        <v>16</v>
      </c>
      <c r="CN11" s="50">
        <v>4</v>
      </c>
      <c r="CO11" s="40" t="s">
        <v>35</v>
      </c>
      <c r="CP11" s="75" t="s">
        <v>25</v>
      </c>
      <c r="CQ11" s="50">
        <v>4</v>
      </c>
      <c r="CR11" s="40" t="s">
        <v>35</v>
      </c>
      <c r="CS11" s="75" t="s">
        <v>25</v>
      </c>
      <c r="CT11" s="50">
        <v>4</v>
      </c>
      <c r="CU11" s="40" t="s">
        <v>35</v>
      </c>
      <c r="CV11" s="68" t="s">
        <v>24</v>
      </c>
      <c r="CW11" s="65">
        <v>6</v>
      </c>
      <c r="CX11" s="69" t="s">
        <v>35</v>
      </c>
      <c r="CY11" s="68" t="s">
        <v>13</v>
      </c>
      <c r="CZ11" s="65">
        <v>3</v>
      </c>
      <c r="DA11" s="69" t="s">
        <v>35</v>
      </c>
      <c r="DB11" s="68" t="s">
        <v>29</v>
      </c>
      <c r="DC11" s="65">
        <v>4</v>
      </c>
      <c r="DD11" s="69" t="s">
        <v>35</v>
      </c>
      <c r="DE11" s="68" t="s">
        <v>13</v>
      </c>
      <c r="DF11" s="65">
        <v>3</v>
      </c>
      <c r="DG11" s="69" t="s">
        <v>35</v>
      </c>
      <c r="DH11" s="68" t="s">
        <v>26</v>
      </c>
      <c r="DI11" s="65">
        <v>3</v>
      </c>
      <c r="DJ11" s="69" t="s">
        <v>35</v>
      </c>
    </row>
    <row r="12" ht="24" spans="1:114">
      <c r="A12" s="56" t="s">
        <v>26</v>
      </c>
      <c r="B12" s="57">
        <v>4</v>
      </c>
      <c r="E12" s="56" t="s">
        <v>28</v>
      </c>
      <c r="F12" s="57">
        <v>4</v>
      </c>
      <c r="G12" s="58" t="s">
        <v>35</v>
      </c>
      <c r="I12" s="56" t="s">
        <v>13</v>
      </c>
      <c r="J12" s="57">
        <v>5</v>
      </c>
      <c r="K12" s="58" t="s">
        <v>35</v>
      </c>
      <c r="M12" s="56" t="s">
        <v>24</v>
      </c>
      <c r="N12" s="57">
        <v>5</v>
      </c>
      <c r="O12" s="58" t="s">
        <v>35</v>
      </c>
      <c r="Q12" s="56" t="s">
        <v>53</v>
      </c>
      <c r="R12" s="57">
        <v>3</v>
      </c>
      <c r="S12" s="58" t="s">
        <v>35</v>
      </c>
      <c r="U12" s="56" t="s">
        <v>28</v>
      </c>
      <c r="V12" s="57">
        <v>4</v>
      </c>
      <c r="W12" s="58" t="s">
        <v>35</v>
      </c>
      <c r="X12" s="94"/>
      <c r="Y12" s="102" t="s">
        <v>23</v>
      </c>
      <c r="Z12" s="103">
        <v>5</v>
      </c>
      <c r="AA12" s="104" t="s">
        <v>35</v>
      </c>
      <c r="AB12" s="94"/>
      <c r="AC12" s="75" t="s">
        <v>13</v>
      </c>
      <c r="AD12" s="50">
        <v>3</v>
      </c>
      <c r="AE12" s="40" t="s">
        <v>35</v>
      </c>
      <c r="AG12" s="75" t="s">
        <v>22</v>
      </c>
      <c r="AH12" s="50">
        <v>6</v>
      </c>
      <c r="AI12" s="40" t="s">
        <v>35</v>
      </c>
      <c r="AK12" s="75" t="s">
        <v>13</v>
      </c>
      <c r="AL12" s="50">
        <v>5</v>
      </c>
      <c r="AM12" s="40" t="s">
        <v>35</v>
      </c>
      <c r="AO12" s="75" t="s">
        <v>26</v>
      </c>
      <c r="AP12" s="50">
        <v>4</v>
      </c>
      <c r="AQ12" s="40" t="s">
        <v>35</v>
      </c>
      <c r="AS12" s="75" t="s">
        <v>13</v>
      </c>
      <c r="AT12" s="50">
        <v>6</v>
      </c>
      <c r="AU12" s="40" t="s">
        <v>35</v>
      </c>
      <c r="AW12" s="75" t="s">
        <v>23</v>
      </c>
      <c r="AX12" s="50">
        <v>6</v>
      </c>
      <c r="AY12" s="40" t="s">
        <v>35</v>
      </c>
      <c r="BA12" s="75" t="s">
        <v>22</v>
      </c>
      <c r="BB12" s="50">
        <v>7</v>
      </c>
      <c r="BC12" s="40" t="s">
        <v>35</v>
      </c>
      <c r="BE12" s="75" t="s">
        <v>23</v>
      </c>
      <c r="BF12" s="50">
        <v>5</v>
      </c>
      <c r="BG12" s="40" t="s">
        <v>35</v>
      </c>
      <c r="BI12" s="75" t="s">
        <v>26</v>
      </c>
      <c r="BJ12" s="50">
        <v>6</v>
      </c>
      <c r="BK12" s="40" t="s">
        <v>35</v>
      </c>
      <c r="BM12" s="75" t="s">
        <v>13</v>
      </c>
      <c r="BN12" s="50">
        <v>10</v>
      </c>
      <c r="BO12" s="40" t="s">
        <v>35</v>
      </c>
      <c r="BQ12" s="75" t="s">
        <v>26</v>
      </c>
      <c r="BR12" s="50">
        <v>6</v>
      </c>
      <c r="BS12" s="40" t="s">
        <v>35</v>
      </c>
      <c r="BU12" s="68" t="s">
        <v>13</v>
      </c>
      <c r="BV12" s="65">
        <v>3</v>
      </c>
      <c r="BW12" s="69" t="s">
        <v>35</v>
      </c>
      <c r="BY12" s="75" t="s">
        <v>17</v>
      </c>
      <c r="BZ12" s="50">
        <v>4</v>
      </c>
      <c r="CA12" s="40" t="s">
        <v>35</v>
      </c>
      <c r="CC12" s="75" t="s">
        <v>22</v>
      </c>
      <c r="CD12" s="50">
        <v>4</v>
      </c>
      <c r="CE12" s="40" t="s">
        <v>35</v>
      </c>
      <c r="CG12" s="75" t="s">
        <v>29</v>
      </c>
      <c r="CH12" s="50">
        <v>4</v>
      </c>
      <c r="CI12" s="40" t="s">
        <v>35</v>
      </c>
      <c r="CJ12" s="40"/>
      <c r="CK12" s="75" t="s">
        <v>24</v>
      </c>
      <c r="CL12" s="50">
        <v>5</v>
      </c>
      <c r="CM12" s="75" t="s">
        <v>24</v>
      </c>
      <c r="CN12" s="50">
        <v>3</v>
      </c>
      <c r="CO12" s="40" t="s">
        <v>35</v>
      </c>
      <c r="CP12" s="75" t="s">
        <v>13</v>
      </c>
      <c r="CQ12" s="50">
        <v>3</v>
      </c>
      <c r="CR12" s="40" t="s">
        <v>35</v>
      </c>
      <c r="CS12" s="75" t="s">
        <v>26</v>
      </c>
      <c r="CT12" s="50">
        <v>3</v>
      </c>
      <c r="CU12" s="40" t="s">
        <v>35</v>
      </c>
      <c r="CV12" s="68" t="s">
        <v>26</v>
      </c>
      <c r="CW12" s="65">
        <v>4</v>
      </c>
      <c r="CX12" s="69" t="s">
        <v>35</v>
      </c>
      <c r="CY12" s="68" t="s">
        <v>24</v>
      </c>
      <c r="CZ12" s="65">
        <v>3</v>
      </c>
      <c r="DA12" s="69" t="s">
        <v>35</v>
      </c>
      <c r="DB12" s="68" t="s">
        <v>28</v>
      </c>
      <c r="DC12" s="65">
        <v>3</v>
      </c>
      <c r="DD12" s="69" t="s">
        <v>35</v>
      </c>
      <c r="DE12" s="68" t="s">
        <v>26</v>
      </c>
      <c r="DF12" s="65">
        <v>3</v>
      </c>
      <c r="DG12" s="69" t="s">
        <v>35</v>
      </c>
      <c r="DH12" s="68" t="s">
        <v>25</v>
      </c>
      <c r="DI12" s="65">
        <v>3</v>
      </c>
      <c r="DJ12" s="69" t="s">
        <v>35</v>
      </c>
    </row>
    <row r="13" ht="24" spans="1:114">
      <c r="A13" s="59" t="s">
        <v>23</v>
      </c>
      <c r="B13" s="60">
        <v>3</v>
      </c>
      <c r="E13" s="59" t="s">
        <v>13</v>
      </c>
      <c r="F13" s="60">
        <v>3</v>
      </c>
      <c r="G13" s="61" t="s">
        <v>35</v>
      </c>
      <c r="I13" s="56" t="s">
        <v>17</v>
      </c>
      <c r="J13" s="57">
        <v>4</v>
      </c>
      <c r="K13" s="58" t="s">
        <v>35</v>
      </c>
      <c r="M13" s="56" t="s">
        <v>22</v>
      </c>
      <c r="N13" s="57">
        <v>5</v>
      </c>
      <c r="O13" s="58" t="s">
        <v>35</v>
      </c>
      <c r="Q13" s="56" t="s">
        <v>22</v>
      </c>
      <c r="R13" s="57">
        <v>3</v>
      </c>
      <c r="S13" s="58" t="s">
        <v>35</v>
      </c>
      <c r="U13" s="56" t="s">
        <v>17</v>
      </c>
      <c r="V13" s="57">
        <v>3</v>
      </c>
      <c r="W13" s="58" t="s">
        <v>35</v>
      </c>
      <c r="X13" s="94"/>
      <c r="Y13" s="105" t="s">
        <v>26</v>
      </c>
      <c r="Z13" s="106">
        <v>4</v>
      </c>
      <c r="AA13" s="104" t="s">
        <v>35</v>
      </c>
      <c r="AB13" s="94"/>
      <c r="AC13" s="75" t="s">
        <v>26</v>
      </c>
      <c r="AD13" s="50">
        <v>2</v>
      </c>
      <c r="AE13" s="40" t="s">
        <v>35</v>
      </c>
      <c r="AG13" s="75" t="s">
        <v>26</v>
      </c>
      <c r="AH13" s="50">
        <v>4</v>
      </c>
      <c r="AI13" s="40" t="s">
        <v>35</v>
      </c>
      <c r="AK13" s="75" t="s">
        <v>28</v>
      </c>
      <c r="AL13" s="50">
        <v>4</v>
      </c>
      <c r="AM13" s="40" t="s">
        <v>35</v>
      </c>
      <c r="AO13" s="75" t="s">
        <v>24</v>
      </c>
      <c r="AP13" s="50">
        <v>4</v>
      </c>
      <c r="AQ13" s="40" t="s">
        <v>35</v>
      </c>
      <c r="AS13" s="75" t="s">
        <v>24</v>
      </c>
      <c r="AT13" s="50">
        <v>6</v>
      </c>
      <c r="AU13" s="40" t="s">
        <v>35</v>
      </c>
      <c r="AW13" s="75" t="s">
        <v>26</v>
      </c>
      <c r="AX13" s="50">
        <v>5</v>
      </c>
      <c r="AY13" s="40" t="s">
        <v>35</v>
      </c>
      <c r="BA13" s="75" t="s">
        <v>26</v>
      </c>
      <c r="BB13" s="50">
        <v>6</v>
      </c>
      <c r="BC13" s="40" t="s">
        <v>35</v>
      </c>
      <c r="BE13" s="75" t="s">
        <v>28</v>
      </c>
      <c r="BF13" s="50">
        <v>4</v>
      </c>
      <c r="BG13" s="40" t="s">
        <v>35</v>
      </c>
      <c r="BI13" s="111" t="s">
        <v>13</v>
      </c>
      <c r="BJ13" s="112">
        <v>5</v>
      </c>
      <c r="BK13" s="115" t="s">
        <v>35</v>
      </c>
      <c r="BM13" s="75" t="s">
        <v>24</v>
      </c>
      <c r="BN13" s="50">
        <v>8</v>
      </c>
      <c r="BO13" s="40" t="s">
        <v>35</v>
      </c>
      <c r="BQ13" s="75" t="s">
        <v>23</v>
      </c>
      <c r="BR13" s="50">
        <v>4</v>
      </c>
      <c r="BS13" s="40" t="s">
        <v>35</v>
      </c>
      <c r="BU13" s="68" t="s">
        <v>24</v>
      </c>
      <c r="BV13" s="65">
        <v>3</v>
      </c>
      <c r="BW13" s="69" t="s">
        <v>35</v>
      </c>
      <c r="BY13" s="75" t="s">
        <v>22</v>
      </c>
      <c r="BZ13" s="50">
        <v>4</v>
      </c>
      <c r="CA13" s="32"/>
      <c r="CC13" s="111" t="s">
        <v>25</v>
      </c>
      <c r="CD13" s="112">
        <v>3</v>
      </c>
      <c r="CE13" s="32"/>
      <c r="CG13" s="111" t="s">
        <v>22</v>
      </c>
      <c r="CH13" s="112">
        <v>3</v>
      </c>
      <c r="CI13" s="32"/>
      <c r="CJ13" s="32"/>
      <c r="CK13" s="111" t="s">
        <v>13</v>
      </c>
      <c r="CL13" s="112">
        <v>4</v>
      </c>
      <c r="CM13" s="111" t="s">
        <v>25</v>
      </c>
      <c r="CN13" s="112">
        <v>3</v>
      </c>
      <c r="CO13" s="113" t="s">
        <v>35</v>
      </c>
      <c r="CP13" s="111" t="s">
        <v>22</v>
      </c>
      <c r="CQ13" s="112">
        <v>3</v>
      </c>
      <c r="CR13" s="32"/>
      <c r="CS13" s="111" t="s">
        <v>29</v>
      </c>
      <c r="CT13" s="112">
        <v>3</v>
      </c>
      <c r="CU13" s="32"/>
      <c r="CV13" s="70" t="s">
        <v>16</v>
      </c>
      <c r="CW13" s="71">
        <v>4</v>
      </c>
      <c r="CX13" s="72" t="s">
        <v>35</v>
      </c>
      <c r="CY13" s="70" t="s">
        <v>6</v>
      </c>
      <c r="CZ13" s="71">
        <v>2</v>
      </c>
      <c r="DA13" s="72" t="s">
        <v>35</v>
      </c>
      <c r="DB13" s="70" t="s">
        <v>17</v>
      </c>
      <c r="DC13" s="71">
        <v>2</v>
      </c>
      <c r="DD13" s="72" t="s">
        <v>35</v>
      </c>
      <c r="DE13" s="68" t="s">
        <v>13</v>
      </c>
      <c r="DF13" s="65">
        <v>3</v>
      </c>
      <c r="DG13" s="69" t="s">
        <v>35</v>
      </c>
      <c r="DH13" s="70" t="s">
        <v>17</v>
      </c>
      <c r="DI13" s="71">
        <v>2</v>
      </c>
      <c r="DJ13" s="83" t="s">
        <v>35</v>
      </c>
    </row>
    <row r="14" spans="1:114">
      <c r="A14" s="59"/>
      <c r="B14" s="62">
        <v>43497</v>
      </c>
      <c r="E14" s="59"/>
      <c r="F14" s="62">
        <v>43498</v>
      </c>
      <c r="G14" s="61"/>
      <c r="I14" s="56"/>
      <c r="J14" s="82">
        <v>43499</v>
      </c>
      <c r="K14" s="58"/>
      <c r="M14" s="56"/>
      <c r="N14" s="82">
        <v>43500</v>
      </c>
      <c r="O14" s="58"/>
      <c r="Q14" s="56"/>
      <c r="R14" s="82">
        <v>43501</v>
      </c>
      <c r="S14" s="58"/>
      <c r="U14" s="56"/>
      <c r="V14" s="82">
        <v>43502</v>
      </c>
      <c r="W14" s="58"/>
      <c r="X14" s="94"/>
      <c r="Y14" s="105"/>
      <c r="Z14" s="107">
        <v>43503</v>
      </c>
      <c r="AA14" s="104"/>
      <c r="AB14" s="94"/>
      <c r="AC14" s="75"/>
      <c r="AD14" s="108">
        <v>43504</v>
      </c>
      <c r="AE14" s="40"/>
      <c r="AG14" s="75"/>
      <c r="AH14" s="108">
        <v>43505</v>
      </c>
      <c r="AI14" s="40"/>
      <c r="AK14" s="75"/>
      <c r="AL14" s="108">
        <v>43506</v>
      </c>
      <c r="AM14" s="40"/>
      <c r="AO14" s="75"/>
      <c r="AP14" s="108">
        <v>43507</v>
      </c>
      <c r="AQ14" s="40"/>
      <c r="AS14" s="75"/>
      <c r="AT14" s="108">
        <v>43508</v>
      </c>
      <c r="AU14" s="40"/>
      <c r="AW14" s="75"/>
      <c r="AX14" s="50" t="s">
        <v>54</v>
      </c>
      <c r="AY14" s="40"/>
      <c r="BA14" s="75"/>
      <c r="BB14" s="108">
        <v>43510</v>
      </c>
      <c r="BC14" s="40"/>
      <c r="BE14" s="75"/>
      <c r="BF14" s="108"/>
      <c r="BG14" s="116">
        <v>43511</v>
      </c>
      <c r="BI14" s="111"/>
      <c r="BJ14" s="112"/>
      <c r="BK14" s="117">
        <v>43512</v>
      </c>
      <c r="BM14" s="75"/>
      <c r="BN14" s="50"/>
      <c r="BO14" s="40" t="s">
        <v>55</v>
      </c>
      <c r="BQ14" s="75"/>
      <c r="BR14" s="50"/>
      <c r="BS14" s="116">
        <v>43514</v>
      </c>
      <c r="BU14" s="68"/>
      <c r="BV14" s="120">
        <v>43515</v>
      </c>
      <c r="BW14" s="69"/>
      <c r="BY14" s="75"/>
      <c r="BZ14" s="108">
        <v>43516</v>
      </c>
      <c r="CA14" s="32"/>
      <c r="CC14" s="111"/>
      <c r="CD14" s="118">
        <v>43517</v>
      </c>
      <c r="CE14" s="32"/>
      <c r="CG14" s="111"/>
      <c r="CH14" s="118">
        <v>43518</v>
      </c>
      <c r="CI14" s="32"/>
      <c r="CJ14" s="32"/>
      <c r="CK14" s="111"/>
      <c r="CL14" s="112"/>
      <c r="CM14" s="119">
        <v>43519</v>
      </c>
      <c r="CN14" s="112"/>
      <c r="CO14" s="113"/>
      <c r="CP14" s="119">
        <v>43520</v>
      </c>
      <c r="CQ14" s="112"/>
      <c r="CR14" s="32"/>
      <c r="CS14" s="111"/>
      <c r="CT14" s="118">
        <v>43521</v>
      </c>
      <c r="CU14" s="32"/>
      <c r="CV14" s="70"/>
      <c r="CW14" s="71"/>
      <c r="CX14" s="122">
        <v>43522</v>
      </c>
      <c r="CY14" s="70"/>
      <c r="CZ14" s="71"/>
      <c r="DA14" s="122">
        <v>43523</v>
      </c>
      <c r="DB14" s="70"/>
      <c r="DC14" s="71"/>
      <c r="DD14" s="122">
        <v>43524</v>
      </c>
      <c r="DE14" s="68"/>
      <c r="DF14" s="65"/>
      <c r="DG14" s="123">
        <v>43525</v>
      </c>
      <c r="DI14" s="38">
        <v>43526</v>
      </c>
      <c r="DJ14" s="83"/>
    </row>
    <row r="15" ht="14.25" spans="1:114">
      <c r="A15" s="63" t="s">
        <v>0</v>
      </c>
      <c r="B15" s="64" t="s">
        <v>43</v>
      </c>
      <c r="C15" s="65" t="s">
        <v>31</v>
      </c>
      <c r="E15" s="63" t="s">
        <v>0</v>
      </c>
      <c r="F15" s="64" t="s">
        <v>45</v>
      </c>
      <c r="G15" s="65" t="s">
        <v>31</v>
      </c>
      <c r="I15" s="63" t="s">
        <v>0</v>
      </c>
      <c r="J15" s="64" t="s">
        <v>43</v>
      </c>
      <c r="K15" s="65" t="s">
        <v>31</v>
      </c>
      <c r="M15" s="63" t="s">
        <v>0</v>
      </c>
      <c r="N15" s="64" t="s">
        <v>43</v>
      </c>
      <c r="O15" s="65" t="s">
        <v>31</v>
      </c>
      <c r="Q15" s="63" t="s">
        <v>0</v>
      </c>
      <c r="R15" s="64" t="s">
        <v>43</v>
      </c>
      <c r="S15" s="65" t="s">
        <v>31</v>
      </c>
      <c r="U15" s="63" t="s">
        <v>0</v>
      </c>
      <c r="V15" s="64" t="s">
        <v>43</v>
      </c>
      <c r="W15" s="65" t="s">
        <v>31</v>
      </c>
      <c r="Y15" s="63" t="s">
        <v>0</v>
      </c>
      <c r="Z15" s="64" t="s">
        <v>43</v>
      </c>
      <c r="AA15" s="65" t="s">
        <v>31</v>
      </c>
      <c r="AB15" s="94"/>
      <c r="AC15" s="63" t="s">
        <v>0</v>
      </c>
      <c r="AD15" s="64" t="s">
        <v>43</v>
      </c>
      <c r="AE15" s="65" t="s">
        <v>31</v>
      </c>
      <c r="AG15" s="68" t="s">
        <v>9</v>
      </c>
      <c r="AH15" s="65">
        <v>117</v>
      </c>
      <c r="AI15" s="69" t="s">
        <v>35</v>
      </c>
      <c r="AK15" s="63" t="s">
        <v>0</v>
      </c>
      <c r="AL15" s="64" t="s">
        <v>43</v>
      </c>
      <c r="AM15" s="65" t="s">
        <v>31</v>
      </c>
      <c r="AO15" s="73" t="s">
        <v>0</v>
      </c>
      <c r="AP15" s="74" t="s">
        <v>43</v>
      </c>
      <c r="AQ15" s="39" t="s">
        <v>31</v>
      </c>
      <c r="AS15" s="73" t="s">
        <v>0</v>
      </c>
      <c r="AT15" s="74" t="s">
        <v>43</v>
      </c>
      <c r="AU15" s="39" t="s">
        <v>31</v>
      </c>
      <c r="AW15" s="73" t="s">
        <v>0</v>
      </c>
      <c r="AX15" s="74" t="s">
        <v>43</v>
      </c>
      <c r="AY15" s="39" t="s">
        <v>31</v>
      </c>
      <c r="BA15" s="73" t="s">
        <v>0</v>
      </c>
      <c r="BB15" s="74" t="s">
        <v>43</v>
      </c>
      <c r="BC15" s="39" t="s">
        <v>31</v>
      </c>
      <c r="BE15" s="63" t="s">
        <v>0</v>
      </c>
      <c r="BF15" s="64" t="s">
        <v>43</v>
      </c>
      <c r="BG15" s="65" t="s">
        <v>31</v>
      </c>
      <c r="BI15" s="73" t="s">
        <v>0</v>
      </c>
      <c r="BJ15" s="74" t="s">
        <v>43</v>
      </c>
      <c r="BK15" s="39" t="s">
        <v>31</v>
      </c>
      <c r="BM15" s="73" t="s">
        <v>0</v>
      </c>
      <c r="BN15" s="74" t="s">
        <v>43</v>
      </c>
      <c r="BO15" s="39" t="s">
        <v>31</v>
      </c>
      <c r="BQ15" s="73" t="s">
        <v>0</v>
      </c>
      <c r="BR15" s="74" t="s">
        <v>43</v>
      </c>
      <c r="BS15" s="39" t="s">
        <v>31</v>
      </c>
      <c r="BU15" s="73" t="s">
        <v>0</v>
      </c>
      <c r="BV15" s="74" t="s">
        <v>43</v>
      </c>
      <c r="BW15" s="39" t="s">
        <v>31</v>
      </c>
      <c r="BY15" s="73" t="s">
        <v>0</v>
      </c>
      <c r="BZ15" s="74" t="s">
        <v>43</v>
      </c>
      <c r="CA15" s="39" t="s">
        <v>31</v>
      </c>
      <c r="CC15" s="73" t="s">
        <v>0</v>
      </c>
      <c r="CD15" s="74" t="s">
        <v>43</v>
      </c>
      <c r="CE15" s="39" t="s">
        <v>31</v>
      </c>
      <c r="CG15" s="63" t="s">
        <v>0</v>
      </c>
      <c r="CH15" s="64" t="s">
        <v>43</v>
      </c>
      <c r="CI15" s="65" t="s">
        <v>31</v>
      </c>
      <c r="CJ15" s="65"/>
      <c r="CK15" s="73" t="s">
        <v>0</v>
      </c>
      <c r="CL15" s="74" t="s">
        <v>45</v>
      </c>
      <c r="CM15" s="39" t="s">
        <v>31</v>
      </c>
      <c r="CN15" s="112"/>
      <c r="CO15" s="73" t="s">
        <v>0</v>
      </c>
      <c r="CP15" s="74" t="s">
        <v>43</v>
      </c>
      <c r="CQ15" s="39" t="s">
        <v>31</v>
      </c>
      <c r="CR15" s="73" t="s">
        <v>0</v>
      </c>
      <c r="CS15" s="74" t="s">
        <v>43</v>
      </c>
      <c r="CT15" s="39" t="s">
        <v>31</v>
      </c>
      <c r="CU15" s="32"/>
      <c r="CV15" s="73" t="s">
        <v>0</v>
      </c>
      <c r="CW15" s="74" t="s">
        <v>43</v>
      </c>
      <c r="CX15" s="39" t="s">
        <v>31</v>
      </c>
      <c r="CY15" s="73" t="s">
        <v>0</v>
      </c>
      <c r="CZ15" s="74" t="s">
        <v>43</v>
      </c>
      <c r="DA15" s="39" t="s">
        <v>31</v>
      </c>
      <c r="DB15" s="73" t="s">
        <v>0</v>
      </c>
      <c r="DC15" s="74" t="s">
        <v>43</v>
      </c>
      <c r="DD15" s="39" t="s">
        <v>31</v>
      </c>
      <c r="DE15" s="73" t="s">
        <v>0</v>
      </c>
      <c r="DF15" s="74" t="s">
        <v>43</v>
      </c>
      <c r="DG15" s="39" t="s">
        <v>31</v>
      </c>
      <c r="DH15" s="73" t="s">
        <v>0</v>
      </c>
      <c r="DI15" s="74" t="s">
        <v>43</v>
      </c>
      <c r="DJ15" s="83"/>
    </row>
    <row r="16" ht="14.25" spans="1:114">
      <c r="A16" s="66"/>
      <c r="B16" s="67" t="s">
        <v>1</v>
      </c>
      <c r="C16" s="67"/>
      <c r="E16" s="66"/>
      <c r="F16" s="67" t="s">
        <v>1</v>
      </c>
      <c r="G16" s="67"/>
      <c r="I16" s="66"/>
      <c r="J16" s="67" t="s">
        <v>1</v>
      </c>
      <c r="K16" s="67"/>
      <c r="M16" s="66"/>
      <c r="N16" s="67" t="s">
        <v>1</v>
      </c>
      <c r="O16" s="67"/>
      <c r="Q16" s="66"/>
      <c r="R16" s="67" t="s">
        <v>1</v>
      </c>
      <c r="S16" s="67"/>
      <c r="U16" s="66"/>
      <c r="V16" s="67" t="s">
        <v>1</v>
      </c>
      <c r="W16" s="67"/>
      <c r="Y16" s="66"/>
      <c r="Z16" s="67" t="s">
        <v>1</v>
      </c>
      <c r="AA16" s="67"/>
      <c r="AB16" s="94"/>
      <c r="AC16" s="66"/>
      <c r="AD16" s="67" t="s">
        <v>1</v>
      </c>
      <c r="AE16" s="67"/>
      <c r="AG16" s="68" t="s">
        <v>7</v>
      </c>
      <c r="AH16" s="65">
        <v>45</v>
      </c>
      <c r="AI16" s="69" t="s">
        <v>35</v>
      </c>
      <c r="AK16" s="66"/>
      <c r="AL16" s="67" t="s">
        <v>1</v>
      </c>
      <c r="AM16" s="67"/>
      <c r="AO16" s="73"/>
      <c r="AP16" s="39" t="s">
        <v>1</v>
      </c>
      <c r="AQ16" s="39"/>
      <c r="AS16" s="73"/>
      <c r="AT16" s="39" t="s">
        <v>1</v>
      </c>
      <c r="AU16" s="39"/>
      <c r="AW16" s="73"/>
      <c r="AX16" s="39" t="s">
        <v>1</v>
      </c>
      <c r="AY16" s="39"/>
      <c r="BA16" s="73"/>
      <c r="BB16" s="39" t="s">
        <v>1</v>
      </c>
      <c r="BC16" s="39"/>
      <c r="BE16" s="66"/>
      <c r="BF16" s="67" t="s">
        <v>1</v>
      </c>
      <c r="BG16" s="67"/>
      <c r="BI16" s="73"/>
      <c r="BJ16" s="39" t="s">
        <v>1</v>
      </c>
      <c r="BK16" s="39"/>
      <c r="BM16" s="73"/>
      <c r="BN16" s="39" t="s">
        <v>1</v>
      </c>
      <c r="BO16" s="39"/>
      <c r="BQ16" s="73"/>
      <c r="BR16" s="39" t="s">
        <v>1</v>
      </c>
      <c r="BS16" s="39"/>
      <c r="BU16" s="73"/>
      <c r="BV16" s="39" t="s">
        <v>1</v>
      </c>
      <c r="BW16" s="39"/>
      <c r="BY16" s="73"/>
      <c r="BZ16" s="39" t="s">
        <v>1</v>
      </c>
      <c r="CA16" s="39"/>
      <c r="CC16" s="73"/>
      <c r="CD16" s="39" t="s">
        <v>1</v>
      </c>
      <c r="CE16" s="39"/>
      <c r="CG16" s="66"/>
      <c r="CH16" s="67" t="s">
        <v>1</v>
      </c>
      <c r="CI16" s="67"/>
      <c r="CJ16" s="67"/>
      <c r="CK16" s="73"/>
      <c r="CL16" s="39" t="s">
        <v>1</v>
      </c>
      <c r="CM16" s="39"/>
      <c r="CN16" s="112"/>
      <c r="CO16" s="73"/>
      <c r="CP16" s="39" t="s">
        <v>1</v>
      </c>
      <c r="CQ16" s="39"/>
      <c r="CR16" s="73"/>
      <c r="CS16" s="39" t="s">
        <v>1</v>
      </c>
      <c r="CT16" s="39"/>
      <c r="CU16" s="32"/>
      <c r="CV16" s="73"/>
      <c r="CW16" s="39" t="s">
        <v>1</v>
      </c>
      <c r="CX16" s="39"/>
      <c r="CY16" s="73"/>
      <c r="CZ16" s="39" t="s">
        <v>1</v>
      </c>
      <c r="DA16" s="39"/>
      <c r="DB16" s="73"/>
      <c r="DC16" s="39" t="s">
        <v>1</v>
      </c>
      <c r="DD16" s="39"/>
      <c r="DE16" s="73"/>
      <c r="DF16" s="39" t="s">
        <v>1</v>
      </c>
      <c r="DG16" s="39"/>
      <c r="DH16" s="73"/>
      <c r="DI16" s="39" t="s">
        <v>1</v>
      </c>
      <c r="DJ16" s="83"/>
    </row>
    <row r="17" spans="1:114">
      <c r="A17" s="68" t="s">
        <v>9</v>
      </c>
      <c r="B17" s="65">
        <v>72</v>
      </c>
      <c r="C17" s="69" t="s">
        <v>35</v>
      </c>
      <c r="E17" s="68" t="s">
        <v>9</v>
      </c>
      <c r="F17" s="65">
        <v>76</v>
      </c>
      <c r="G17" s="69" t="s">
        <v>35</v>
      </c>
      <c r="I17" s="68" t="s">
        <v>9</v>
      </c>
      <c r="J17" s="65">
        <v>101</v>
      </c>
      <c r="K17" s="69" t="s">
        <v>35</v>
      </c>
      <c r="M17" s="68" t="s">
        <v>9</v>
      </c>
      <c r="N17" s="65">
        <v>115</v>
      </c>
      <c r="O17" s="69" t="s">
        <v>35</v>
      </c>
      <c r="Q17" s="68" t="s">
        <v>9</v>
      </c>
      <c r="R17" s="65">
        <v>97</v>
      </c>
      <c r="S17" s="69" t="s">
        <v>35</v>
      </c>
      <c r="U17" s="68" t="s">
        <v>9</v>
      </c>
      <c r="V17" s="65">
        <v>65</v>
      </c>
      <c r="W17" s="69" t="s">
        <v>35</v>
      </c>
      <c r="Y17" s="68" t="s">
        <v>9</v>
      </c>
      <c r="Z17" s="65">
        <v>79</v>
      </c>
      <c r="AA17" s="69" t="s">
        <v>35</v>
      </c>
      <c r="AB17" s="94"/>
      <c r="AC17" s="68" t="s">
        <v>9</v>
      </c>
      <c r="AD17" s="65">
        <v>70</v>
      </c>
      <c r="AE17" s="69" t="s">
        <v>35</v>
      </c>
      <c r="AG17" s="68" t="s">
        <v>8</v>
      </c>
      <c r="AH17" s="65">
        <v>34</v>
      </c>
      <c r="AI17" s="69" t="s">
        <v>35</v>
      </c>
      <c r="AK17" s="68" t="s">
        <v>9</v>
      </c>
      <c r="AL17" s="65">
        <v>142</v>
      </c>
      <c r="AM17" s="69" t="s">
        <v>35</v>
      </c>
      <c r="AO17" s="75" t="s">
        <v>9</v>
      </c>
      <c r="AP17" s="50">
        <v>155</v>
      </c>
      <c r="AQ17" s="40" t="s">
        <v>35</v>
      </c>
      <c r="AS17" s="75" t="s">
        <v>9</v>
      </c>
      <c r="AT17" s="50">
        <v>202</v>
      </c>
      <c r="AU17" s="40" t="s">
        <v>35</v>
      </c>
      <c r="AW17" s="75" t="s">
        <v>9</v>
      </c>
      <c r="AX17" s="50">
        <v>215</v>
      </c>
      <c r="AY17" s="40" t="s">
        <v>35</v>
      </c>
      <c r="BA17" s="75" t="s">
        <v>9</v>
      </c>
      <c r="BB17" s="50">
        <v>181</v>
      </c>
      <c r="BC17" s="40" t="s">
        <v>35</v>
      </c>
      <c r="BE17" s="68" t="s">
        <v>9</v>
      </c>
      <c r="BF17" s="65">
        <v>151</v>
      </c>
      <c r="BG17" s="69" t="s">
        <v>35</v>
      </c>
      <c r="BI17" s="75" t="s">
        <v>9</v>
      </c>
      <c r="BJ17" s="50">
        <v>140</v>
      </c>
      <c r="BK17" s="40" t="s">
        <v>35</v>
      </c>
      <c r="BM17" s="75" t="s">
        <v>9</v>
      </c>
      <c r="BN17" s="50">
        <v>231</v>
      </c>
      <c r="BO17" s="40" t="s">
        <v>35</v>
      </c>
      <c r="BQ17" s="75" t="s">
        <v>9</v>
      </c>
      <c r="BR17" s="50">
        <v>278</v>
      </c>
      <c r="BS17" s="40" t="s">
        <v>35</v>
      </c>
      <c r="BU17" s="75" t="s">
        <v>9</v>
      </c>
      <c r="BV17" s="50">
        <v>181</v>
      </c>
      <c r="BW17" s="40" t="s">
        <v>35</v>
      </c>
      <c r="BY17" s="75" t="s">
        <v>9</v>
      </c>
      <c r="BZ17" s="50">
        <v>149</v>
      </c>
      <c r="CA17" s="40" t="s">
        <v>35</v>
      </c>
      <c r="CC17" s="75" t="s">
        <v>9</v>
      </c>
      <c r="CD17" s="50">
        <v>194</v>
      </c>
      <c r="CE17" s="40" t="s">
        <v>35</v>
      </c>
      <c r="CG17" s="68" t="s">
        <v>9</v>
      </c>
      <c r="CH17" s="65">
        <v>165</v>
      </c>
      <c r="CI17" s="69" t="s">
        <v>35</v>
      </c>
      <c r="CJ17" s="69"/>
      <c r="CK17" s="75" t="s">
        <v>9</v>
      </c>
      <c r="CL17" s="50">
        <v>159</v>
      </c>
      <c r="CM17" s="40" t="s">
        <v>35</v>
      </c>
      <c r="CN17" s="112"/>
      <c r="CO17" s="75" t="s">
        <v>9</v>
      </c>
      <c r="CP17" s="50">
        <v>177</v>
      </c>
      <c r="CQ17" s="40" t="s">
        <v>35</v>
      </c>
      <c r="CR17" s="75" t="s">
        <v>9</v>
      </c>
      <c r="CS17" s="50">
        <v>206</v>
      </c>
      <c r="CT17" s="40" t="s">
        <v>35</v>
      </c>
      <c r="CU17" s="32"/>
      <c r="CV17" s="75" t="s">
        <v>9</v>
      </c>
      <c r="CW17" s="50">
        <v>220</v>
      </c>
      <c r="CX17" s="40" t="s">
        <v>35</v>
      </c>
      <c r="CY17" s="75" t="s">
        <v>9</v>
      </c>
      <c r="CZ17" s="50">
        <v>240</v>
      </c>
      <c r="DA17" s="40" t="s">
        <v>35</v>
      </c>
      <c r="DB17" s="75" t="s">
        <v>9</v>
      </c>
      <c r="DC17" s="50">
        <v>180</v>
      </c>
      <c r="DD17" s="40" t="s">
        <v>35</v>
      </c>
      <c r="DE17" s="75" t="s">
        <v>9</v>
      </c>
      <c r="DF17" s="50">
        <v>124</v>
      </c>
      <c r="DG17" s="40" t="s">
        <v>35</v>
      </c>
      <c r="DH17" s="75" t="s">
        <v>9</v>
      </c>
      <c r="DI17" s="50">
        <v>159</v>
      </c>
      <c r="DJ17" s="83"/>
    </row>
    <row r="18" ht="22.5" spans="1:114">
      <c r="A18" s="68" t="s">
        <v>7</v>
      </c>
      <c r="B18" s="65">
        <v>45</v>
      </c>
      <c r="C18" s="69" t="s">
        <v>35</v>
      </c>
      <c r="E18" s="68" t="s">
        <v>7</v>
      </c>
      <c r="F18" s="65">
        <v>38</v>
      </c>
      <c r="G18" s="69" t="s">
        <v>35</v>
      </c>
      <c r="I18" s="68" t="s">
        <v>7</v>
      </c>
      <c r="J18" s="65">
        <v>54</v>
      </c>
      <c r="K18" s="69" t="s">
        <v>35</v>
      </c>
      <c r="M18" s="68" t="s">
        <v>7</v>
      </c>
      <c r="N18" s="65">
        <v>50</v>
      </c>
      <c r="O18" s="69" t="s">
        <v>35</v>
      </c>
      <c r="Q18" s="68" t="s">
        <v>7</v>
      </c>
      <c r="R18" s="65">
        <v>32</v>
      </c>
      <c r="S18" s="69" t="s">
        <v>35</v>
      </c>
      <c r="U18" s="68" t="s">
        <v>7</v>
      </c>
      <c r="V18" s="65">
        <v>36</v>
      </c>
      <c r="W18" s="69" t="s">
        <v>35</v>
      </c>
      <c r="Y18" s="68" t="s">
        <v>7</v>
      </c>
      <c r="Z18" s="65">
        <v>44</v>
      </c>
      <c r="AA18" s="69" t="s">
        <v>35</v>
      </c>
      <c r="AB18" s="94"/>
      <c r="AC18" s="68" t="s">
        <v>7</v>
      </c>
      <c r="AD18" s="65">
        <v>35</v>
      </c>
      <c r="AE18" s="69" t="s">
        <v>35</v>
      </c>
      <c r="AG18" s="68" t="s">
        <v>10</v>
      </c>
      <c r="AH18" s="65">
        <v>28</v>
      </c>
      <c r="AI18" s="69" t="s">
        <v>35</v>
      </c>
      <c r="AK18" s="68" t="s">
        <v>7</v>
      </c>
      <c r="AL18" s="65">
        <v>40</v>
      </c>
      <c r="AM18" s="69" t="s">
        <v>35</v>
      </c>
      <c r="AO18" s="75" t="s">
        <v>7</v>
      </c>
      <c r="AP18" s="50">
        <v>51</v>
      </c>
      <c r="AQ18" s="40" t="s">
        <v>35</v>
      </c>
      <c r="AS18" s="75" t="s">
        <v>7</v>
      </c>
      <c r="AT18" s="50">
        <v>45</v>
      </c>
      <c r="AU18" s="40" t="s">
        <v>35</v>
      </c>
      <c r="AW18" s="75" t="s">
        <v>8</v>
      </c>
      <c r="AX18" s="50">
        <v>57</v>
      </c>
      <c r="AY18" s="40" t="s">
        <v>35</v>
      </c>
      <c r="BA18" s="75" t="s">
        <v>8</v>
      </c>
      <c r="BB18" s="50">
        <v>46</v>
      </c>
      <c r="BC18" s="40" t="s">
        <v>35</v>
      </c>
      <c r="BE18" s="68" t="s">
        <v>8</v>
      </c>
      <c r="BF18" s="65">
        <v>47</v>
      </c>
      <c r="BG18" s="69" t="s">
        <v>35</v>
      </c>
      <c r="BI18" s="75" t="s">
        <v>8</v>
      </c>
      <c r="BJ18" s="50">
        <v>38</v>
      </c>
      <c r="BK18" s="40" t="s">
        <v>35</v>
      </c>
      <c r="BM18" s="75" t="s">
        <v>8</v>
      </c>
      <c r="BN18" s="50">
        <v>61</v>
      </c>
      <c r="BO18" s="40" t="s">
        <v>35</v>
      </c>
      <c r="BQ18" s="75" t="s">
        <v>8</v>
      </c>
      <c r="BR18" s="50">
        <v>91</v>
      </c>
      <c r="BS18" s="40" t="s">
        <v>35</v>
      </c>
      <c r="BU18" s="75" t="s">
        <v>8</v>
      </c>
      <c r="BV18" s="50">
        <v>67</v>
      </c>
      <c r="BW18" s="40" t="s">
        <v>35</v>
      </c>
      <c r="BY18" s="75" t="s">
        <v>7</v>
      </c>
      <c r="BZ18" s="50">
        <v>103</v>
      </c>
      <c r="CA18" s="40" t="s">
        <v>35</v>
      </c>
      <c r="CC18" s="75" t="s">
        <v>7</v>
      </c>
      <c r="CD18" s="50">
        <v>92</v>
      </c>
      <c r="CE18" s="40" t="s">
        <v>35</v>
      </c>
      <c r="CG18" s="68" t="s">
        <v>7</v>
      </c>
      <c r="CH18" s="65">
        <v>103</v>
      </c>
      <c r="CI18" s="69" t="s">
        <v>35</v>
      </c>
      <c r="CJ18" s="69"/>
      <c r="CK18" s="75" t="s">
        <v>7</v>
      </c>
      <c r="CL18" s="50">
        <v>97</v>
      </c>
      <c r="CM18" s="40" t="s">
        <v>35</v>
      </c>
      <c r="CN18" s="112"/>
      <c r="CO18" s="75" t="s">
        <v>7</v>
      </c>
      <c r="CP18" s="50">
        <v>96</v>
      </c>
      <c r="CQ18" s="40" t="s">
        <v>35</v>
      </c>
      <c r="CR18" s="75" t="s">
        <v>7</v>
      </c>
      <c r="CS18" s="50">
        <v>96</v>
      </c>
      <c r="CT18" s="40" t="s">
        <v>35</v>
      </c>
      <c r="CU18" s="32"/>
      <c r="CV18" s="75" t="s">
        <v>7</v>
      </c>
      <c r="CW18" s="50">
        <v>103</v>
      </c>
      <c r="CX18" s="40" t="s">
        <v>35</v>
      </c>
      <c r="CY18" s="75" t="s">
        <v>8</v>
      </c>
      <c r="CZ18" s="50">
        <v>94</v>
      </c>
      <c r="DA18" s="40" t="s">
        <v>35</v>
      </c>
      <c r="DB18" s="75" t="s">
        <v>7</v>
      </c>
      <c r="DC18" s="50">
        <v>90</v>
      </c>
      <c r="DD18" s="40" t="s">
        <v>35</v>
      </c>
      <c r="DE18" s="75" t="s">
        <v>7</v>
      </c>
      <c r="DF18" s="50">
        <v>79</v>
      </c>
      <c r="DG18" s="40" t="s">
        <v>35</v>
      </c>
      <c r="DH18" s="75" t="s">
        <v>7</v>
      </c>
      <c r="DI18" s="50">
        <v>81</v>
      </c>
      <c r="DJ18" s="83"/>
    </row>
    <row r="19" ht="22.5" spans="1:114">
      <c r="A19" s="68" t="s">
        <v>8</v>
      </c>
      <c r="B19" s="65">
        <v>23</v>
      </c>
      <c r="C19" s="69" t="s">
        <v>35</v>
      </c>
      <c r="E19" s="68" t="s">
        <v>8</v>
      </c>
      <c r="F19" s="65">
        <v>20</v>
      </c>
      <c r="G19" s="69" t="s">
        <v>35</v>
      </c>
      <c r="I19" s="68" t="s">
        <v>8</v>
      </c>
      <c r="J19" s="65">
        <v>32</v>
      </c>
      <c r="K19" s="69" t="s">
        <v>35</v>
      </c>
      <c r="M19" s="68" t="s">
        <v>8</v>
      </c>
      <c r="N19" s="65">
        <v>34</v>
      </c>
      <c r="O19" s="69" t="s">
        <v>35</v>
      </c>
      <c r="Q19" s="68" t="s">
        <v>8</v>
      </c>
      <c r="R19" s="65">
        <v>17</v>
      </c>
      <c r="S19" s="69" t="s">
        <v>35</v>
      </c>
      <c r="U19" s="68" t="s">
        <v>8</v>
      </c>
      <c r="V19" s="65">
        <v>18</v>
      </c>
      <c r="W19" s="69" t="s">
        <v>35</v>
      </c>
      <c r="Y19" s="68" t="s">
        <v>8</v>
      </c>
      <c r="Z19" s="65">
        <v>27</v>
      </c>
      <c r="AA19" s="69" t="s">
        <v>35</v>
      </c>
      <c r="AB19" s="94"/>
      <c r="AC19" s="68" t="s">
        <v>8</v>
      </c>
      <c r="AD19" s="65">
        <v>24</v>
      </c>
      <c r="AE19" s="69" t="s">
        <v>35</v>
      </c>
      <c r="AG19" s="68" t="s">
        <v>11</v>
      </c>
      <c r="AH19" s="65">
        <v>26</v>
      </c>
      <c r="AI19" s="69" t="s">
        <v>35</v>
      </c>
      <c r="AK19" s="68" t="s">
        <v>11</v>
      </c>
      <c r="AL19" s="65">
        <v>31</v>
      </c>
      <c r="AM19" s="69" t="s">
        <v>35</v>
      </c>
      <c r="AO19" s="75" t="s">
        <v>8</v>
      </c>
      <c r="AP19" s="50">
        <v>50</v>
      </c>
      <c r="AQ19" s="40" t="s">
        <v>35</v>
      </c>
      <c r="AS19" s="75" t="s">
        <v>8</v>
      </c>
      <c r="AT19" s="50">
        <v>45</v>
      </c>
      <c r="AU19" s="40" t="s">
        <v>35</v>
      </c>
      <c r="AW19" s="75" t="s">
        <v>7</v>
      </c>
      <c r="AX19" s="50">
        <v>39</v>
      </c>
      <c r="AY19" s="40" t="s">
        <v>35</v>
      </c>
      <c r="BA19" s="75" t="s">
        <v>11</v>
      </c>
      <c r="BB19" s="50">
        <v>43</v>
      </c>
      <c r="BC19" s="40" t="s">
        <v>35</v>
      </c>
      <c r="BE19" s="68" t="s">
        <v>7</v>
      </c>
      <c r="BF19" s="65">
        <v>42</v>
      </c>
      <c r="BG19" s="69" t="s">
        <v>35</v>
      </c>
      <c r="BI19" s="75" t="s">
        <v>7</v>
      </c>
      <c r="BJ19" s="50">
        <v>36</v>
      </c>
      <c r="BK19" s="40" t="s">
        <v>35</v>
      </c>
      <c r="BM19" s="75" t="s">
        <v>7</v>
      </c>
      <c r="BN19" s="50">
        <v>45</v>
      </c>
      <c r="BO19" s="40" t="s">
        <v>35</v>
      </c>
      <c r="BQ19" s="75" t="s">
        <v>10</v>
      </c>
      <c r="BR19" s="50">
        <v>59</v>
      </c>
      <c r="BS19" s="40" t="s">
        <v>35</v>
      </c>
      <c r="BU19" s="75" t="s">
        <v>10</v>
      </c>
      <c r="BV19" s="50">
        <v>59</v>
      </c>
      <c r="BW19" s="40" t="s">
        <v>35</v>
      </c>
      <c r="BY19" s="75" t="s">
        <v>8</v>
      </c>
      <c r="BZ19" s="50">
        <v>57</v>
      </c>
      <c r="CA19" s="40" t="s">
        <v>35</v>
      </c>
      <c r="CC19" s="75" t="s">
        <v>8</v>
      </c>
      <c r="CD19" s="50">
        <v>61</v>
      </c>
      <c r="CE19" s="40" t="s">
        <v>35</v>
      </c>
      <c r="CG19" s="68" t="s">
        <v>8</v>
      </c>
      <c r="CH19" s="65">
        <v>63</v>
      </c>
      <c r="CI19" s="69" t="s">
        <v>35</v>
      </c>
      <c r="CJ19" s="69"/>
      <c r="CK19" s="75" t="s">
        <v>8</v>
      </c>
      <c r="CL19" s="50">
        <v>52</v>
      </c>
      <c r="CM19" s="40" t="s">
        <v>35</v>
      </c>
      <c r="CN19" s="112"/>
      <c r="CO19" s="75" t="s">
        <v>8</v>
      </c>
      <c r="CP19" s="50">
        <v>63</v>
      </c>
      <c r="CQ19" s="40" t="s">
        <v>35</v>
      </c>
      <c r="CR19" s="75" t="s">
        <v>8</v>
      </c>
      <c r="CS19" s="50">
        <v>72</v>
      </c>
      <c r="CT19" s="40" t="s">
        <v>35</v>
      </c>
      <c r="CU19" s="32"/>
      <c r="CV19" s="75" t="s">
        <v>8</v>
      </c>
      <c r="CW19" s="50">
        <v>71</v>
      </c>
      <c r="CX19" s="40" t="s">
        <v>35</v>
      </c>
      <c r="CY19" s="75" t="s">
        <v>7</v>
      </c>
      <c r="CZ19" s="50">
        <v>68</v>
      </c>
      <c r="DA19" s="40" t="s">
        <v>35</v>
      </c>
      <c r="DB19" s="75" t="s">
        <v>8</v>
      </c>
      <c r="DC19" s="50">
        <v>67</v>
      </c>
      <c r="DD19" s="40" t="s">
        <v>35</v>
      </c>
      <c r="DE19" s="75" t="s">
        <v>8</v>
      </c>
      <c r="DF19" s="50">
        <v>67</v>
      </c>
      <c r="DG19" s="40" t="s">
        <v>35</v>
      </c>
      <c r="DH19" s="75" t="s">
        <v>8</v>
      </c>
      <c r="DI19" s="50">
        <v>54</v>
      </c>
      <c r="DJ19" s="83"/>
    </row>
    <row r="20" spans="1:114">
      <c r="A20" s="68" t="s">
        <v>11</v>
      </c>
      <c r="B20" s="65">
        <v>12</v>
      </c>
      <c r="C20" s="69" t="s">
        <v>35</v>
      </c>
      <c r="E20" s="68" t="s">
        <v>10</v>
      </c>
      <c r="F20" s="65">
        <v>19</v>
      </c>
      <c r="G20" s="69" t="s">
        <v>35</v>
      </c>
      <c r="I20" s="68" t="s">
        <v>10</v>
      </c>
      <c r="J20" s="65">
        <v>28</v>
      </c>
      <c r="K20" s="69" t="s">
        <v>35</v>
      </c>
      <c r="M20" s="68" t="s">
        <v>10</v>
      </c>
      <c r="N20" s="65">
        <v>22</v>
      </c>
      <c r="O20" s="69" t="s">
        <v>35</v>
      </c>
      <c r="Q20" s="68" t="s">
        <v>10</v>
      </c>
      <c r="R20" s="65">
        <v>15</v>
      </c>
      <c r="S20" s="69" t="s">
        <v>35</v>
      </c>
      <c r="U20" s="68" t="s">
        <v>10</v>
      </c>
      <c r="V20" s="65">
        <v>14</v>
      </c>
      <c r="W20" s="69" t="s">
        <v>35</v>
      </c>
      <c r="Y20" s="68" t="s">
        <v>10</v>
      </c>
      <c r="Z20" s="65">
        <v>20</v>
      </c>
      <c r="AA20" s="69" t="s">
        <v>35</v>
      </c>
      <c r="AB20" s="94"/>
      <c r="AC20" s="68" t="s">
        <v>10</v>
      </c>
      <c r="AD20" s="65">
        <v>11</v>
      </c>
      <c r="AE20" s="69" t="s">
        <v>35</v>
      </c>
      <c r="AG20" s="68" t="s">
        <v>14</v>
      </c>
      <c r="AH20" s="65">
        <v>6</v>
      </c>
      <c r="AI20" s="69" t="s">
        <v>35</v>
      </c>
      <c r="AK20" s="68" t="s">
        <v>10</v>
      </c>
      <c r="AL20" s="65">
        <v>30</v>
      </c>
      <c r="AM20" s="69" t="s">
        <v>35</v>
      </c>
      <c r="AO20" s="75" t="s">
        <v>10</v>
      </c>
      <c r="AP20" s="50">
        <v>41</v>
      </c>
      <c r="AQ20" s="40" t="s">
        <v>35</v>
      </c>
      <c r="AS20" s="75" t="s">
        <v>10</v>
      </c>
      <c r="AT20" s="50">
        <v>39</v>
      </c>
      <c r="AU20" s="40" t="s">
        <v>35</v>
      </c>
      <c r="AW20" s="75" t="s">
        <v>11</v>
      </c>
      <c r="AX20" s="50">
        <v>34</v>
      </c>
      <c r="AY20" s="40" t="s">
        <v>35</v>
      </c>
      <c r="BA20" s="75" t="s">
        <v>7</v>
      </c>
      <c r="BB20" s="50">
        <v>42</v>
      </c>
      <c r="BC20" s="40" t="s">
        <v>35</v>
      </c>
      <c r="BE20" s="68" t="s">
        <v>11</v>
      </c>
      <c r="BF20" s="65">
        <v>35</v>
      </c>
      <c r="BG20" s="69" t="s">
        <v>35</v>
      </c>
      <c r="BI20" s="75" t="s">
        <v>10</v>
      </c>
      <c r="BJ20" s="50">
        <v>29</v>
      </c>
      <c r="BK20" s="40" t="s">
        <v>35</v>
      </c>
      <c r="BM20" s="75" t="s">
        <v>11</v>
      </c>
      <c r="BN20" s="50">
        <v>40</v>
      </c>
      <c r="BO20" s="40" t="s">
        <v>35</v>
      </c>
      <c r="BQ20" s="75" t="s">
        <v>11</v>
      </c>
      <c r="BR20" s="50">
        <v>47</v>
      </c>
      <c r="BS20" s="40" t="s">
        <v>35</v>
      </c>
      <c r="BU20" s="75" t="s">
        <v>7</v>
      </c>
      <c r="BV20" s="50">
        <v>46</v>
      </c>
      <c r="BW20" s="40" t="s">
        <v>35</v>
      </c>
      <c r="BY20" s="75" t="s">
        <v>11</v>
      </c>
      <c r="BZ20" s="50">
        <v>56</v>
      </c>
      <c r="CA20" s="40" t="s">
        <v>35</v>
      </c>
      <c r="CC20" s="75" t="s">
        <v>11</v>
      </c>
      <c r="CD20" s="50">
        <v>50</v>
      </c>
      <c r="CE20" s="40" t="s">
        <v>35</v>
      </c>
      <c r="CG20" s="68" t="s">
        <v>11</v>
      </c>
      <c r="CH20" s="65">
        <v>47</v>
      </c>
      <c r="CI20" s="69" t="s">
        <v>35</v>
      </c>
      <c r="CJ20" s="69"/>
      <c r="CK20" s="75" t="s">
        <v>11</v>
      </c>
      <c r="CL20" s="50">
        <v>43</v>
      </c>
      <c r="CM20" s="40" t="s">
        <v>35</v>
      </c>
      <c r="CN20" s="112"/>
      <c r="CO20" s="75" t="s">
        <v>11</v>
      </c>
      <c r="CP20" s="50">
        <v>47</v>
      </c>
      <c r="CQ20" s="40" t="s">
        <v>35</v>
      </c>
      <c r="CR20" s="75" t="s">
        <v>11</v>
      </c>
      <c r="CS20" s="50">
        <v>56</v>
      </c>
      <c r="CT20" s="40" t="s">
        <v>35</v>
      </c>
      <c r="CU20" s="32"/>
      <c r="CV20" s="75" t="s">
        <v>11</v>
      </c>
      <c r="CW20" s="50">
        <v>52</v>
      </c>
      <c r="CX20" s="40" t="s">
        <v>35</v>
      </c>
      <c r="CY20" s="75" t="s">
        <v>11</v>
      </c>
      <c r="CZ20" s="50">
        <v>59</v>
      </c>
      <c r="DA20" s="40" t="s">
        <v>35</v>
      </c>
      <c r="DB20" s="75" t="s">
        <v>11</v>
      </c>
      <c r="DC20" s="50">
        <v>49</v>
      </c>
      <c r="DD20" s="40" t="s">
        <v>35</v>
      </c>
      <c r="DE20" s="75" t="s">
        <v>10</v>
      </c>
      <c r="DF20" s="50">
        <v>39</v>
      </c>
      <c r="DG20" s="40" t="s">
        <v>35</v>
      </c>
      <c r="DH20" s="75" t="s">
        <v>10</v>
      </c>
      <c r="DI20" s="50">
        <v>45</v>
      </c>
      <c r="DJ20" s="83"/>
    </row>
    <row r="21" spans="1:114">
      <c r="A21" s="68" t="s">
        <v>10</v>
      </c>
      <c r="B21" s="65">
        <v>9</v>
      </c>
      <c r="C21" s="69" t="s">
        <v>35</v>
      </c>
      <c r="E21" s="68" t="s">
        <v>11</v>
      </c>
      <c r="F21" s="65">
        <v>16</v>
      </c>
      <c r="G21" s="69" t="s">
        <v>35</v>
      </c>
      <c r="I21" s="68" t="s">
        <v>11</v>
      </c>
      <c r="J21" s="65">
        <v>19</v>
      </c>
      <c r="K21" s="69" t="s">
        <v>35</v>
      </c>
      <c r="M21" s="68" t="s">
        <v>11</v>
      </c>
      <c r="N21" s="65">
        <v>16</v>
      </c>
      <c r="O21" s="69" t="s">
        <v>35</v>
      </c>
      <c r="Q21" s="68" t="s">
        <v>11</v>
      </c>
      <c r="R21" s="65">
        <v>12</v>
      </c>
      <c r="S21" s="69" t="s">
        <v>35</v>
      </c>
      <c r="U21" s="68" t="s">
        <v>11</v>
      </c>
      <c r="V21" s="65">
        <v>9</v>
      </c>
      <c r="W21" s="69" t="s">
        <v>35</v>
      </c>
      <c r="Y21" s="68" t="s">
        <v>11</v>
      </c>
      <c r="Z21" s="65">
        <v>10</v>
      </c>
      <c r="AA21" s="69" t="s">
        <v>35</v>
      </c>
      <c r="AB21" s="94"/>
      <c r="AC21" s="68" t="s">
        <v>11</v>
      </c>
      <c r="AD21" s="65">
        <v>10</v>
      </c>
      <c r="AE21" s="69" t="s">
        <v>35</v>
      </c>
      <c r="AG21" s="68" t="s">
        <v>16</v>
      </c>
      <c r="AH21" s="65">
        <v>6</v>
      </c>
      <c r="AI21" s="69" t="s">
        <v>35</v>
      </c>
      <c r="AK21" s="68" t="s">
        <v>8</v>
      </c>
      <c r="AL21" s="65">
        <v>28</v>
      </c>
      <c r="AM21" s="69" t="s">
        <v>35</v>
      </c>
      <c r="AO21" s="75" t="s">
        <v>11</v>
      </c>
      <c r="AP21" s="50">
        <v>30</v>
      </c>
      <c r="AQ21" s="40" t="s">
        <v>35</v>
      </c>
      <c r="AS21" s="75" t="s">
        <v>11</v>
      </c>
      <c r="AT21" s="50">
        <v>32</v>
      </c>
      <c r="AU21" s="40" t="s">
        <v>35</v>
      </c>
      <c r="AW21" s="75" t="s">
        <v>10</v>
      </c>
      <c r="AX21" s="50">
        <v>30</v>
      </c>
      <c r="AY21" s="40" t="s">
        <v>35</v>
      </c>
      <c r="BA21" s="75" t="s">
        <v>10</v>
      </c>
      <c r="BB21" s="50">
        <v>35</v>
      </c>
      <c r="BC21" s="40" t="s">
        <v>35</v>
      </c>
      <c r="BE21" s="68" t="s">
        <v>10</v>
      </c>
      <c r="BF21" s="65">
        <v>31</v>
      </c>
      <c r="BG21" s="69" t="s">
        <v>35</v>
      </c>
      <c r="BI21" s="75" t="s">
        <v>11</v>
      </c>
      <c r="BJ21" s="50">
        <v>25</v>
      </c>
      <c r="BK21" s="40" t="s">
        <v>35</v>
      </c>
      <c r="BM21" s="75" t="s">
        <v>10</v>
      </c>
      <c r="BN21" s="50">
        <v>40</v>
      </c>
      <c r="BO21" s="40" t="s">
        <v>35</v>
      </c>
      <c r="BQ21" s="75" t="s">
        <v>7</v>
      </c>
      <c r="BR21" s="50">
        <v>44</v>
      </c>
      <c r="BS21" s="40" t="s">
        <v>35</v>
      </c>
      <c r="BU21" s="75" t="s">
        <v>11</v>
      </c>
      <c r="BV21" s="50">
        <v>41</v>
      </c>
      <c r="BW21" s="40" t="s">
        <v>35</v>
      </c>
      <c r="BY21" s="75" t="s">
        <v>10</v>
      </c>
      <c r="BZ21" s="50">
        <v>38</v>
      </c>
      <c r="CA21" s="40" t="s">
        <v>35</v>
      </c>
      <c r="CC21" s="75" t="s">
        <v>10</v>
      </c>
      <c r="CD21" s="50">
        <v>43</v>
      </c>
      <c r="CE21" s="40" t="s">
        <v>35</v>
      </c>
      <c r="CG21" s="68" t="s">
        <v>10</v>
      </c>
      <c r="CH21" s="65">
        <v>41</v>
      </c>
      <c r="CI21" s="69" t="s">
        <v>35</v>
      </c>
      <c r="CJ21" s="69"/>
      <c r="CK21" s="75" t="s">
        <v>10</v>
      </c>
      <c r="CL21" s="50">
        <v>35</v>
      </c>
      <c r="CM21" s="40" t="s">
        <v>35</v>
      </c>
      <c r="CN21" s="112"/>
      <c r="CO21" s="75" t="s">
        <v>10</v>
      </c>
      <c r="CP21" s="50">
        <v>41</v>
      </c>
      <c r="CQ21" s="40" t="s">
        <v>35</v>
      </c>
      <c r="CR21" s="75" t="s">
        <v>28</v>
      </c>
      <c r="CS21" s="50">
        <v>52</v>
      </c>
      <c r="CT21" s="40" t="s">
        <v>35</v>
      </c>
      <c r="CU21" s="32"/>
      <c r="CV21" s="75" t="s">
        <v>10</v>
      </c>
      <c r="CW21" s="50">
        <v>47</v>
      </c>
      <c r="CX21" s="40" t="s">
        <v>35</v>
      </c>
      <c r="CY21" s="75" t="s">
        <v>10</v>
      </c>
      <c r="CZ21" s="50">
        <v>58</v>
      </c>
      <c r="DA21" s="40" t="s">
        <v>35</v>
      </c>
      <c r="DB21" s="75" t="s">
        <v>10</v>
      </c>
      <c r="DC21" s="50">
        <v>48</v>
      </c>
      <c r="DD21" s="40" t="s">
        <v>35</v>
      </c>
      <c r="DE21" s="75" t="s">
        <v>11</v>
      </c>
      <c r="DF21" s="50">
        <v>38</v>
      </c>
      <c r="DG21" s="40" t="s">
        <v>35</v>
      </c>
      <c r="DH21" s="75" t="s">
        <v>11</v>
      </c>
      <c r="DI21" s="50">
        <v>36</v>
      </c>
      <c r="DJ21" s="83"/>
    </row>
    <row r="22" ht="19.5" spans="1:114">
      <c r="A22" s="68" t="s">
        <v>16</v>
      </c>
      <c r="B22" s="65">
        <v>9</v>
      </c>
      <c r="C22" s="69" t="s">
        <v>35</v>
      </c>
      <c r="E22" s="68" t="s">
        <v>16</v>
      </c>
      <c r="F22" s="65">
        <v>4</v>
      </c>
      <c r="G22" s="69" t="s">
        <v>35</v>
      </c>
      <c r="I22" s="68" t="s">
        <v>16</v>
      </c>
      <c r="J22" s="65">
        <v>4</v>
      </c>
      <c r="K22" s="69" t="s">
        <v>35</v>
      </c>
      <c r="M22" s="68" t="s">
        <v>6</v>
      </c>
      <c r="N22" s="65">
        <v>4</v>
      </c>
      <c r="O22" s="69" t="s">
        <v>35</v>
      </c>
      <c r="Q22" s="68" t="s">
        <v>16</v>
      </c>
      <c r="R22" s="65">
        <v>4</v>
      </c>
      <c r="S22" s="69" t="s">
        <v>35</v>
      </c>
      <c r="U22" s="68" t="s">
        <v>16</v>
      </c>
      <c r="V22" s="65">
        <v>3</v>
      </c>
      <c r="W22" s="69" t="s">
        <v>35</v>
      </c>
      <c r="Y22" s="68" t="s">
        <v>28</v>
      </c>
      <c r="Z22" s="65">
        <v>6</v>
      </c>
      <c r="AA22" s="69" t="s">
        <v>35</v>
      </c>
      <c r="AB22" s="94"/>
      <c r="AC22" s="68" t="s">
        <v>26</v>
      </c>
      <c r="AD22" s="65">
        <v>5</v>
      </c>
      <c r="AE22" s="69" t="s">
        <v>35</v>
      </c>
      <c r="AG22" s="68" t="s">
        <v>26</v>
      </c>
      <c r="AH22" s="65">
        <v>4</v>
      </c>
      <c r="AI22" s="69" t="s">
        <v>35</v>
      </c>
      <c r="AK22" s="68" t="s">
        <v>28</v>
      </c>
      <c r="AL22" s="65">
        <v>9</v>
      </c>
      <c r="AM22" s="69" t="s">
        <v>35</v>
      </c>
      <c r="AO22" s="75" t="s">
        <v>28</v>
      </c>
      <c r="AP22" s="50">
        <v>7</v>
      </c>
      <c r="AQ22" s="40" t="s">
        <v>35</v>
      </c>
      <c r="AS22" s="75" t="s">
        <v>28</v>
      </c>
      <c r="AT22" s="50">
        <v>12</v>
      </c>
      <c r="AU22" s="40" t="s">
        <v>35</v>
      </c>
      <c r="AW22" s="75" t="s">
        <v>16</v>
      </c>
      <c r="AX22" s="50">
        <v>19</v>
      </c>
      <c r="AY22" s="40" t="s">
        <v>35</v>
      </c>
      <c r="BA22" s="75" t="s">
        <v>16</v>
      </c>
      <c r="BB22" s="50">
        <v>19</v>
      </c>
      <c r="BC22" s="40" t="s">
        <v>35</v>
      </c>
      <c r="BE22" s="68" t="s">
        <v>16</v>
      </c>
      <c r="BF22" s="65">
        <v>13</v>
      </c>
      <c r="BG22" s="69" t="s">
        <v>35</v>
      </c>
      <c r="BI22" s="75" t="s">
        <v>16</v>
      </c>
      <c r="BJ22" s="50">
        <v>18</v>
      </c>
      <c r="BK22" s="40" t="s">
        <v>35</v>
      </c>
      <c r="BM22" s="75" t="s">
        <v>28</v>
      </c>
      <c r="BN22" s="50">
        <v>22</v>
      </c>
      <c r="BO22" s="40" t="s">
        <v>35</v>
      </c>
      <c r="BQ22" s="75" t="s">
        <v>28</v>
      </c>
      <c r="BR22" s="50">
        <v>37</v>
      </c>
      <c r="BS22" s="40" t="s">
        <v>35</v>
      </c>
      <c r="BU22" s="75" t="s">
        <v>28</v>
      </c>
      <c r="BV22" s="50">
        <v>20</v>
      </c>
      <c r="BW22" s="40" t="s">
        <v>35</v>
      </c>
      <c r="BY22" s="75" t="s">
        <v>28</v>
      </c>
      <c r="BZ22" s="50">
        <v>19</v>
      </c>
      <c r="CA22" s="40" t="s">
        <v>35</v>
      </c>
      <c r="CC22" s="75" t="s">
        <v>28</v>
      </c>
      <c r="CD22" s="50">
        <v>23</v>
      </c>
      <c r="CE22" s="40" t="s">
        <v>35</v>
      </c>
      <c r="CG22" s="68" t="s">
        <v>28</v>
      </c>
      <c r="CH22" s="65">
        <v>20</v>
      </c>
      <c r="CI22" s="69" t="s">
        <v>35</v>
      </c>
      <c r="CJ22" s="69"/>
      <c r="CK22" s="75" t="s">
        <v>16</v>
      </c>
      <c r="CL22" s="50">
        <v>20</v>
      </c>
      <c r="CM22" s="40" t="s">
        <v>35</v>
      </c>
      <c r="CN22" s="112"/>
      <c r="CO22" s="75" t="s">
        <v>28</v>
      </c>
      <c r="CP22" s="50">
        <v>19</v>
      </c>
      <c r="CQ22" s="40" t="s">
        <v>35</v>
      </c>
      <c r="CR22" s="75" t="s">
        <v>10</v>
      </c>
      <c r="CS22" s="50">
        <v>47</v>
      </c>
      <c r="CT22" s="40" t="s">
        <v>35</v>
      </c>
      <c r="CU22" s="32"/>
      <c r="CV22" s="75" t="s">
        <v>28</v>
      </c>
      <c r="CW22" s="50">
        <v>36</v>
      </c>
      <c r="CX22" s="40" t="s">
        <v>35</v>
      </c>
      <c r="CY22" s="75" t="s">
        <v>28</v>
      </c>
      <c r="CZ22" s="50">
        <v>33</v>
      </c>
      <c r="DA22" s="40" t="s">
        <v>35</v>
      </c>
      <c r="DB22" s="75" t="s">
        <v>6</v>
      </c>
      <c r="DC22" s="50">
        <v>37</v>
      </c>
      <c r="DD22" s="40" t="s">
        <v>35</v>
      </c>
      <c r="DE22" s="75" t="s">
        <v>6</v>
      </c>
      <c r="DF22" s="50">
        <v>31</v>
      </c>
      <c r="DG22" s="40" t="s">
        <v>35</v>
      </c>
      <c r="DH22" s="75" t="s">
        <v>6</v>
      </c>
      <c r="DI22" s="50">
        <v>33</v>
      </c>
      <c r="DJ22" s="83"/>
    </row>
    <row r="23" ht="19.5" spans="1:114">
      <c r="A23" s="68" t="s">
        <v>28</v>
      </c>
      <c r="B23" s="65">
        <v>6</v>
      </c>
      <c r="C23" s="69" t="s">
        <v>35</v>
      </c>
      <c r="E23" s="68" t="s">
        <v>17</v>
      </c>
      <c r="F23" s="65">
        <v>2</v>
      </c>
      <c r="G23" s="69" t="s">
        <v>35</v>
      </c>
      <c r="I23" s="68" t="s">
        <v>22</v>
      </c>
      <c r="J23" s="65">
        <v>3</v>
      </c>
      <c r="K23" s="69" t="s">
        <v>35</v>
      </c>
      <c r="M23" s="68" t="s">
        <v>14</v>
      </c>
      <c r="N23" s="65">
        <v>4</v>
      </c>
      <c r="O23" s="69" t="s">
        <v>35</v>
      </c>
      <c r="Q23" s="68" t="s">
        <v>26</v>
      </c>
      <c r="R23" s="65">
        <v>3</v>
      </c>
      <c r="S23" s="69" t="s">
        <v>35</v>
      </c>
      <c r="U23" s="68" t="s">
        <v>22</v>
      </c>
      <c r="V23" s="65">
        <v>3</v>
      </c>
      <c r="W23" s="69" t="s">
        <v>35</v>
      </c>
      <c r="Y23" s="68" t="s">
        <v>16</v>
      </c>
      <c r="Z23" s="65">
        <v>5</v>
      </c>
      <c r="AA23" s="69" t="s">
        <v>35</v>
      </c>
      <c r="AB23" s="94"/>
      <c r="AC23" s="68" t="s">
        <v>16</v>
      </c>
      <c r="AD23" s="65">
        <v>5</v>
      </c>
      <c r="AE23" s="69" t="s">
        <v>35</v>
      </c>
      <c r="AG23" s="68" t="s">
        <v>28</v>
      </c>
      <c r="AH23" s="65">
        <v>3</v>
      </c>
      <c r="AI23" s="69" t="s">
        <v>35</v>
      </c>
      <c r="AK23" s="68" t="s">
        <v>16</v>
      </c>
      <c r="AL23" s="65">
        <v>7</v>
      </c>
      <c r="AM23" s="69" t="s">
        <v>35</v>
      </c>
      <c r="AO23" s="75" t="s">
        <v>22</v>
      </c>
      <c r="AP23" s="50">
        <v>7</v>
      </c>
      <c r="AQ23" s="40" t="s">
        <v>35</v>
      </c>
      <c r="AS23" s="75" t="s">
        <v>16</v>
      </c>
      <c r="AT23" s="50">
        <v>9</v>
      </c>
      <c r="AU23" s="40" t="s">
        <v>35</v>
      </c>
      <c r="AW23" s="75" t="s">
        <v>28</v>
      </c>
      <c r="AX23" s="50">
        <v>9</v>
      </c>
      <c r="AY23" s="40" t="s">
        <v>35</v>
      </c>
      <c r="BA23" s="75" t="s">
        <v>13</v>
      </c>
      <c r="BB23" s="50">
        <v>8</v>
      </c>
      <c r="BC23" s="40" t="s">
        <v>35</v>
      </c>
      <c r="BE23" s="68" t="s">
        <v>28</v>
      </c>
      <c r="BF23" s="65">
        <v>10</v>
      </c>
      <c r="BG23" s="69" t="s">
        <v>35</v>
      </c>
      <c r="BI23" s="75" t="s">
        <v>28</v>
      </c>
      <c r="BJ23" s="50">
        <v>8</v>
      </c>
      <c r="BK23" s="40" t="s">
        <v>35</v>
      </c>
      <c r="BM23" s="75" t="s">
        <v>16</v>
      </c>
      <c r="BN23" s="50">
        <v>17</v>
      </c>
      <c r="BO23" s="40" t="s">
        <v>35</v>
      </c>
      <c r="BQ23" s="75" t="s">
        <v>16</v>
      </c>
      <c r="BR23" s="50">
        <v>16</v>
      </c>
      <c r="BS23" s="40" t="s">
        <v>35</v>
      </c>
      <c r="BU23" s="75" t="s">
        <v>16</v>
      </c>
      <c r="BV23" s="50">
        <v>14</v>
      </c>
      <c r="BW23" s="40" t="s">
        <v>35</v>
      </c>
      <c r="BY23" s="75" t="s">
        <v>16</v>
      </c>
      <c r="BZ23" s="50">
        <v>17</v>
      </c>
      <c r="CA23" s="40" t="s">
        <v>35</v>
      </c>
      <c r="CC23" s="75" t="s">
        <v>29</v>
      </c>
      <c r="CD23" s="50">
        <v>11</v>
      </c>
      <c r="CE23" s="40" t="s">
        <v>35</v>
      </c>
      <c r="CG23" s="68" t="s">
        <v>16</v>
      </c>
      <c r="CH23" s="65">
        <v>12</v>
      </c>
      <c r="CI23" s="69" t="s">
        <v>35</v>
      </c>
      <c r="CJ23" s="69"/>
      <c r="CK23" s="75" t="s">
        <v>28</v>
      </c>
      <c r="CL23" s="50">
        <v>18</v>
      </c>
      <c r="CM23" s="40" t="s">
        <v>35</v>
      </c>
      <c r="CN23" s="112"/>
      <c r="CO23" s="75" t="s">
        <v>16</v>
      </c>
      <c r="CP23" s="50">
        <v>18</v>
      </c>
      <c r="CQ23" s="40" t="s">
        <v>35</v>
      </c>
      <c r="CR23" s="75" t="s">
        <v>22</v>
      </c>
      <c r="CS23" s="50">
        <v>14</v>
      </c>
      <c r="CT23" s="40" t="s">
        <v>35</v>
      </c>
      <c r="CU23" s="32"/>
      <c r="CV23" s="75" t="s">
        <v>16</v>
      </c>
      <c r="CW23" s="50">
        <v>18</v>
      </c>
      <c r="CX23" s="40" t="s">
        <v>35</v>
      </c>
      <c r="CY23" s="75" t="s">
        <v>16</v>
      </c>
      <c r="CZ23" s="50">
        <v>13</v>
      </c>
      <c r="DA23" s="40" t="s">
        <v>35</v>
      </c>
      <c r="DB23" s="75" t="s">
        <v>28</v>
      </c>
      <c r="DC23" s="50">
        <v>34</v>
      </c>
      <c r="DD23" s="40" t="s">
        <v>35</v>
      </c>
      <c r="DE23" s="75" t="s">
        <v>28</v>
      </c>
      <c r="DF23" s="50">
        <v>20</v>
      </c>
      <c r="DG23" s="40" t="s">
        <v>35</v>
      </c>
      <c r="DH23" s="75" t="s">
        <v>28</v>
      </c>
      <c r="DI23" s="50">
        <v>12</v>
      </c>
      <c r="DJ23" s="83"/>
    </row>
    <row r="24" ht="22.5" spans="1:114">
      <c r="A24" s="68" t="s">
        <v>14</v>
      </c>
      <c r="B24" s="65">
        <v>2</v>
      </c>
      <c r="C24" s="69" t="s">
        <v>35</v>
      </c>
      <c r="E24" s="68" t="s">
        <v>26</v>
      </c>
      <c r="F24" s="65">
        <v>2</v>
      </c>
      <c r="G24" s="69" t="s">
        <v>35</v>
      </c>
      <c r="I24" s="68" t="s">
        <v>25</v>
      </c>
      <c r="J24" s="65">
        <v>3</v>
      </c>
      <c r="K24" s="69" t="s">
        <v>35</v>
      </c>
      <c r="M24" s="68" t="s">
        <v>28</v>
      </c>
      <c r="N24" s="65">
        <v>3</v>
      </c>
      <c r="O24" s="69" t="s">
        <v>35</v>
      </c>
      <c r="Q24" s="68" t="s">
        <v>13</v>
      </c>
      <c r="R24" s="65">
        <v>2</v>
      </c>
      <c r="S24" s="69" t="s">
        <v>35</v>
      </c>
      <c r="U24" s="68" t="s">
        <v>26</v>
      </c>
      <c r="V24" s="65">
        <v>2</v>
      </c>
      <c r="W24" s="69" t="s">
        <v>35</v>
      </c>
      <c r="Y24" s="68" t="s">
        <v>14</v>
      </c>
      <c r="Z24" s="65">
        <v>3</v>
      </c>
      <c r="AA24" s="69" t="s">
        <v>35</v>
      </c>
      <c r="AB24" s="94"/>
      <c r="AC24" s="68" t="s">
        <v>28</v>
      </c>
      <c r="AD24" s="65">
        <v>4</v>
      </c>
      <c r="AE24" s="69" t="s">
        <v>35</v>
      </c>
      <c r="AG24" s="70" t="s">
        <v>22</v>
      </c>
      <c r="AH24" s="71">
        <v>3</v>
      </c>
      <c r="AI24" s="72" t="s">
        <v>35</v>
      </c>
      <c r="AK24" s="68" t="s">
        <v>17</v>
      </c>
      <c r="AL24" s="65">
        <v>5</v>
      </c>
      <c r="AM24" s="69" t="s">
        <v>35</v>
      </c>
      <c r="AO24" s="75" t="s">
        <v>25</v>
      </c>
      <c r="AP24" s="50">
        <v>6</v>
      </c>
      <c r="AQ24" s="40" t="s">
        <v>35</v>
      </c>
      <c r="AS24" s="75" t="s">
        <v>22</v>
      </c>
      <c r="AT24" s="50">
        <v>7</v>
      </c>
      <c r="AU24" s="40" t="s">
        <v>35</v>
      </c>
      <c r="AW24" s="75" t="s">
        <v>26</v>
      </c>
      <c r="AX24" s="50">
        <v>8</v>
      </c>
      <c r="AY24" s="40" t="s">
        <v>35</v>
      </c>
      <c r="BA24" s="75" t="s">
        <v>28</v>
      </c>
      <c r="BB24" s="50">
        <v>7</v>
      </c>
      <c r="BC24" s="40" t="s">
        <v>35</v>
      </c>
      <c r="BE24" s="68" t="s">
        <v>22</v>
      </c>
      <c r="BF24" s="65">
        <v>8</v>
      </c>
      <c r="BG24" s="69" t="s">
        <v>35</v>
      </c>
      <c r="BI24" s="75" t="s">
        <v>22</v>
      </c>
      <c r="BJ24" s="50">
        <v>6</v>
      </c>
      <c r="BK24" s="40" t="s">
        <v>35</v>
      </c>
      <c r="BM24" s="75" t="s">
        <v>22</v>
      </c>
      <c r="BN24" s="50">
        <v>8</v>
      </c>
      <c r="BO24" s="40" t="s">
        <v>35</v>
      </c>
      <c r="BQ24" s="75" t="s">
        <v>13</v>
      </c>
      <c r="BR24" s="50">
        <v>9</v>
      </c>
      <c r="BS24" s="40" t="s">
        <v>35</v>
      </c>
      <c r="BU24" s="75" t="s">
        <v>13</v>
      </c>
      <c r="BV24" s="50">
        <v>11</v>
      </c>
      <c r="BW24" s="40" t="s">
        <v>35</v>
      </c>
      <c r="BY24" s="75" t="s">
        <v>13</v>
      </c>
      <c r="BZ24" s="50">
        <v>7</v>
      </c>
      <c r="CA24" s="40" t="s">
        <v>35</v>
      </c>
      <c r="CC24" s="75" t="s">
        <v>16</v>
      </c>
      <c r="CD24" s="50">
        <v>11</v>
      </c>
      <c r="CE24" s="40" t="s">
        <v>35</v>
      </c>
      <c r="CG24" s="68" t="s">
        <v>17</v>
      </c>
      <c r="CH24" s="65">
        <v>6</v>
      </c>
      <c r="CI24" s="69" t="s">
        <v>35</v>
      </c>
      <c r="CJ24" s="69"/>
      <c r="CK24" s="75" t="s">
        <v>22</v>
      </c>
      <c r="CL24" s="50">
        <v>8</v>
      </c>
      <c r="CM24" s="40" t="s">
        <v>35</v>
      </c>
      <c r="CN24" s="112"/>
      <c r="CO24" s="75" t="s">
        <v>23</v>
      </c>
      <c r="CP24" s="50">
        <v>9</v>
      </c>
      <c r="CQ24" s="40" t="s">
        <v>35</v>
      </c>
      <c r="CR24" s="75" t="s">
        <v>16</v>
      </c>
      <c r="CS24" s="50">
        <v>12</v>
      </c>
      <c r="CT24" s="40" t="s">
        <v>35</v>
      </c>
      <c r="CU24" s="32"/>
      <c r="CV24" s="75" t="s">
        <v>13</v>
      </c>
      <c r="CW24" s="50">
        <v>9</v>
      </c>
      <c r="CX24" s="40" t="s">
        <v>35</v>
      </c>
      <c r="CY24" s="75" t="s">
        <v>13</v>
      </c>
      <c r="CZ24" s="50">
        <v>10</v>
      </c>
      <c r="DA24" s="40" t="s">
        <v>35</v>
      </c>
      <c r="DB24" s="75" t="s">
        <v>22</v>
      </c>
      <c r="DC24" s="50">
        <v>14</v>
      </c>
      <c r="DD24" s="40" t="s">
        <v>35</v>
      </c>
      <c r="DE24" s="75" t="s">
        <v>16</v>
      </c>
      <c r="DF24" s="50">
        <v>14</v>
      </c>
      <c r="DG24" s="40" t="s">
        <v>35</v>
      </c>
      <c r="DH24" s="75" t="s">
        <v>16</v>
      </c>
      <c r="DI24" s="50">
        <v>11</v>
      </c>
      <c r="DJ24" s="83"/>
    </row>
    <row r="25" ht="22.5" spans="1:114">
      <c r="A25" s="68" t="s">
        <v>13</v>
      </c>
      <c r="B25" s="65">
        <v>2</v>
      </c>
      <c r="C25" s="69" t="s">
        <v>35</v>
      </c>
      <c r="E25" s="68" t="s">
        <v>27</v>
      </c>
      <c r="F25" s="65">
        <v>2</v>
      </c>
      <c r="G25" s="69" t="s">
        <v>35</v>
      </c>
      <c r="I25" s="68" t="s">
        <v>28</v>
      </c>
      <c r="J25" s="65">
        <v>2</v>
      </c>
      <c r="K25" s="69" t="s">
        <v>35</v>
      </c>
      <c r="M25" s="68" t="s">
        <v>17</v>
      </c>
      <c r="N25" s="65">
        <v>3</v>
      </c>
      <c r="O25" s="69" t="s">
        <v>35</v>
      </c>
      <c r="Q25" s="68" t="s">
        <v>29</v>
      </c>
      <c r="R25" s="65">
        <v>2</v>
      </c>
      <c r="S25" s="69" t="s">
        <v>35</v>
      </c>
      <c r="U25" s="68" t="s">
        <v>13</v>
      </c>
      <c r="V25" s="65">
        <v>2</v>
      </c>
      <c r="W25" s="69" t="s">
        <v>35</v>
      </c>
      <c r="Y25" s="68" t="s">
        <v>22</v>
      </c>
      <c r="Z25" s="65">
        <v>3</v>
      </c>
      <c r="AA25" s="69" t="s">
        <v>35</v>
      </c>
      <c r="AB25" s="94"/>
      <c r="AC25" s="68" t="s">
        <v>23</v>
      </c>
      <c r="AD25" s="65">
        <v>3</v>
      </c>
      <c r="AE25" s="69" t="s">
        <v>35</v>
      </c>
      <c r="AG25" s="75"/>
      <c r="AH25" s="50"/>
      <c r="AI25" s="40"/>
      <c r="AK25" s="68" t="s">
        <v>14</v>
      </c>
      <c r="AL25" s="65">
        <v>5</v>
      </c>
      <c r="AM25" s="69" t="s">
        <v>35</v>
      </c>
      <c r="AO25" s="75" t="s">
        <v>14</v>
      </c>
      <c r="AP25" s="50">
        <v>5</v>
      </c>
      <c r="AQ25" s="40" t="s">
        <v>35</v>
      </c>
      <c r="AS25" s="75" t="s">
        <v>26</v>
      </c>
      <c r="AT25" s="50">
        <v>5</v>
      </c>
      <c r="AU25" s="40" t="s">
        <v>35</v>
      </c>
      <c r="AW25" s="75" t="s">
        <v>13</v>
      </c>
      <c r="AX25" s="50">
        <v>8</v>
      </c>
      <c r="AY25" s="40" t="s">
        <v>35</v>
      </c>
      <c r="BA25" s="75" t="s">
        <v>26</v>
      </c>
      <c r="BB25" s="50">
        <v>6</v>
      </c>
      <c r="BC25" s="40" t="s">
        <v>35</v>
      </c>
      <c r="BE25" s="68" t="s">
        <v>25</v>
      </c>
      <c r="BF25" s="65">
        <v>7</v>
      </c>
      <c r="BG25" s="69" t="s">
        <v>35</v>
      </c>
      <c r="BI25" s="75" t="s">
        <v>13</v>
      </c>
      <c r="BJ25" s="50">
        <v>5</v>
      </c>
      <c r="BK25" s="40" t="s">
        <v>35</v>
      </c>
      <c r="BM25" s="75" t="s">
        <v>17</v>
      </c>
      <c r="BN25" s="50">
        <v>6</v>
      </c>
      <c r="BO25" s="40" t="s">
        <v>35</v>
      </c>
      <c r="BQ25" s="75" t="s">
        <v>24</v>
      </c>
      <c r="BR25" s="50">
        <v>9</v>
      </c>
      <c r="BS25" s="40" t="s">
        <v>35</v>
      </c>
      <c r="BU25" s="75" t="s">
        <v>22</v>
      </c>
      <c r="BV25" s="50">
        <v>8</v>
      </c>
      <c r="BW25" s="40" t="s">
        <v>35</v>
      </c>
      <c r="BY25" s="75" t="s">
        <v>24</v>
      </c>
      <c r="BZ25" s="50">
        <v>7</v>
      </c>
      <c r="CA25" s="40" t="s">
        <v>35</v>
      </c>
      <c r="CC25" s="75" t="s">
        <v>13</v>
      </c>
      <c r="CD25" s="50">
        <v>10</v>
      </c>
      <c r="CE25" s="40" t="s">
        <v>35</v>
      </c>
      <c r="CG25" s="68" t="s">
        <v>25</v>
      </c>
      <c r="CH25" s="65">
        <v>6</v>
      </c>
      <c r="CI25" s="69" t="s">
        <v>35</v>
      </c>
      <c r="CJ25" s="69"/>
      <c r="CK25" s="75" t="s">
        <v>13</v>
      </c>
      <c r="CL25" s="50">
        <v>7</v>
      </c>
      <c r="CM25" s="40" t="s">
        <v>35</v>
      </c>
      <c r="CN25" s="112"/>
      <c r="CO25" s="75" t="s">
        <v>22</v>
      </c>
      <c r="CP25" s="50">
        <v>8</v>
      </c>
      <c r="CQ25" s="40" t="s">
        <v>35</v>
      </c>
      <c r="CR25" s="75" t="s">
        <v>13</v>
      </c>
      <c r="CS25" s="50">
        <v>7</v>
      </c>
      <c r="CT25" s="40" t="s">
        <v>35</v>
      </c>
      <c r="CU25" s="32"/>
      <c r="CV25" s="75" t="s">
        <v>17</v>
      </c>
      <c r="CW25" s="50">
        <v>6</v>
      </c>
      <c r="CX25" s="40" t="s">
        <v>35</v>
      </c>
      <c r="CY25" s="75" t="s">
        <v>26</v>
      </c>
      <c r="CZ25" s="50">
        <v>7</v>
      </c>
      <c r="DA25" s="40" t="s">
        <v>35</v>
      </c>
      <c r="DB25" s="75" t="s">
        <v>16</v>
      </c>
      <c r="DC25" s="50">
        <v>12</v>
      </c>
      <c r="DD25" s="40" t="s">
        <v>35</v>
      </c>
      <c r="DE25" s="75" t="s">
        <v>13</v>
      </c>
      <c r="DF25" s="50">
        <v>12</v>
      </c>
      <c r="DG25" s="40" t="s">
        <v>35</v>
      </c>
      <c r="DH25" s="75" t="s">
        <v>13</v>
      </c>
      <c r="DI25" s="50">
        <v>10</v>
      </c>
      <c r="DJ25" s="83"/>
    </row>
    <row r="26" ht="22.5" spans="1:114">
      <c r="A26" s="70" t="s">
        <v>27</v>
      </c>
      <c r="B26" s="71">
        <v>2</v>
      </c>
      <c r="C26" s="72" t="s">
        <v>35</v>
      </c>
      <c r="E26" s="68" t="s">
        <v>41</v>
      </c>
      <c r="F26" s="65">
        <v>1</v>
      </c>
      <c r="G26" s="69" t="s">
        <v>35</v>
      </c>
      <c r="I26" s="68" t="s">
        <v>19</v>
      </c>
      <c r="J26" s="65">
        <v>2</v>
      </c>
      <c r="K26" s="69" t="s">
        <v>35</v>
      </c>
      <c r="M26" s="70" t="s">
        <v>26</v>
      </c>
      <c r="N26" s="71">
        <v>3</v>
      </c>
      <c r="O26" s="83" t="s">
        <v>35</v>
      </c>
      <c r="Q26" s="70" t="s">
        <v>22</v>
      </c>
      <c r="R26" s="71">
        <v>2</v>
      </c>
      <c r="S26" s="83" t="s">
        <v>35</v>
      </c>
      <c r="U26" s="68" t="s">
        <v>28</v>
      </c>
      <c r="V26" s="65">
        <v>1</v>
      </c>
      <c r="W26" s="69" t="s">
        <v>35</v>
      </c>
      <c r="Y26" s="70" t="s">
        <v>19</v>
      </c>
      <c r="Z26" s="71">
        <v>1</v>
      </c>
      <c r="AA26" s="83" t="s">
        <v>35</v>
      </c>
      <c r="AB26" s="94"/>
      <c r="AC26" s="70" t="s">
        <v>15</v>
      </c>
      <c r="AD26" s="71">
        <v>1</v>
      </c>
      <c r="AE26" s="72" t="s">
        <v>35</v>
      </c>
      <c r="AG26" s="75"/>
      <c r="AH26" s="50"/>
      <c r="AI26" s="40"/>
      <c r="AK26" s="70" t="s">
        <v>13</v>
      </c>
      <c r="AL26" s="71">
        <v>4</v>
      </c>
      <c r="AM26" s="72" t="s">
        <v>35</v>
      </c>
      <c r="AO26" s="75" t="s">
        <v>13</v>
      </c>
      <c r="AP26" s="50">
        <v>5</v>
      </c>
      <c r="AQ26" s="40" t="s">
        <v>35</v>
      </c>
      <c r="AS26" s="75" t="s">
        <v>13</v>
      </c>
      <c r="AT26" s="50">
        <v>5</v>
      </c>
      <c r="AU26" s="40" t="s">
        <v>35</v>
      </c>
      <c r="AW26" s="75" t="s">
        <v>22</v>
      </c>
      <c r="AX26" s="50">
        <v>6</v>
      </c>
      <c r="AY26" s="40" t="s">
        <v>35</v>
      </c>
      <c r="BA26" s="75" t="s">
        <v>22</v>
      </c>
      <c r="BB26" s="50">
        <v>6</v>
      </c>
      <c r="BC26" s="40" t="s">
        <v>35</v>
      </c>
      <c r="BE26" s="70" t="s">
        <v>13</v>
      </c>
      <c r="BF26" s="71">
        <v>4</v>
      </c>
      <c r="BG26" s="72" t="s">
        <v>35</v>
      </c>
      <c r="BI26" s="75" t="s">
        <v>25</v>
      </c>
      <c r="BJ26" s="50">
        <v>5</v>
      </c>
      <c r="BK26" s="40" t="s">
        <v>35</v>
      </c>
      <c r="BM26" s="75" t="s">
        <v>26</v>
      </c>
      <c r="BN26" s="50">
        <v>5</v>
      </c>
      <c r="BO26" s="40" t="s">
        <v>35</v>
      </c>
      <c r="BQ26" s="75" t="s">
        <v>22</v>
      </c>
      <c r="BR26" s="50">
        <v>8</v>
      </c>
      <c r="BS26" s="40" t="s">
        <v>35</v>
      </c>
      <c r="BU26" s="75" t="s">
        <v>23</v>
      </c>
      <c r="BV26" s="50">
        <v>6</v>
      </c>
      <c r="BW26" s="40" t="s">
        <v>35</v>
      </c>
      <c r="BY26" s="75" t="s">
        <v>22</v>
      </c>
      <c r="BZ26" s="50">
        <v>7</v>
      </c>
      <c r="CA26" s="40" t="s">
        <v>35</v>
      </c>
      <c r="CC26" s="75" t="s">
        <v>22</v>
      </c>
      <c r="CD26" s="50">
        <v>8</v>
      </c>
      <c r="CE26" s="40" t="s">
        <v>35</v>
      </c>
      <c r="CG26" s="68" t="s">
        <v>13</v>
      </c>
      <c r="CH26" s="65">
        <v>5</v>
      </c>
      <c r="CI26" s="69" t="s">
        <v>35</v>
      </c>
      <c r="CJ26" s="69"/>
      <c r="CK26" s="75" t="s">
        <v>24</v>
      </c>
      <c r="CL26" s="50">
        <v>5</v>
      </c>
      <c r="CM26" s="40" t="s">
        <v>35</v>
      </c>
      <c r="CN26" s="112"/>
      <c r="CO26" s="75" t="s">
        <v>13</v>
      </c>
      <c r="CP26" s="50">
        <v>6</v>
      </c>
      <c r="CQ26" s="40" t="s">
        <v>35</v>
      </c>
      <c r="CR26" s="75" t="s">
        <v>24</v>
      </c>
      <c r="CS26" s="50">
        <v>7</v>
      </c>
      <c r="CT26" s="40" t="s">
        <v>35</v>
      </c>
      <c r="CU26" s="32"/>
      <c r="CV26" s="75" t="s">
        <v>22</v>
      </c>
      <c r="CW26" s="50">
        <v>6</v>
      </c>
      <c r="CX26" s="40" t="s">
        <v>35</v>
      </c>
      <c r="CY26" s="111" t="s">
        <v>22</v>
      </c>
      <c r="CZ26" s="112">
        <v>7</v>
      </c>
      <c r="DA26" s="113" t="s">
        <v>35</v>
      </c>
      <c r="DB26" s="75" t="s">
        <v>26</v>
      </c>
      <c r="DC26" s="50">
        <v>8</v>
      </c>
      <c r="DD26" s="40" t="s">
        <v>35</v>
      </c>
      <c r="DE26" s="75" t="s">
        <v>22</v>
      </c>
      <c r="DF26" s="50">
        <v>6</v>
      </c>
      <c r="DG26" s="40" t="s">
        <v>35</v>
      </c>
      <c r="DH26" s="75" t="s">
        <v>22</v>
      </c>
      <c r="DI26" s="50">
        <v>9</v>
      </c>
      <c r="DJ26" s="83"/>
    </row>
    <row r="27" ht="14.25" spans="1:110">
      <c r="A27" s="59"/>
      <c r="B27" s="60"/>
      <c r="E27" s="59"/>
      <c r="F27" s="62">
        <v>43528</v>
      </c>
      <c r="G27" s="61"/>
      <c r="I27" s="56"/>
      <c r="J27" s="82">
        <v>43529</v>
      </c>
      <c r="K27" s="58"/>
      <c r="M27" s="84">
        <v>43530</v>
      </c>
      <c r="N27" s="57"/>
      <c r="P27" s="84">
        <v>43531</v>
      </c>
      <c r="Q27" s="57"/>
      <c r="R27" s="57"/>
      <c r="S27" s="58"/>
      <c r="T27" s="38">
        <v>43532</v>
      </c>
      <c r="U27" s="56"/>
      <c r="V27" s="82">
        <v>43533</v>
      </c>
      <c r="W27" s="58"/>
      <c r="X27" s="94"/>
      <c r="Y27" s="105"/>
      <c r="Z27" s="107">
        <v>43534</v>
      </c>
      <c r="AA27" s="104"/>
      <c r="AB27" s="94"/>
      <c r="AC27" s="31"/>
      <c r="AD27" s="109">
        <v>43535</v>
      </c>
      <c r="AE27" s="40"/>
      <c r="AG27" s="75"/>
      <c r="AH27" s="108">
        <v>43536</v>
      </c>
      <c r="AI27" s="40"/>
      <c r="AK27" s="75"/>
      <c r="AL27" s="108">
        <v>43537</v>
      </c>
      <c r="AM27" s="40"/>
      <c r="AO27" s="75"/>
      <c r="AP27" s="108">
        <v>43538</v>
      </c>
      <c r="AQ27" s="40"/>
      <c r="AS27" s="75"/>
      <c r="AT27" s="108">
        <v>43539</v>
      </c>
      <c r="AU27" s="40"/>
      <c r="AW27" s="28"/>
      <c r="AX27" s="26" t="s">
        <v>56</v>
      </c>
      <c r="AY27" s="110"/>
      <c r="AZ27" s="26"/>
      <c r="BA27" s="26"/>
      <c r="BB27" s="110"/>
      <c r="BC27" s="114"/>
      <c r="BE27" s="75"/>
      <c r="BF27" s="50"/>
      <c r="BG27" s="40"/>
      <c r="BI27" s="111"/>
      <c r="BJ27" s="118">
        <v>43543</v>
      </c>
      <c r="BK27" s="115"/>
      <c r="BN27" s="38">
        <v>43544</v>
      </c>
      <c r="BQ27" s="75"/>
      <c r="BR27" s="108">
        <v>43545</v>
      </c>
      <c r="BS27" s="40"/>
      <c r="BU27" s="75"/>
      <c r="BV27" s="108">
        <v>43546</v>
      </c>
      <c r="BW27" s="40"/>
      <c r="BY27" s="75"/>
      <c r="BZ27" s="108">
        <v>43547</v>
      </c>
      <c r="CA27" s="40"/>
      <c r="CC27" s="75"/>
      <c r="CD27" s="108">
        <v>43548</v>
      </c>
      <c r="CE27" s="40"/>
      <c r="CG27" s="75"/>
      <c r="CH27" s="108">
        <v>43549</v>
      </c>
      <c r="CI27" s="40"/>
      <c r="CK27" s="113"/>
      <c r="CL27" s="119">
        <v>43550</v>
      </c>
      <c r="CM27" s="112"/>
      <c r="CN27" s="32"/>
      <c r="CO27" s="111"/>
      <c r="CP27" s="118">
        <v>43551</v>
      </c>
      <c r="CQ27" s="32"/>
      <c r="CR27" s="70"/>
      <c r="CS27" s="71"/>
      <c r="CT27" s="72"/>
      <c r="CU27" s="70"/>
      <c r="CV27" s="71"/>
      <c r="CW27" s="72"/>
      <c r="CX27" s="70"/>
      <c r="CY27" s="71"/>
      <c r="CZ27" s="72"/>
      <c r="DA27" s="68"/>
      <c r="DB27" s="65"/>
      <c r="DC27" s="69"/>
      <c r="DD27" s="75"/>
      <c r="DE27" s="50"/>
      <c r="DF27" s="83"/>
    </row>
    <row r="28" ht="14.25" spans="1:107">
      <c r="A28" s="59"/>
      <c r="B28" s="62">
        <v>43527</v>
      </c>
      <c r="E28" s="73" t="s">
        <v>0</v>
      </c>
      <c r="F28" s="74" t="s">
        <v>43</v>
      </c>
      <c r="G28" s="39" t="s">
        <v>31</v>
      </c>
      <c r="I28" s="11" t="s">
        <v>0</v>
      </c>
      <c r="J28" s="74" t="s">
        <v>43</v>
      </c>
      <c r="K28" s="85" t="s">
        <v>31</v>
      </c>
      <c r="L28" s="73" t="s">
        <v>0</v>
      </c>
      <c r="M28" s="74" t="s">
        <v>43</v>
      </c>
      <c r="N28" s="39" t="s">
        <v>31</v>
      </c>
      <c r="O28" s="73" t="s">
        <v>0</v>
      </c>
      <c r="P28" s="74" t="s">
        <v>43</v>
      </c>
      <c r="Q28" s="39" t="s">
        <v>31</v>
      </c>
      <c r="R28" s="63" t="s">
        <v>0</v>
      </c>
      <c r="S28" s="64" t="s">
        <v>43</v>
      </c>
      <c r="T28" s="65" t="s">
        <v>31</v>
      </c>
      <c r="U28" s="73" t="s">
        <v>0</v>
      </c>
      <c r="V28" s="74" t="s">
        <v>43</v>
      </c>
      <c r="W28" s="39" t="s">
        <v>31</v>
      </c>
      <c r="X28" s="73"/>
      <c r="Y28" s="73" t="s">
        <v>0</v>
      </c>
      <c r="Z28" s="74" t="s">
        <v>45</v>
      </c>
      <c r="AA28" s="39" t="s">
        <v>31</v>
      </c>
      <c r="AB28" s="40"/>
      <c r="AC28" s="73" t="s">
        <v>0</v>
      </c>
      <c r="AD28" s="74" t="s">
        <v>43</v>
      </c>
      <c r="AE28" s="39" t="s">
        <v>31</v>
      </c>
      <c r="AF28" s="40"/>
      <c r="AG28" s="73" t="s">
        <v>0</v>
      </c>
      <c r="AH28" s="74" t="s">
        <v>45</v>
      </c>
      <c r="AI28" s="39" t="s">
        <v>31</v>
      </c>
      <c r="AJ28" s="40"/>
      <c r="AK28" s="73" t="s">
        <v>0</v>
      </c>
      <c r="AL28" s="74" t="s">
        <v>45</v>
      </c>
      <c r="AM28" s="39" t="s">
        <v>31</v>
      </c>
      <c r="AN28" s="40"/>
      <c r="AO28" s="73" t="s">
        <v>0</v>
      </c>
      <c r="AP28" s="74" t="s">
        <v>43</v>
      </c>
      <c r="AQ28" s="39" t="s">
        <v>31</v>
      </c>
      <c r="AR28" s="40"/>
      <c r="AS28" s="73" t="s">
        <v>0</v>
      </c>
      <c r="AT28" s="74" t="s">
        <v>45</v>
      </c>
      <c r="AU28" s="39" t="s">
        <v>31</v>
      </c>
      <c r="AV28" s="110"/>
      <c r="AW28" s="73" t="s">
        <v>0</v>
      </c>
      <c r="AX28" s="74" t="s">
        <v>45</v>
      </c>
      <c r="AY28" s="39" t="s">
        <v>31</v>
      </c>
      <c r="AZ28" s="114"/>
      <c r="BB28" s="75" t="s">
        <v>57</v>
      </c>
      <c r="BC28" s="50"/>
      <c r="BD28" s="40"/>
      <c r="BF28" s="119">
        <v>43542</v>
      </c>
      <c r="BG28" s="112"/>
      <c r="BH28" s="115"/>
      <c r="BI28" s="73" t="s">
        <v>0</v>
      </c>
      <c r="BJ28" s="74" t="s">
        <v>45</v>
      </c>
      <c r="BK28" s="39" t="s">
        <v>31</v>
      </c>
      <c r="BL28" s="40"/>
      <c r="BM28" s="73" t="s">
        <v>0</v>
      </c>
      <c r="BN28" s="74" t="s">
        <v>45</v>
      </c>
      <c r="BO28" s="39" t="s">
        <v>31</v>
      </c>
      <c r="BP28" s="40"/>
      <c r="BQ28" s="73" t="s">
        <v>0</v>
      </c>
      <c r="BR28" s="74" t="s">
        <v>45</v>
      </c>
      <c r="BS28" s="39" t="s">
        <v>31</v>
      </c>
      <c r="BT28" s="69"/>
      <c r="BU28" s="73" t="s">
        <v>0</v>
      </c>
      <c r="BV28" s="74" t="s">
        <v>43</v>
      </c>
      <c r="BW28" s="39" t="s">
        <v>31</v>
      </c>
      <c r="BX28" s="32"/>
      <c r="BY28" s="73" t="s">
        <v>0</v>
      </c>
      <c r="BZ28" s="74" t="s">
        <v>43</v>
      </c>
      <c r="CA28" s="39" t="s">
        <v>31</v>
      </c>
      <c r="CB28" s="32"/>
      <c r="CC28" s="73" t="s">
        <v>0</v>
      </c>
      <c r="CD28" s="74" t="s">
        <v>43</v>
      </c>
      <c r="CE28" s="39" t="s">
        <v>31</v>
      </c>
      <c r="CF28" s="39"/>
      <c r="CG28" s="73" t="s">
        <v>0</v>
      </c>
      <c r="CH28" s="74" t="s">
        <v>43</v>
      </c>
      <c r="CI28" s="39" t="s">
        <v>31</v>
      </c>
      <c r="CJ28" s="112"/>
      <c r="CK28" s="73" t="s">
        <v>0</v>
      </c>
      <c r="CL28" s="74" t="s">
        <v>45</v>
      </c>
      <c r="CM28" s="121"/>
      <c r="CN28" s="32"/>
      <c r="CO28" s="73" t="s">
        <v>0</v>
      </c>
      <c r="CP28" s="74" t="s">
        <v>45</v>
      </c>
      <c r="CQ28" s="39" t="s">
        <v>31</v>
      </c>
      <c r="CR28" s="70"/>
      <c r="CS28" s="71"/>
      <c r="CT28" s="72"/>
      <c r="CU28" s="70"/>
      <c r="CV28" s="71"/>
      <c r="CW28" s="72"/>
      <c r="CX28" s="68"/>
      <c r="CY28" s="65"/>
      <c r="CZ28" s="69"/>
      <c r="DA28" s="75"/>
      <c r="DB28" s="50"/>
      <c r="DC28" s="83"/>
    </row>
    <row r="29" ht="14.25" spans="1:107">
      <c r="A29" s="73" t="s">
        <v>0</v>
      </c>
      <c r="B29" s="74" t="s">
        <v>43</v>
      </c>
      <c r="C29" s="39" t="s">
        <v>31</v>
      </c>
      <c r="E29" s="73"/>
      <c r="F29" s="39" t="s">
        <v>1</v>
      </c>
      <c r="G29" s="39"/>
      <c r="I29" s="11"/>
      <c r="J29" s="85" t="s">
        <v>1</v>
      </c>
      <c r="K29" s="85"/>
      <c r="L29" s="73"/>
      <c r="M29" s="39" t="s">
        <v>1</v>
      </c>
      <c r="N29" s="39"/>
      <c r="O29" s="73"/>
      <c r="P29" s="39" t="s">
        <v>1</v>
      </c>
      <c r="Q29" s="39"/>
      <c r="R29" s="66"/>
      <c r="S29" s="67" t="s">
        <v>1</v>
      </c>
      <c r="T29" s="67"/>
      <c r="U29" s="73"/>
      <c r="V29" s="39" t="s">
        <v>1</v>
      </c>
      <c r="W29" s="39"/>
      <c r="X29" s="73"/>
      <c r="Y29" s="73"/>
      <c r="Z29" s="39" t="s">
        <v>1</v>
      </c>
      <c r="AA29" s="39"/>
      <c r="AB29" s="40"/>
      <c r="AC29" s="73"/>
      <c r="AD29" s="39" t="s">
        <v>1</v>
      </c>
      <c r="AE29" s="39"/>
      <c r="AF29" s="40"/>
      <c r="AG29" s="73"/>
      <c r="AH29" s="39" t="s">
        <v>1</v>
      </c>
      <c r="AI29" s="39"/>
      <c r="AJ29" s="40"/>
      <c r="AK29" s="73"/>
      <c r="AL29" s="39" t="s">
        <v>1</v>
      </c>
      <c r="AM29" s="39"/>
      <c r="AN29" s="40"/>
      <c r="AO29" s="73"/>
      <c r="AP29" s="39" t="s">
        <v>1</v>
      </c>
      <c r="AQ29" s="39"/>
      <c r="AR29" s="40"/>
      <c r="AS29" s="73"/>
      <c r="AT29" s="39" t="s">
        <v>1</v>
      </c>
      <c r="AU29" s="39"/>
      <c r="AV29" s="110"/>
      <c r="AW29" s="73"/>
      <c r="AX29" s="39" t="s">
        <v>1</v>
      </c>
      <c r="AY29" s="39"/>
      <c r="AZ29" s="114"/>
      <c r="BA29" s="73" t="s">
        <v>0</v>
      </c>
      <c r="BB29" s="74" t="s">
        <v>45</v>
      </c>
      <c r="BC29" s="39" t="s">
        <v>31</v>
      </c>
      <c r="BD29" s="40"/>
      <c r="BE29" s="73" t="s">
        <v>0</v>
      </c>
      <c r="BF29" s="74" t="s">
        <v>45</v>
      </c>
      <c r="BG29" s="39" t="s">
        <v>31</v>
      </c>
      <c r="BH29" s="115"/>
      <c r="BI29" s="73"/>
      <c r="BJ29" s="39" t="s">
        <v>1</v>
      </c>
      <c r="BK29" s="39"/>
      <c r="BL29" s="40"/>
      <c r="BM29" s="73"/>
      <c r="BN29" s="39" t="s">
        <v>1</v>
      </c>
      <c r="BO29" s="39"/>
      <c r="BP29" s="40"/>
      <c r="BQ29" s="73"/>
      <c r="BR29" s="39" t="s">
        <v>1</v>
      </c>
      <c r="BS29" s="39"/>
      <c r="BT29" s="69"/>
      <c r="BU29" s="73"/>
      <c r="BV29" s="39" t="s">
        <v>1</v>
      </c>
      <c r="BW29" s="39"/>
      <c r="BX29" s="32"/>
      <c r="BY29" s="73"/>
      <c r="BZ29" s="39" t="s">
        <v>1</v>
      </c>
      <c r="CA29" s="39"/>
      <c r="CB29" s="32"/>
      <c r="CC29" s="73"/>
      <c r="CD29" s="39" t="s">
        <v>1</v>
      </c>
      <c r="CE29" s="39"/>
      <c r="CF29" s="39"/>
      <c r="CG29" s="73"/>
      <c r="CH29" s="39" t="s">
        <v>1</v>
      </c>
      <c r="CI29" s="39"/>
      <c r="CJ29" s="112"/>
      <c r="CK29" s="73"/>
      <c r="CL29" s="39" t="s">
        <v>1</v>
      </c>
      <c r="CM29" s="39"/>
      <c r="CN29" s="32"/>
      <c r="CO29" s="73"/>
      <c r="CP29" s="39" t="s">
        <v>1</v>
      </c>
      <c r="CQ29" s="39"/>
      <c r="CR29" s="70"/>
      <c r="CS29" s="71"/>
      <c r="CT29" s="72"/>
      <c r="CU29" s="70"/>
      <c r="CV29" s="71"/>
      <c r="CW29" s="72"/>
      <c r="CX29" s="68"/>
      <c r="CY29" s="65"/>
      <c r="CZ29" s="69"/>
      <c r="DA29" s="75"/>
      <c r="DB29" s="50"/>
      <c r="DC29" s="83"/>
    </row>
    <row r="30" ht="14.25" spans="1:107">
      <c r="A30" s="73"/>
      <c r="B30" s="39" t="s">
        <v>1</v>
      </c>
      <c r="C30" s="39"/>
      <c r="E30" s="75" t="s">
        <v>9</v>
      </c>
      <c r="F30" s="50">
        <v>184</v>
      </c>
      <c r="G30" s="40" t="s">
        <v>35</v>
      </c>
      <c r="I30" s="86" t="s">
        <v>9</v>
      </c>
      <c r="J30" s="87">
        <v>252</v>
      </c>
      <c r="K30" s="88" t="s">
        <v>35</v>
      </c>
      <c r="L30" s="75" t="s">
        <v>9</v>
      </c>
      <c r="M30" s="50">
        <v>172</v>
      </c>
      <c r="N30" s="40" t="s">
        <v>35</v>
      </c>
      <c r="O30" s="75" t="s">
        <v>9</v>
      </c>
      <c r="P30" s="50">
        <v>249</v>
      </c>
      <c r="Q30" s="40" t="s">
        <v>35</v>
      </c>
      <c r="R30" s="68" t="s">
        <v>9</v>
      </c>
      <c r="S30" s="65">
        <v>264</v>
      </c>
      <c r="T30" s="69" t="s">
        <v>35</v>
      </c>
      <c r="U30" s="75" t="s">
        <v>9</v>
      </c>
      <c r="V30" s="50">
        <v>229</v>
      </c>
      <c r="W30" s="40" t="s">
        <v>35</v>
      </c>
      <c r="X30" s="75"/>
      <c r="Y30" s="75" t="s">
        <v>7</v>
      </c>
      <c r="Z30" s="50">
        <v>37</v>
      </c>
      <c r="AA30" s="40" t="s">
        <v>35</v>
      </c>
      <c r="AB30" s="40"/>
      <c r="AC30" s="75" t="s">
        <v>9</v>
      </c>
      <c r="AD30" s="50">
        <v>293</v>
      </c>
      <c r="AE30" s="40" t="s">
        <v>35</v>
      </c>
      <c r="AF30" s="40"/>
      <c r="AG30" s="75" t="s">
        <v>9</v>
      </c>
      <c r="AH30" s="50">
        <v>250</v>
      </c>
      <c r="AI30" s="40" t="s">
        <v>35</v>
      </c>
      <c r="AJ30" s="40"/>
      <c r="AK30" s="75" t="s">
        <v>9</v>
      </c>
      <c r="AL30" s="50">
        <v>296</v>
      </c>
      <c r="AM30" s="40" t="s">
        <v>35</v>
      </c>
      <c r="AN30" s="40"/>
      <c r="AO30" s="75" t="s">
        <v>9</v>
      </c>
      <c r="AP30" s="50">
        <v>143</v>
      </c>
      <c r="AQ30" s="40" t="s">
        <v>35</v>
      </c>
      <c r="AR30" s="40"/>
      <c r="AS30" s="75" t="s">
        <v>9</v>
      </c>
      <c r="AT30" s="50">
        <v>141</v>
      </c>
      <c r="AU30" s="40" t="s">
        <v>35</v>
      </c>
      <c r="AV30" s="110"/>
      <c r="AW30" s="75" t="s">
        <v>9</v>
      </c>
      <c r="AX30" s="50">
        <v>130</v>
      </c>
      <c r="AY30" s="40" t="s">
        <v>35</v>
      </c>
      <c r="AZ30" s="114"/>
      <c r="BA30" s="73"/>
      <c r="BB30" s="39" t="s">
        <v>1</v>
      </c>
      <c r="BC30" s="39"/>
      <c r="BD30" s="40"/>
      <c r="BE30" s="73"/>
      <c r="BF30" s="39" t="s">
        <v>1</v>
      </c>
      <c r="BG30" s="39"/>
      <c r="BH30" s="115"/>
      <c r="BI30" s="75" t="s">
        <v>9</v>
      </c>
      <c r="BJ30" s="50">
        <v>160</v>
      </c>
      <c r="BK30" s="40" t="s">
        <v>35</v>
      </c>
      <c r="BL30" s="40"/>
      <c r="BM30" s="75" t="s">
        <v>9</v>
      </c>
      <c r="BN30" s="50">
        <v>143</v>
      </c>
      <c r="BO30" s="40" t="s">
        <v>35</v>
      </c>
      <c r="BP30" s="40"/>
      <c r="BQ30" s="75" t="s">
        <v>7</v>
      </c>
      <c r="BR30" s="50">
        <v>178</v>
      </c>
      <c r="BS30" s="40" t="s">
        <v>35</v>
      </c>
      <c r="BT30" s="69"/>
      <c r="BU30" s="75" t="s">
        <v>7</v>
      </c>
      <c r="BV30" s="50">
        <v>135</v>
      </c>
      <c r="BW30" s="40" t="s">
        <v>35</v>
      </c>
      <c r="BX30" s="32"/>
      <c r="BY30" s="75" t="s">
        <v>9</v>
      </c>
      <c r="BZ30" s="50">
        <v>138</v>
      </c>
      <c r="CA30" s="40" t="s">
        <v>35</v>
      </c>
      <c r="CB30" s="32"/>
      <c r="CC30" s="75" t="s">
        <v>9</v>
      </c>
      <c r="CD30" s="50">
        <v>182</v>
      </c>
      <c r="CE30" s="40" t="s">
        <v>35</v>
      </c>
      <c r="CF30" s="40"/>
      <c r="CG30" s="75" t="s">
        <v>9</v>
      </c>
      <c r="CH30" s="50">
        <v>189</v>
      </c>
      <c r="CI30" s="40" t="s">
        <v>35</v>
      </c>
      <c r="CJ30" s="112"/>
      <c r="CK30" s="75" t="s">
        <v>9</v>
      </c>
      <c r="CL30" s="50">
        <v>154</v>
      </c>
      <c r="CM30" s="40" t="s">
        <v>35</v>
      </c>
      <c r="CN30" s="32"/>
      <c r="CO30" s="75" t="s">
        <v>9</v>
      </c>
      <c r="CP30" s="50">
        <v>157</v>
      </c>
      <c r="CQ30" s="40" t="s">
        <v>35</v>
      </c>
      <c r="CR30" s="70"/>
      <c r="CS30" s="71"/>
      <c r="CT30" s="72"/>
      <c r="CU30" s="70"/>
      <c r="CV30" s="71"/>
      <c r="CW30" s="72"/>
      <c r="CX30" s="68"/>
      <c r="CY30" s="65"/>
      <c r="CZ30" s="69"/>
      <c r="DA30" s="75"/>
      <c r="DB30" s="50"/>
      <c r="DC30" s="83"/>
    </row>
    <row r="31" ht="27" spans="1:107">
      <c r="A31" s="75" t="s">
        <v>9</v>
      </c>
      <c r="B31" s="50">
        <v>227</v>
      </c>
      <c r="C31" s="40" t="s">
        <v>35</v>
      </c>
      <c r="E31" s="75" t="s">
        <v>8</v>
      </c>
      <c r="F31" s="50">
        <v>104</v>
      </c>
      <c r="G31" s="40" t="s">
        <v>35</v>
      </c>
      <c r="I31" s="86" t="s">
        <v>8</v>
      </c>
      <c r="J31" s="87">
        <v>103</v>
      </c>
      <c r="K31" s="88" t="s">
        <v>35</v>
      </c>
      <c r="L31" s="75" t="s">
        <v>7</v>
      </c>
      <c r="M31" s="50">
        <v>114</v>
      </c>
      <c r="N31" s="40" t="s">
        <v>35</v>
      </c>
      <c r="O31" s="75" t="s">
        <v>8</v>
      </c>
      <c r="P31" s="50">
        <v>144</v>
      </c>
      <c r="Q31" s="40" t="s">
        <v>35</v>
      </c>
      <c r="R31" s="68" t="s">
        <v>8</v>
      </c>
      <c r="S31" s="65">
        <v>128</v>
      </c>
      <c r="T31" s="69" t="s">
        <v>35</v>
      </c>
      <c r="U31" s="75" t="s">
        <v>7</v>
      </c>
      <c r="V31" s="50">
        <v>123</v>
      </c>
      <c r="W31" s="40" t="s">
        <v>35</v>
      </c>
      <c r="X31" s="75"/>
      <c r="Y31" s="75" t="s">
        <v>9</v>
      </c>
      <c r="Z31" s="50">
        <v>194</v>
      </c>
      <c r="AA31" s="40" t="s">
        <v>35</v>
      </c>
      <c r="AB31" s="40"/>
      <c r="AC31" s="75" t="s">
        <v>8</v>
      </c>
      <c r="AD31" s="50">
        <v>72</v>
      </c>
      <c r="AE31" s="40" t="s">
        <v>35</v>
      </c>
      <c r="AF31" s="40"/>
      <c r="AG31" s="75" t="s">
        <v>7</v>
      </c>
      <c r="AH31" s="50">
        <v>67</v>
      </c>
      <c r="AI31" s="40" t="s">
        <v>35</v>
      </c>
      <c r="AJ31" s="40"/>
      <c r="AK31" s="75" t="s">
        <v>7</v>
      </c>
      <c r="AL31" s="50">
        <v>83</v>
      </c>
      <c r="AM31" s="40" t="s">
        <v>35</v>
      </c>
      <c r="AN31" s="40"/>
      <c r="AO31" s="75" t="s">
        <v>7</v>
      </c>
      <c r="AP31" s="50">
        <v>114</v>
      </c>
      <c r="AQ31" s="40" t="s">
        <v>35</v>
      </c>
      <c r="AR31" s="40"/>
      <c r="AS31" s="75" t="s">
        <v>7</v>
      </c>
      <c r="AT31" s="50">
        <v>88</v>
      </c>
      <c r="AU31" s="40" t="s">
        <v>35</v>
      </c>
      <c r="AV31" s="110"/>
      <c r="AW31" s="75" t="s">
        <v>7</v>
      </c>
      <c r="AX31" s="50">
        <v>101</v>
      </c>
      <c r="AY31" s="40" t="s">
        <v>35</v>
      </c>
      <c r="AZ31" s="114"/>
      <c r="BA31" s="75" t="s">
        <v>9</v>
      </c>
      <c r="BB31" s="50">
        <v>141</v>
      </c>
      <c r="BC31" s="40" t="s">
        <v>35</v>
      </c>
      <c r="BD31" s="40"/>
      <c r="BE31" s="75" t="s">
        <v>9</v>
      </c>
      <c r="BF31" s="50">
        <v>165</v>
      </c>
      <c r="BG31" s="40" t="s">
        <v>35</v>
      </c>
      <c r="BH31" s="115"/>
      <c r="BI31" s="75" t="s">
        <v>8</v>
      </c>
      <c r="BJ31" s="50">
        <v>63</v>
      </c>
      <c r="BK31" s="40" t="s">
        <v>35</v>
      </c>
      <c r="BL31" s="40"/>
      <c r="BM31" s="75" t="s">
        <v>7</v>
      </c>
      <c r="BN31" s="50">
        <v>66</v>
      </c>
      <c r="BO31" s="40" t="s">
        <v>35</v>
      </c>
      <c r="BP31" s="40"/>
      <c r="BQ31" s="75" t="s">
        <v>9</v>
      </c>
      <c r="BR31" s="50">
        <v>128</v>
      </c>
      <c r="BS31" s="40" t="s">
        <v>35</v>
      </c>
      <c r="BT31" s="69"/>
      <c r="BU31" s="75" t="s">
        <v>9</v>
      </c>
      <c r="BV31" s="50">
        <v>127</v>
      </c>
      <c r="BW31" s="40" t="s">
        <v>35</v>
      </c>
      <c r="BX31" s="32"/>
      <c r="BY31" s="75" t="s">
        <v>7</v>
      </c>
      <c r="BZ31" s="50">
        <v>108</v>
      </c>
      <c r="CA31" s="40" t="s">
        <v>35</v>
      </c>
      <c r="CB31" s="32"/>
      <c r="CC31" s="75" t="s">
        <v>7</v>
      </c>
      <c r="CD31" s="50">
        <v>158</v>
      </c>
      <c r="CE31" s="40" t="s">
        <v>35</v>
      </c>
      <c r="CF31" s="40"/>
      <c r="CG31" s="75" t="s">
        <v>7</v>
      </c>
      <c r="CH31" s="50">
        <v>121</v>
      </c>
      <c r="CI31" s="40" t="s">
        <v>35</v>
      </c>
      <c r="CJ31" s="112"/>
      <c r="CK31" s="75" t="s">
        <v>7</v>
      </c>
      <c r="CL31" s="50">
        <v>107</v>
      </c>
      <c r="CM31" s="40" t="s">
        <v>35</v>
      </c>
      <c r="CN31" s="32"/>
      <c r="CO31" s="75" t="s">
        <v>6</v>
      </c>
      <c r="CP31" s="50">
        <v>69</v>
      </c>
      <c r="CQ31" s="40" t="s">
        <v>35</v>
      </c>
      <c r="CR31" s="70"/>
      <c r="CS31" s="71"/>
      <c r="CT31" s="72"/>
      <c r="CU31" s="70"/>
      <c r="CV31" s="71"/>
      <c r="CW31" s="72"/>
      <c r="CX31" s="68"/>
      <c r="CY31" s="65"/>
      <c r="CZ31" s="69"/>
      <c r="DA31" s="75"/>
      <c r="DB31" s="50"/>
      <c r="DC31" s="83"/>
    </row>
    <row r="32" ht="22.5" spans="1:107">
      <c r="A32" s="75" t="s">
        <v>8</v>
      </c>
      <c r="B32" s="50">
        <v>96</v>
      </c>
      <c r="C32" s="40" t="s">
        <v>35</v>
      </c>
      <c r="E32" s="75" t="s">
        <v>7</v>
      </c>
      <c r="F32" s="50">
        <v>74</v>
      </c>
      <c r="G32" s="40" t="s">
        <v>35</v>
      </c>
      <c r="I32" s="86" t="s">
        <v>7</v>
      </c>
      <c r="J32" s="87">
        <v>84</v>
      </c>
      <c r="K32" s="88" t="s">
        <v>35</v>
      </c>
      <c r="L32" s="75" t="s">
        <v>8</v>
      </c>
      <c r="M32" s="50">
        <v>90</v>
      </c>
      <c r="N32" s="40" t="s">
        <v>35</v>
      </c>
      <c r="O32" s="75" t="s">
        <v>10</v>
      </c>
      <c r="P32" s="50">
        <v>121</v>
      </c>
      <c r="Q32" s="40" t="s">
        <v>35</v>
      </c>
      <c r="R32" s="68" t="s">
        <v>7</v>
      </c>
      <c r="S32" s="65">
        <v>107</v>
      </c>
      <c r="T32" s="69" t="s">
        <v>35</v>
      </c>
      <c r="U32" s="75" t="s">
        <v>8</v>
      </c>
      <c r="V32" s="50">
        <v>121</v>
      </c>
      <c r="W32" s="40" t="s">
        <v>35</v>
      </c>
      <c r="X32" s="75"/>
      <c r="Y32" s="75" t="s">
        <v>6</v>
      </c>
      <c r="Z32" s="50">
        <v>10</v>
      </c>
      <c r="AA32" s="40" t="s">
        <v>35</v>
      </c>
      <c r="AB32" s="40"/>
      <c r="AC32" s="75" t="s">
        <v>11</v>
      </c>
      <c r="AD32" s="50">
        <v>53</v>
      </c>
      <c r="AE32" s="40" t="s">
        <v>35</v>
      </c>
      <c r="AF32" s="40"/>
      <c r="AG32" s="75" t="s">
        <v>8</v>
      </c>
      <c r="AH32" s="50">
        <v>61</v>
      </c>
      <c r="AI32" s="40" t="s">
        <v>35</v>
      </c>
      <c r="AJ32" s="40"/>
      <c r="AK32" s="75" t="s">
        <v>8</v>
      </c>
      <c r="AL32" s="50">
        <v>63</v>
      </c>
      <c r="AM32" s="40" t="s">
        <v>35</v>
      </c>
      <c r="AN32" s="40"/>
      <c r="AO32" s="75" t="s">
        <v>8</v>
      </c>
      <c r="AP32" s="50">
        <v>56</v>
      </c>
      <c r="AQ32" s="40" t="s">
        <v>35</v>
      </c>
      <c r="AR32" s="40"/>
      <c r="AS32" s="75" t="s">
        <v>8</v>
      </c>
      <c r="AT32" s="50">
        <v>47</v>
      </c>
      <c r="AU32" s="40" t="s">
        <v>35</v>
      </c>
      <c r="AV32" s="110"/>
      <c r="AW32" s="75" t="s">
        <v>11</v>
      </c>
      <c r="AX32" s="50">
        <v>43</v>
      </c>
      <c r="AY32" s="40" t="s">
        <v>35</v>
      </c>
      <c r="AZ32" s="114"/>
      <c r="BA32" s="75" t="s">
        <v>7</v>
      </c>
      <c r="BB32" s="50">
        <v>74</v>
      </c>
      <c r="BC32" s="40" t="s">
        <v>35</v>
      </c>
      <c r="BD32" s="40"/>
      <c r="BE32" s="75" t="s">
        <v>7</v>
      </c>
      <c r="BF32" s="50">
        <v>67</v>
      </c>
      <c r="BG32" s="40" t="s">
        <v>35</v>
      </c>
      <c r="BH32" s="115"/>
      <c r="BI32" s="75" t="s">
        <v>7</v>
      </c>
      <c r="BJ32" s="50">
        <v>60</v>
      </c>
      <c r="BK32" s="40" t="s">
        <v>35</v>
      </c>
      <c r="BL32" s="40"/>
      <c r="BM32" s="75" t="s">
        <v>6</v>
      </c>
      <c r="BN32" s="50">
        <v>61</v>
      </c>
      <c r="BO32" s="40" t="s">
        <v>35</v>
      </c>
      <c r="BP32" s="40"/>
      <c r="BQ32" s="75" t="s">
        <v>6</v>
      </c>
      <c r="BR32" s="50">
        <v>61</v>
      </c>
      <c r="BS32" s="40" t="s">
        <v>35</v>
      </c>
      <c r="BT32" s="69"/>
      <c r="BU32" s="75" t="s">
        <v>6</v>
      </c>
      <c r="BV32" s="50">
        <v>57</v>
      </c>
      <c r="BW32" s="40" t="s">
        <v>35</v>
      </c>
      <c r="BX32" s="32"/>
      <c r="BY32" s="75" t="s">
        <v>8</v>
      </c>
      <c r="BZ32" s="50">
        <v>57</v>
      </c>
      <c r="CA32" s="40" t="s">
        <v>35</v>
      </c>
      <c r="CB32" s="32"/>
      <c r="CC32" s="75" t="s">
        <v>8</v>
      </c>
      <c r="CD32" s="50">
        <v>89</v>
      </c>
      <c r="CE32" s="40" t="s">
        <v>35</v>
      </c>
      <c r="CF32" s="40"/>
      <c r="CG32" s="75" t="s">
        <v>6</v>
      </c>
      <c r="CH32" s="50">
        <v>79</v>
      </c>
      <c r="CI32" s="40" t="s">
        <v>35</v>
      </c>
      <c r="CJ32" s="112"/>
      <c r="CK32" s="75" t="s">
        <v>6</v>
      </c>
      <c r="CL32" s="50">
        <v>70</v>
      </c>
      <c r="CM32" s="40" t="s">
        <v>35</v>
      </c>
      <c r="CN32" s="32"/>
      <c r="CO32" s="75" t="s">
        <v>7</v>
      </c>
      <c r="CP32" s="50">
        <v>63</v>
      </c>
      <c r="CQ32" s="40" t="s">
        <v>35</v>
      </c>
      <c r="CR32" s="70"/>
      <c r="CS32" s="71"/>
      <c r="CT32" s="72"/>
      <c r="CU32" s="70"/>
      <c r="CV32" s="71"/>
      <c r="CW32" s="72"/>
      <c r="CX32" s="68"/>
      <c r="CY32" s="65"/>
      <c r="CZ32" s="69"/>
      <c r="DA32" s="75"/>
      <c r="DB32" s="50"/>
      <c r="DC32" s="83"/>
    </row>
    <row r="33" ht="22.5" spans="1:107">
      <c r="A33" s="75" t="s">
        <v>7</v>
      </c>
      <c r="B33" s="50">
        <v>70</v>
      </c>
      <c r="C33" s="40" t="s">
        <v>35</v>
      </c>
      <c r="E33" s="75" t="s">
        <v>11</v>
      </c>
      <c r="F33" s="50">
        <v>56</v>
      </c>
      <c r="G33" s="40" t="s">
        <v>35</v>
      </c>
      <c r="I33" s="86" t="s">
        <v>10</v>
      </c>
      <c r="J33" s="87">
        <v>61</v>
      </c>
      <c r="K33" s="88" t="s">
        <v>35</v>
      </c>
      <c r="L33" s="75" t="s">
        <v>10</v>
      </c>
      <c r="M33" s="50">
        <v>88</v>
      </c>
      <c r="N33" s="40" t="s">
        <v>35</v>
      </c>
      <c r="O33" s="75" t="s">
        <v>7</v>
      </c>
      <c r="P33" s="50">
        <v>112</v>
      </c>
      <c r="Q33" s="40" t="s">
        <v>35</v>
      </c>
      <c r="R33" s="68" t="s">
        <v>10</v>
      </c>
      <c r="S33" s="65">
        <v>73</v>
      </c>
      <c r="T33" s="69" t="s">
        <v>35</v>
      </c>
      <c r="U33" s="75" t="s">
        <v>10</v>
      </c>
      <c r="V33" s="50">
        <v>63</v>
      </c>
      <c r="W33" s="40" t="s">
        <v>35</v>
      </c>
      <c r="X33" s="75"/>
      <c r="Y33" s="75" t="s">
        <v>11</v>
      </c>
      <c r="Z33" s="50">
        <v>42</v>
      </c>
      <c r="AA33" s="40" t="s">
        <v>35</v>
      </c>
      <c r="AB33" s="40"/>
      <c r="AC33" s="75" t="s">
        <v>10</v>
      </c>
      <c r="AD33" s="50">
        <v>35</v>
      </c>
      <c r="AE33" s="40" t="s">
        <v>35</v>
      </c>
      <c r="AF33" s="40"/>
      <c r="AG33" s="75" t="s">
        <v>11</v>
      </c>
      <c r="AH33" s="50">
        <v>39</v>
      </c>
      <c r="AI33" s="40" t="s">
        <v>35</v>
      </c>
      <c r="AJ33" s="40"/>
      <c r="AK33" s="75" t="s">
        <v>11</v>
      </c>
      <c r="AL33" s="50">
        <v>55</v>
      </c>
      <c r="AM33" s="40" t="s">
        <v>35</v>
      </c>
      <c r="AN33" s="40"/>
      <c r="AO33" s="75" t="s">
        <v>11</v>
      </c>
      <c r="AP33" s="50">
        <v>52</v>
      </c>
      <c r="AQ33" s="40" t="s">
        <v>35</v>
      </c>
      <c r="AR33" s="40"/>
      <c r="AS33" s="75" t="s">
        <v>11</v>
      </c>
      <c r="AT33" s="50">
        <v>41</v>
      </c>
      <c r="AU33" s="40" t="s">
        <v>35</v>
      </c>
      <c r="AV33" s="110"/>
      <c r="AW33" s="75" t="s">
        <v>8</v>
      </c>
      <c r="AX33" s="50">
        <v>43</v>
      </c>
      <c r="AY33" s="40" t="s">
        <v>35</v>
      </c>
      <c r="AZ33" s="114"/>
      <c r="BA33" s="75" t="s">
        <v>8</v>
      </c>
      <c r="BB33" s="50">
        <v>60</v>
      </c>
      <c r="BC33" s="40" t="s">
        <v>35</v>
      </c>
      <c r="BD33" s="40"/>
      <c r="BE33" s="75" t="s">
        <v>8</v>
      </c>
      <c r="BF33" s="50">
        <v>53</v>
      </c>
      <c r="BG33" s="40" t="s">
        <v>35</v>
      </c>
      <c r="BH33" s="115"/>
      <c r="BI33" s="75" t="s">
        <v>6</v>
      </c>
      <c r="BJ33" s="50">
        <v>58</v>
      </c>
      <c r="BK33" s="40" t="s">
        <v>35</v>
      </c>
      <c r="BL33" s="40"/>
      <c r="BM33" s="75" t="s">
        <v>8</v>
      </c>
      <c r="BN33" s="50">
        <v>55</v>
      </c>
      <c r="BO33" s="40" t="s">
        <v>35</v>
      </c>
      <c r="BP33" s="40"/>
      <c r="BQ33" s="75" t="s">
        <v>8</v>
      </c>
      <c r="BR33" s="50">
        <v>55</v>
      </c>
      <c r="BS33" s="40" t="s">
        <v>35</v>
      </c>
      <c r="BT33" s="69"/>
      <c r="BU33" s="75" t="s">
        <v>8</v>
      </c>
      <c r="BV33" s="50">
        <v>46</v>
      </c>
      <c r="BW33" s="40" t="s">
        <v>35</v>
      </c>
      <c r="BX33" s="32"/>
      <c r="BY33" s="75" t="s">
        <v>6</v>
      </c>
      <c r="BZ33" s="50">
        <v>47</v>
      </c>
      <c r="CA33" s="40" t="s">
        <v>35</v>
      </c>
      <c r="CB33" s="32"/>
      <c r="CC33" s="75" t="s">
        <v>6</v>
      </c>
      <c r="CD33" s="50">
        <v>58</v>
      </c>
      <c r="CE33" s="40" t="s">
        <v>35</v>
      </c>
      <c r="CF33" s="40"/>
      <c r="CG33" s="75" t="s">
        <v>8</v>
      </c>
      <c r="CH33" s="50">
        <v>73</v>
      </c>
      <c r="CI33" s="40" t="s">
        <v>35</v>
      </c>
      <c r="CJ33" s="112"/>
      <c r="CK33" s="75" t="s">
        <v>8</v>
      </c>
      <c r="CL33" s="50">
        <v>61</v>
      </c>
      <c r="CM33" s="40" t="s">
        <v>35</v>
      </c>
      <c r="CN33" s="32"/>
      <c r="CO33" s="75" t="s">
        <v>8</v>
      </c>
      <c r="CP33" s="50">
        <v>41</v>
      </c>
      <c r="CQ33" s="40" t="s">
        <v>35</v>
      </c>
      <c r="CR33" s="70"/>
      <c r="CS33" s="71"/>
      <c r="CT33" s="72"/>
      <c r="CU33" s="70"/>
      <c r="CV33" s="71"/>
      <c r="CW33" s="72"/>
      <c r="CX33" s="68"/>
      <c r="CY33" s="65"/>
      <c r="CZ33" s="69"/>
      <c r="DA33" s="75"/>
      <c r="DB33" s="50"/>
      <c r="DC33" s="83"/>
    </row>
    <row r="34" ht="22.5" spans="1:107">
      <c r="A34" s="75" t="s">
        <v>10</v>
      </c>
      <c r="B34" s="50">
        <v>59</v>
      </c>
      <c r="C34" s="40" t="s">
        <v>35</v>
      </c>
      <c r="E34" s="75" t="s">
        <v>10</v>
      </c>
      <c r="F34" s="50">
        <v>53</v>
      </c>
      <c r="G34" s="40" t="s">
        <v>35</v>
      </c>
      <c r="I34" s="86" t="s">
        <v>11</v>
      </c>
      <c r="J34" s="87">
        <v>56</v>
      </c>
      <c r="K34" s="88" t="s">
        <v>35</v>
      </c>
      <c r="L34" s="75" t="s">
        <v>11</v>
      </c>
      <c r="M34" s="50">
        <v>56</v>
      </c>
      <c r="N34" s="40" t="s">
        <v>35</v>
      </c>
      <c r="O34" s="75" t="s">
        <v>11</v>
      </c>
      <c r="P34" s="50">
        <v>92</v>
      </c>
      <c r="Q34" s="40" t="s">
        <v>35</v>
      </c>
      <c r="R34" s="68" t="s">
        <v>11</v>
      </c>
      <c r="S34" s="65">
        <v>57</v>
      </c>
      <c r="T34" s="69" t="s">
        <v>35</v>
      </c>
      <c r="U34" s="75" t="s">
        <v>11</v>
      </c>
      <c r="V34" s="50">
        <v>62</v>
      </c>
      <c r="W34" s="40" t="s">
        <v>35</v>
      </c>
      <c r="X34" s="75"/>
      <c r="Y34" s="75" t="s">
        <v>8</v>
      </c>
      <c r="Z34" s="50">
        <v>75</v>
      </c>
      <c r="AA34" s="40" t="s">
        <v>35</v>
      </c>
      <c r="AB34" s="40"/>
      <c r="AC34" s="75" t="s">
        <v>6</v>
      </c>
      <c r="AD34" s="50">
        <v>15</v>
      </c>
      <c r="AE34" s="40" t="s">
        <v>35</v>
      </c>
      <c r="AF34" s="40"/>
      <c r="AG34" s="75" t="s">
        <v>10</v>
      </c>
      <c r="AH34" s="50">
        <v>37</v>
      </c>
      <c r="AI34" s="40" t="s">
        <v>35</v>
      </c>
      <c r="AJ34" s="40"/>
      <c r="AK34" s="75" t="s">
        <v>10</v>
      </c>
      <c r="AL34" s="50">
        <v>27</v>
      </c>
      <c r="AM34" s="40" t="s">
        <v>35</v>
      </c>
      <c r="AN34" s="40"/>
      <c r="AO34" s="75" t="s">
        <v>10</v>
      </c>
      <c r="AP34" s="50">
        <v>43</v>
      </c>
      <c r="AQ34" s="40" t="s">
        <v>35</v>
      </c>
      <c r="AR34" s="40"/>
      <c r="AS34" s="75" t="s">
        <v>10</v>
      </c>
      <c r="AT34" s="50">
        <v>39</v>
      </c>
      <c r="AU34" s="40" t="s">
        <v>35</v>
      </c>
      <c r="AV34" s="110"/>
      <c r="AW34" s="75" t="s">
        <v>10</v>
      </c>
      <c r="AX34" s="50">
        <v>31</v>
      </c>
      <c r="AY34" s="40" t="s">
        <v>35</v>
      </c>
      <c r="AZ34" s="114"/>
      <c r="BA34" s="75" t="s">
        <v>11</v>
      </c>
      <c r="BB34" s="50">
        <v>41</v>
      </c>
      <c r="BC34" s="40" t="s">
        <v>35</v>
      </c>
      <c r="BD34" s="40"/>
      <c r="BE34" s="75" t="s">
        <v>6</v>
      </c>
      <c r="BF34" s="50">
        <v>52</v>
      </c>
      <c r="BG34" s="40" t="s">
        <v>35</v>
      </c>
      <c r="BH34" s="115"/>
      <c r="BI34" s="75" t="s">
        <v>11</v>
      </c>
      <c r="BJ34" s="50">
        <v>43</v>
      </c>
      <c r="BK34" s="40" t="s">
        <v>35</v>
      </c>
      <c r="BL34" s="40"/>
      <c r="BM34" s="75" t="s">
        <v>11</v>
      </c>
      <c r="BN34" s="50">
        <v>42</v>
      </c>
      <c r="BO34" s="40" t="s">
        <v>35</v>
      </c>
      <c r="BP34" s="40"/>
      <c r="BQ34" s="75" t="s">
        <v>10</v>
      </c>
      <c r="BR34" s="50">
        <v>36</v>
      </c>
      <c r="BS34" s="40" t="s">
        <v>35</v>
      </c>
      <c r="BT34" s="69"/>
      <c r="BU34" s="75" t="s">
        <v>11</v>
      </c>
      <c r="BV34" s="50">
        <v>37</v>
      </c>
      <c r="BW34" s="40" t="s">
        <v>35</v>
      </c>
      <c r="BX34" s="32"/>
      <c r="BY34" s="75" t="s">
        <v>10</v>
      </c>
      <c r="BZ34" s="50">
        <v>36</v>
      </c>
      <c r="CA34" s="40" t="s">
        <v>35</v>
      </c>
      <c r="CB34" s="32"/>
      <c r="CC34" s="75" t="s">
        <v>10</v>
      </c>
      <c r="CD34" s="50">
        <v>53</v>
      </c>
      <c r="CE34" s="40" t="s">
        <v>35</v>
      </c>
      <c r="CF34" s="40"/>
      <c r="CG34" s="75" t="s">
        <v>10</v>
      </c>
      <c r="CH34" s="50">
        <v>68</v>
      </c>
      <c r="CI34" s="40" t="s">
        <v>35</v>
      </c>
      <c r="CJ34" s="112"/>
      <c r="CK34" s="75" t="s">
        <v>10</v>
      </c>
      <c r="CL34" s="50">
        <v>46</v>
      </c>
      <c r="CM34" s="40" t="s">
        <v>35</v>
      </c>
      <c r="CN34" s="32"/>
      <c r="CO34" s="75" t="s">
        <v>11</v>
      </c>
      <c r="CP34" s="50">
        <v>33</v>
      </c>
      <c r="CQ34" s="40" t="s">
        <v>35</v>
      </c>
      <c r="CR34" s="70"/>
      <c r="CS34" s="71"/>
      <c r="CT34" s="72"/>
      <c r="CU34" s="70"/>
      <c r="CV34" s="71"/>
      <c r="CW34" s="72"/>
      <c r="CX34" s="68"/>
      <c r="CY34" s="65"/>
      <c r="CZ34" s="69"/>
      <c r="DA34" s="75"/>
      <c r="DB34" s="50"/>
      <c r="DC34" s="83"/>
    </row>
    <row r="35" spans="1:107">
      <c r="A35" s="75" t="s">
        <v>11</v>
      </c>
      <c r="B35" s="50">
        <v>56</v>
      </c>
      <c r="C35" s="40" t="s">
        <v>35</v>
      </c>
      <c r="E35" s="75" t="s">
        <v>6</v>
      </c>
      <c r="F35" s="50">
        <v>26</v>
      </c>
      <c r="G35" s="40" t="s">
        <v>35</v>
      </c>
      <c r="I35" s="86" t="s">
        <v>6</v>
      </c>
      <c r="J35" s="87">
        <v>20</v>
      </c>
      <c r="K35" s="88" t="s">
        <v>35</v>
      </c>
      <c r="L35" s="75" t="s">
        <v>6</v>
      </c>
      <c r="M35" s="50">
        <v>37</v>
      </c>
      <c r="N35" s="40" t="s">
        <v>35</v>
      </c>
      <c r="O35" s="75" t="s">
        <v>28</v>
      </c>
      <c r="P35" s="50">
        <v>48</v>
      </c>
      <c r="Q35" s="40" t="s">
        <v>35</v>
      </c>
      <c r="R35" s="68" t="s">
        <v>28</v>
      </c>
      <c r="S35" s="65">
        <v>32</v>
      </c>
      <c r="T35" s="69" t="s">
        <v>35</v>
      </c>
      <c r="U35" s="75" t="s">
        <v>6</v>
      </c>
      <c r="V35" s="50">
        <v>24</v>
      </c>
      <c r="W35" s="40" t="s">
        <v>35</v>
      </c>
      <c r="X35" s="75"/>
      <c r="Y35" s="75" t="s">
        <v>10</v>
      </c>
      <c r="Z35" s="50">
        <v>37</v>
      </c>
      <c r="AA35" s="40" t="s">
        <v>35</v>
      </c>
      <c r="AB35" s="40"/>
      <c r="AC35" s="75" t="s">
        <v>16</v>
      </c>
      <c r="AD35" s="50">
        <v>14</v>
      </c>
      <c r="AE35" s="40" t="s">
        <v>35</v>
      </c>
      <c r="AF35" s="40"/>
      <c r="AG35" s="75" t="s">
        <v>28</v>
      </c>
      <c r="AH35" s="50">
        <v>21</v>
      </c>
      <c r="AI35" s="40" t="s">
        <v>35</v>
      </c>
      <c r="AJ35" s="40"/>
      <c r="AK35" s="75" t="s">
        <v>6</v>
      </c>
      <c r="AL35" s="50">
        <v>16</v>
      </c>
      <c r="AM35" s="40" t="s">
        <v>35</v>
      </c>
      <c r="AN35" s="40"/>
      <c r="AO35" s="75" t="s">
        <v>16</v>
      </c>
      <c r="AP35" s="50">
        <v>13</v>
      </c>
      <c r="AQ35" s="40" t="s">
        <v>35</v>
      </c>
      <c r="AR35" s="40"/>
      <c r="AS35" s="75" t="s">
        <v>28</v>
      </c>
      <c r="AT35" s="50">
        <v>16</v>
      </c>
      <c r="AU35" s="40" t="s">
        <v>35</v>
      </c>
      <c r="AV35" s="110"/>
      <c r="AW35" s="75" t="s">
        <v>13</v>
      </c>
      <c r="AX35" s="50">
        <v>13</v>
      </c>
      <c r="AY35" s="40" t="s">
        <v>35</v>
      </c>
      <c r="AZ35" s="114"/>
      <c r="BA35" s="75" t="s">
        <v>10</v>
      </c>
      <c r="BB35" s="50">
        <v>40</v>
      </c>
      <c r="BC35" s="40" t="s">
        <v>35</v>
      </c>
      <c r="BD35" s="40"/>
      <c r="BE35" s="75" t="s">
        <v>11</v>
      </c>
      <c r="BF35" s="50">
        <v>48</v>
      </c>
      <c r="BG35" s="40" t="s">
        <v>35</v>
      </c>
      <c r="BH35" s="115"/>
      <c r="BI35" s="75" t="s">
        <v>10</v>
      </c>
      <c r="BJ35" s="50">
        <v>36</v>
      </c>
      <c r="BK35" s="40" t="s">
        <v>35</v>
      </c>
      <c r="BL35" s="40"/>
      <c r="BM35" s="75" t="s">
        <v>10</v>
      </c>
      <c r="BN35" s="50">
        <v>41</v>
      </c>
      <c r="BO35" s="40" t="s">
        <v>35</v>
      </c>
      <c r="BP35" s="40"/>
      <c r="BQ35" s="75" t="s">
        <v>11</v>
      </c>
      <c r="BR35" s="50">
        <v>30</v>
      </c>
      <c r="BS35" s="40" t="s">
        <v>35</v>
      </c>
      <c r="BT35" s="69"/>
      <c r="BU35" s="75" t="s">
        <v>10</v>
      </c>
      <c r="BV35" s="50">
        <v>32</v>
      </c>
      <c r="BW35" s="40" t="s">
        <v>35</v>
      </c>
      <c r="BX35" s="32"/>
      <c r="BY35" s="75" t="s">
        <v>11</v>
      </c>
      <c r="BZ35" s="50">
        <v>27</v>
      </c>
      <c r="CA35" s="40" t="s">
        <v>35</v>
      </c>
      <c r="CB35" s="32"/>
      <c r="CC35" s="75" t="s">
        <v>11</v>
      </c>
      <c r="CD35" s="50">
        <v>42</v>
      </c>
      <c r="CE35" s="40" t="s">
        <v>35</v>
      </c>
      <c r="CF35" s="40"/>
      <c r="CG35" s="75" t="s">
        <v>11</v>
      </c>
      <c r="CH35" s="50">
        <v>52</v>
      </c>
      <c r="CI35" s="40" t="s">
        <v>35</v>
      </c>
      <c r="CJ35" s="112"/>
      <c r="CK35" s="75" t="s">
        <v>11</v>
      </c>
      <c r="CL35" s="50">
        <v>42</v>
      </c>
      <c r="CM35" s="40" t="s">
        <v>35</v>
      </c>
      <c r="CN35" s="32"/>
      <c r="CO35" s="75" t="s">
        <v>10</v>
      </c>
      <c r="CP35" s="50">
        <v>33</v>
      </c>
      <c r="CQ35" s="40" t="s">
        <v>35</v>
      </c>
      <c r="CR35" s="70"/>
      <c r="CS35" s="71"/>
      <c r="CT35" s="72"/>
      <c r="CU35" s="70"/>
      <c r="CV35" s="71"/>
      <c r="CW35" s="72"/>
      <c r="CX35" s="68"/>
      <c r="CY35" s="65"/>
      <c r="CZ35" s="69"/>
      <c r="DA35" s="75"/>
      <c r="DB35" s="50"/>
      <c r="DC35" s="83"/>
    </row>
    <row r="36" spans="1:107">
      <c r="A36" s="75" t="s">
        <v>6</v>
      </c>
      <c r="B36" s="50">
        <v>30</v>
      </c>
      <c r="C36" s="40" t="s">
        <v>35</v>
      </c>
      <c r="E36" s="75" t="s">
        <v>28</v>
      </c>
      <c r="F36" s="50">
        <v>18</v>
      </c>
      <c r="G36" s="40" t="s">
        <v>35</v>
      </c>
      <c r="I36" s="86" t="s">
        <v>28</v>
      </c>
      <c r="J36" s="87">
        <v>13</v>
      </c>
      <c r="K36" s="88" t="s">
        <v>35</v>
      </c>
      <c r="L36" s="75" t="s">
        <v>28</v>
      </c>
      <c r="M36" s="50">
        <v>19</v>
      </c>
      <c r="N36" s="40" t="s">
        <v>35</v>
      </c>
      <c r="O36" s="75" t="s">
        <v>6</v>
      </c>
      <c r="P36" s="50">
        <v>41</v>
      </c>
      <c r="Q36" s="40" t="s">
        <v>35</v>
      </c>
      <c r="R36" s="68" t="s">
        <v>6</v>
      </c>
      <c r="S36" s="65">
        <v>27</v>
      </c>
      <c r="T36" s="69" t="s">
        <v>35</v>
      </c>
      <c r="U36" s="75" t="s">
        <v>28</v>
      </c>
      <c r="V36" s="50">
        <v>18</v>
      </c>
      <c r="W36" s="40" t="s">
        <v>35</v>
      </c>
      <c r="X36" s="75"/>
      <c r="Y36" s="75" t="s">
        <v>16</v>
      </c>
      <c r="Z36" s="50">
        <v>16</v>
      </c>
      <c r="AA36" s="40" t="s">
        <v>35</v>
      </c>
      <c r="AB36" s="40"/>
      <c r="AC36" s="75" t="s">
        <v>13</v>
      </c>
      <c r="AD36" s="50">
        <v>13</v>
      </c>
      <c r="AE36" s="40" t="s">
        <v>35</v>
      </c>
      <c r="AF36" s="40"/>
      <c r="AG36" s="75" t="s">
        <v>6</v>
      </c>
      <c r="AH36" s="50">
        <v>17</v>
      </c>
      <c r="AI36" s="40" t="s">
        <v>35</v>
      </c>
      <c r="AJ36" s="40"/>
      <c r="AK36" s="75" t="s">
        <v>28</v>
      </c>
      <c r="AL36" s="50">
        <v>15</v>
      </c>
      <c r="AM36" s="40" t="s">
        <v>35</v>
      </c>
      <c r="AN36" s="40"/>
      <c r="AO36" s="75" t="s">
        <v>28</v>
      </c>
      <c r="AP36" s="50">
        <v>11</v>
      </c>
      <c r="AQ36" s="40" t="s">
        <v>35</v>
      </c>
      <c r="AR36" s="40"/>
      <c r="AS36" s="75" t="s">
        <v>6</v>
      </c>
      <c r="AT36" s="50">
        <v>15</v>
      </c>
      <c r="AU36" s="40" t="s">
        <v>35</v>
      </c>
      <c r="AV36" s="110"/>
      <c r="AW36" s="75" t="s">
        <v>16</v>
      </c>
      <c r="AX36" s="50">
        <v>13</v>
      </c>
      <c r="AY36" s="40" t="s">
        <v>35</v>
      </c>
      <c r="AZ36" s="114"/>
      <c r="BA36" s="75" t="s">
        <v>16</v>
      </c>
      <c r="BB36" s="50">
        <v>15</v>
      </c>
      <c r="BC36" s="40" t="s">
        <v>35</v>
      </c>
      <c r="BD36" s="40"/>
      <c r="BE36" s="75" t="s">
        <v>10</v>
      </c>
      <c r="BF36" s="50">
        <v>25</v>
      </c>
      <c r="BG36" s="40" t="s">
        <v>35</v>
      </c>
      <c r="BH36" s="115"/>
      <c r="BI36" s="75" t="s">
        <v>16</v>
      </c>
      <c r="BJ36" s="50">
        <v>15</v>
      </c>
      <c r="BK36" s="40" t="s">
        <v>35</v>
      </c>
      <c r="BL36" s="40"/>
      <c r="BM36" s="75" t="s">
        <v>28</v>
      </c>
      <c r="BN36" s="50">
        <v>34</v>
      </c>
      <c r="BO36" s="40" t="s">
        <v>35</v>
      </c>
      <c r="BP36" s="40"/>
      <c r="BQ36" s="75" t="s">
        <v>28</v>
      </c>
      <c r="BR36" s="50">
        <v>25</v>
      </c>
      <c r="BS36" s="40" t="s">
        <v>35</v>
      </c>
      <c r="BT36" s="69"/>
      <c r="BU36" s="75" t="s">
        <v>16</v>
      </c>
      <c r="BV36" s="50">
        <v>17</v>
      </c>
      <c r="BW36" s="40" t="s">
        <v>35</v>
      </c>
      <c r="BX36" s="32"/>
      <c r="BY36" s="75" t="s">
        <v>28</v>
      </c>
      <c r="BZ36" s="50">
        <v>18</v>
      </c>
      <c r="CA36" s="40" t="s">
        <v>35</v>
      </c>
      <c r="CB36" s="32"/>
      <c r="CC36" s="75" t="s">
        <v>28</v>
      </c>
      <c r="CD36" s="50">
        <v>20</v>
      </c>
      <c r="CE36" s="40" t="s">
        <v>35</v>
      </c>
      <c r="CF36" s="40"/>
      <c r="CG36" s="75" t="s">
        <v>28</v>
      </c>
      <c r="CH36" s="50">
        <v>33</v>
      </c>
      <c r="CI36" s="40" t="s">
        <v>35</v>
      </c>
      <c r="CJ36" s="112"/>
      <c r="CK36" s="75" t="s">
        <v>28</v>
      </c>
      <c r="CL36" s="50">
        <v>37</v>
      </c>
      <c r="CM36" s="40" t="s">
        <v>35</v>
      </c>
      <c r="CN36" s="32"/>
      <c r="CO36" s="75" t="s">
        <v>28</v>
      </c>
      <c r="CP36" s="50">
        <v>21</v>
      </c>
      <c r="CQ36" s="40" t="s">
        <v>35</v>
      </c>
      <c r="CR36" s="70"/>
      <c r="CS36" s="71"/>
      <c r="CT36" s="72"/>
      <c r="CU36" s="70"/>
      <c r="CV36" s="71"/>
      <c r="CW36" s="72"/>
      <c r="CX36" s="68"/>
      <c r="CY36" s="65"/>
      <c r="CZ36" s="69"/>
      <c r="DA36" s="75"/>
      <c r="DB36" s="50"/>
      <c r="DC36" s="83"/>
    </row>
    <row r="37" ht="22.5" spans="1:107">
      <c r="A37" s="75" t="s">
        <v>28</v>
      </c>
      <c r="B37" s="50">
        <v>16</v>
      </c>
      <c r="C37" s="40" t="s">
        <v>35</v>
      </c>
      <c r="E37" s="75" t="s">
        <v>16</v>
      </c>
      <c r="F37" s="50">
        <v>16</v>
      </c>
      <c r="G37" s="40" t="s">
        <v>35</v>
      </c>
      <c r="I37" s="86" t="s">
        <v>13</v>
      </c>
      <c r="J37" s="87">
        <v>12</v>
      </c>
      <c r="K37" s="88" t="s">
        <v>35</v>
      </c>
      <c r="L37" s="75" t="s">
        <v>13</v>
      </c>
      <c r="M37" s="50">
        <v>14</v>
      </c>
      <c r="N37" s="40" t="s">
        <v>35</v>
      </c>
      <c r="O37" s="75" t="s">
        <v>13</v>
      </c>
      <c r="P37" s="50">
        <v>18</v>
      </c>
      <c r="Q37" s="40" t="s">
        <v>35</v>
      </c>
      <c r="R37" s="68" t="s">
        <v>16</v>
      </c>
      <c r="S37" s="65">
        <v>15</v>
      </c>
      <c r="T37" s="69" t="s">
        <v>35</v>
      </c>
      <c r="U37" s="75" t="s">
        <v>16</v>
      </c>
      <c r="V37" s="50">
        <v>13</v>
      </c>
      <c r="W37" s="40" t="s">
        <v>35</v>
      </c>
      <c r="X37" s="75"/>
      <c r="Y37" s="75" t="s">
        <v>22</v>
      </c>
      <c r="Z37" s="50">
        <v>6</v>
      </c>
      <c r="AA37" s="40" t="s">
        <v>35</v>
      </c>
      <c r="AB37" s="40"/>
      <c r="AC37" s="75" t="s">
        <v>28</v>
      </c>
      <c r="AD37" s="50">
        <v>11</v>
      </c>
      <c r="AE37" s="40" t="s">
        <v>35</v>
      </c>
      <c r="AF37" s="40"/>
      <c r="AG37" s="75" t="s">
        <v>16</v>
      </c>
      <c r="AH37" s="50">
        <v>11</v>
      </c>
      <c r="AI37" s="40" t="s">
        <v>35</v>
      </c>
      <c r="AJ37" s="40"/>
      <c r="AK37" s="75" t="s">
        <v>13</v>
      </c>
      <c r="AL37" s="50">
        <v>11</v>
      </c>
      <c r="AM37" s="40" t="s">
        <v>35</v>
      </c>
      <c r="AN37" s="40"/>
      <c r="AO37" s="75" t="s">
        <v>22</v>
      </c>
      <c r="AP37" s="50">
        <v>9</v>
      </c>
      <c r="AQ37" s="40" t="s">
        <v>35</v>
      </c>
      <c r="AR37" s="40"/>
      <c r="AS37" s="75" t="s">
        <v>16</v>
      </c>
      <c r="AT37" s="50">
        <v>14</v>
      </c>
      <c r="AU37" s="40" t="s">
        <v>35</v>
      </c>
      <c r="AV37" s="110"/>
      <c r="AW37" s="75" t="s">
        <v>6</v>
      </c>
      <c r="AX37" s="50">
        <v>12</v>
      </c>
      <c r="AY37" s="40" t="s">
        <v>35</v>
      </c>
      <c r="AZ37" s="114"/>
      <c r="BA37" s="75" t="s">
        <v>13</v>
      </c>
      <c r="BB37" s="50">
        <v>14</v>
      </c>
      <c r="BC37" s="40" t="s">
        <v>35</v>
      </c>
      <c r="BD37" s="40"/>
      <c r="BE37" s="75" t="s">
        <v>16</v>
      </c>
      <c r="BF37" s="50">
        <v>14</v>
      </c>
      <c r="BG37" s="40" t="s">
        <v>35</v>
      </c>
      <c r="BH37" s="115"/>
      <c r="BI37" s="75" t="s">
        <v>28</v>
      </c>
      <c r="BJ37" s="50">
        <v>11</v>
      </c>
      <c r="BK37" s="40" t="s">
        <v>35</v>
      </c>
      <c r="BL37" s="40"/>
      <c r="BM37" s="75" t="s">
        <v>13</v>
      </c>
      <c r="BN37" s="50">
        <v>12</v>
      </c>
      <c r="BO37" s="40" t="s">
        <v>35</v>
      </c>
      <c r="BP37" s="40"/>
      <c r="BQ37" s="75" t="s">
        <v>16</v>
      </c>
      <c r="BR37" s="50">
        <v>17</v>
      </c>
      <c r="BS37" s="40" t="s">
        <v>35</v>
      </c>
      <c r="BT37" s="69"/>
      <c r="BU37" s="75" t="s">
        <v>28</v>
      </c>
      <c r="BV37" s="50">
        <v>16</v>
      </c>
      <c r="BW37" s="40" t="s">
        <v>35</v>
      </c>
      <c r="BX37" s="32"/>
      <c r="BY37" s="75" t="s">
        <v>13</v>
      </c>
      <c r="BZ37" s="50">
        <v>12</v>
      </c>
      <c r="CA37" s="40" t="s">
        <v>35</v>
      </c>
      <c r="CB37" s="32"/>
      <c r="CC37" s="75" t="s">
        <v>16</v>
      </c>
      <c r="CD37" s="50">
        <v>14</v>
      </c>
      <c r="CE37" s="40" t="s">
        <v>35</v>
      </c>
      <c r="CF37" s="40"/>
      <c r="CG37" s="75" t="s">
        <v>26</v>
      </c>
      <c r="CH37" s="50">
        <v>9</v>
      </c>
      <c r="CI37" s="40" t="s">
        <v>35</v>
      </c>
      <c r="CJ37" s="112"/>
      <c r="CK37" s="75" t="s">
        <v>13</v>
      </c>
      <c r="CL37" s="50">
        <v>13</v>
      </c>
      <c r="CM37" s="40" t="s">
        <v>35</v>
      </c>
      <c r="CN37" s="32"/>
      <c r="CO37" s="75" t="s">
        <v>16</v>
      </c>
      <c r="CP37" s="50">
        <v>15</v>
      </c>
      <c r="CQ37" s="40" t="s">
        <v>35</v>
      </c>
      <c r="CR37" s="70"/>
      <c r="CS37" s="71"/>
      <c r="CT37" s="72"/>
      <c r="CU37" s="70"/>
      <c r="CV37" s="71"/>
      <c r="CW37" s="72"/>
      <c r="CX37" s="68"/>
      <c r="CY37" s="65"/>
      <c r="CZ37" s="69"/>
      <c r="DA37" s="75"/>
      <c r="DB37" s="50"/>
      <c r="DC37" s="83"/>
    </row>
    <row r="38" ht="40.5" spans="1:107">
      <c r="A38" s="75" t="s">
        <v>13</v>
      </c>
      <c r="B38" s="50">
        <v>15</v>
      </c>
      <c r="C38" s="40" t="s">
        <v>35</v>
      </c>
      <c r="E38" s="75" t="s">
        <v>13</v>
      </c>
      <c r="F38" s="50">
        <v>15</v>
      </c>
      <c r="G38" s="40" t="s">
        <v>35</v>
      </c>
      <c r="I38" s="86" t="s">
        <v>26</v>
      </c>
      <c r="J38" s="87">
        <v>10</v>
      </c>
      <c r="K38" s="88" t="s">
        <v>35</v>
      </c>
      <c r="L38" s="75" t="s">
        <v>16</v>
      </c>
      <c r="M38" s="50">
        <v>11</v>
      </c>
      <c r="N38" s="40" t="s">
        <v>35</v>
      </c>
      <c r="O38" s="75" t="s">
        <v>16</v>
      </c>
      <c r="P38" s="50">
        <v>14</v>
      </c>
      <c r="Q38" s="40" t="s">
        <v>35</v>
      </c>
      <c r="R38" s="68" t="s">
        <v>13</v>
      </c>
      <c r="S38" s="65">
        <v>11</v>
      </c>
      <c r="T38" s="69" t="s">
        <v>35</v>
      </c>
      <c r="U38" s="75" t="s">
        <v>22</v>
      </c>
      <c r="V38" s="50">
        <v>11</v>
      </c>
      <c r="W38" s="40" t="s">
        <v>35</v>
      </c>
      <c r="X38" s="75"/>
      <c r="Y38" s="75" t="s">
        <v>28</v>
      </c>
      <c r="Z38" s="50">
        <v>13</v>
      </c>
      <c r="AA38" s="40" t="s">
        <v>35</v>
      </c>
      <c r="AB38" s="40"/>
      <c r="AC38" s="75" t="s">
        <v>14</v>
      </c>
      <c r="AD38" s="50">
        <v>9</v>
      </c>
      <c r="AE38" s="40" t="s">
        <v>35</v>
      </c>
      <c r="AF38" s="40"/>
      <c r="AG38" s="75" t="s">
        <v>26</v>
      </c>
      <c r="AH38" s="50">
        <v>9</v>
      </c>
      <c r="AI38" s="40" t="s">
        <v>35</v>
      </c>
      <c r="AJ38" s="40"/>
      <c r="AK38" s="75" t="s">
        <v>26</v>
      </c>
      <c r="AL38" s="50">
        <v>7</v>
      </c>
      <c r="AM38" s="40" t="s">
        <v>35</v>
      </c>
      <c r="AN38" s="40"/>
      <c r="AO38" s="75" t="s">
        <v>26</v>
      </c>
      <c r="AP38" s="50">
        <v>6</v>
      </c>
      <c r="AQ38" s="40" t="s">
        <v>35</v>
      </c>
      <c r="AR38" s="40"/>
      <c r="AS38" s="75" t="s">
        <v>22</v>
      </c>
      <c r="AT38" s="50">
        <v>6</v>
      </c>
      <c r="AU38" s="40" t="s">
        <v>35</v>
      </c>
      <c r="AV38" s="110"/>
      <c r="AW38" s="75" t="s">
        <v>28</v>
      </c>
      <c r="AX38" s="50">
        <v>9</v>
      </c>
      <c r="AY38" s="40" t="s">
        <v>35</v>
      </c>
      <c r="AZ38" s="114"/>
      <c r="BA38" s="75" t="s">
        <v>6</v>
      </c>
      <c r="BB38" s="50">
        <v>13</v>
      </c>
      <c r="BC38" s="40" t="s">
        <v>35</v>
      </c>
      <c r="BD38" s="40"/>
      <c r="BE38" s="75" t="s">
        <v>28</v>
      </c>
      <c r="BF38" s="50">
        <v>13</v>
      </c>
      <c r="BG38" s="40" t="s">
        <v>35</v>
      </c>
      <c r="BH38" s="115"/>
      <c r="BI38" s="75" t="s">
        <v>13</v>
      </c>
      <c r="BJ38" s="50">
        <v>7</v>
      </c>
      <c r="BK38" s="40" t="s">
        <v>35</v>
      </c>
      <c r="BL38" s="40"/>
      <c r="BM38" s="75" t="s">
        <v>17</v>
      </c>
      <c r="BN38" s="50">
        <v>10</v>
      </c>
      <c r="BO38" s="40" t="s">
        <v>35</v>
      </c>
      <c r="BP38" s="40"/>
      <c r="BQ38" s="75" t="s">
        <v>13</v>
      </c>
      <c r="BR38" s="50">
        <v>11</v>
      </c>
      <c r="BS38" s="40" t="s">
        <v>35</v>
      </c>
      <c r="BT38" s="69"/>
      <c r="BU38" s="75" t="s">
        <v>22</v>
      </c>
      <c r="BV38" s="50">
        <v>8</v>
      </c>
      <c r="BW38" s="40" t="s">
        <v>35</v>
      </c>
      <c r="BX38" s="32"/>
      <c r="BY38" s="75" t="s">
        <v>16</v>
      </c>
      <c r="BZ38" s="50">
        <v>8</v>
      </c>
      <c r="CA38" s="40" t="s">
        <v>35</v>
      </c>
      <c r="CB38" s="32"/>
      <c r="CC38" s="75" t="s">
        <v>22</v>
      </c>
      <c r="CD38" s="50">
        <v>10</v>
      </c>
      <c r="CE38" s="40" t="s">
        <v>35</v>
      </c>
      <c r="CF38" s="40"/>
      <c r="CG38" s="75" t="s">
        <v>13</v>
      </c>
      <c r="CH38" s="50">
        <v>9</v>
      </c>
      <c r="CI38" s="40" t="s">
        <v>35</v>
      </c>
      <c r="CJ38" s="112"/>
      <c r="CK38" s="75" t="s">
        <v>16</v>
      </c>
      <c r="CL38" s="50">
        <v>9</v>
      </c>
      <c r="CM38" s="40" t="s">
        <v>35</v>
      </c>
      <c r="CN38" s="32"/>
      <c r="CO38" s="75" t="s">
        <v>26</v>
      </c>
      <c r="CP38" s="50">
        <v>9</v>
      </c>
      <c r="CQ38" s="40" t="s">
        <v>35</v>
      </c>
      <c r="CR38" s="70"/>
      <c r="CS38" s="71"/>
      <c r="CT38" s="72"/>
      <c r="CU38" s="70"/>
      <c r="CV38" s="71"/>
      <c r="CW38" s="72"/>
      <c r="CX38" s="68"/>
      <c r="CY38" s="65"/>
      <c r="CZ38" s="69"/>
      <c r="DA38" s="75"/>
      <c r="DB38" s="50"/>
      <c r="DC38" s="83"/>
    </row>
    <row r="39" ht="27" spans="1:107">
      <c r="A39" s="75" t="s">
        <v>16</v>
      </c>
      <c r="B39" s="50">
        <v>12</v>
      </c>
      <c r="C39" s="40" t="s">
        <v>35</v>
      </c>
      <c r="E39" s="75" t="s">
        <v>24</v>
      </c>
      <c r="F39" s="50">
        <v>11</v>
      </c>
      <c r="G39" s="40" t="s">
        <v>35</v>
      </c>
      <c r="I39" s="86" t="s">
        <v>24</v>
      </c>
      <c r="J39" s="87">
        <v>10</v>
      </c>
      <c r="K39" s="88" t="s">
        <v>35</v>
      </c>
      <c r="L39" s="75" t="s">
        <v>22</v>
      </c>
      <c r="M39" s="50">
        <v>10</v>
      </c>
      <c r="N39" s="40" t="s">
        <v>35</v>
      </c>
      <c r="O39" s="75" t="s">
        <v>22</v>
      </c>
      <c r="P39" s="50">
        <v>13</v>
      </c>
      <c r="Q39" s="40" t="s">
        <v>35</v>
      </c>
      <c r="R39" s="70" t="s">
        <v>22</v>
      </c>
      <c r="S39" s="71">
        <v>8</v>
      </c>
      <c r="T39" s="72" t="s">
        <v>35</v>
      </c>
      <c r="U39" s="75" t="s">
        <v>13</v>
      </c>
      <c r="V39" s="50">
        <v>8</v>
      </c>
      <c r="W39" s="40" t="s">
        <v>35</v>
      </c>
      <c r="X39" s="75"/>
      <c r="Y39" s="75" t="s">
        <v>17</v>
      </c>
      <c r="Z39" s="50">
        <v>1</v>
      </c>
      <c r="AA39" s="40" t="s">
        <v>35</v>
      </c>
      <c r="AB39" s="40"/>
      <c r="AC39" s="75" t="s">
        <v>22</v>
      </c>
      <c r="AD39" s="50">
        <v>7</v>
      </c>
      <c r="AE39" s="40" t="s">
        <v>35</v>
      </c>
      <c r="AF39" s="40"/>
      <c r="AG39" s="75" t="s">
        <v>13</v>
      </c>
      <c r="AH39" s="50">
        <v>7</v>
      </c>
      <c r="AI39" s="40" t="s">
        <v>35</v>
      </c>
      <c r="AJ39" s="40"/>
      <c r="AK39" s="75" t="s">
        <v>16</v>
      </c>
      <c r="AL39" s="50">
        <v>7</v>
      </c>
      <c r="AM39" s="40" t="s">
        <v>35</v>
      </c>
      <c r="AN39" s="40"/>
      <c r="AO39" s="75" t="s">
        <v>14</v>
      </c>
      <c r="AP39" s="50">
        <v>6</v>
      </c>
      <c r="AQ39" s="40" t="s">
        <v>35</v>
      </c>
      <c r="AR39" s="40"/>
      <c r="AS39" s="111" t="s">
        <v>26</v>
      </c>
      <c r="AT39" s="112">
        <v>5</v>
      </c>
      <c r="AU39" s="113" t="s">
        <v>35</v>
      </c>
      <c r="AV39" s="110"/>
      <c r="AW39" s="111" t="s">
        <v>14</v>
      </c>
      <c r="AX39" s="112">
        <v>5</v>
      </c>
      <c r="AY39" s="113" t="s">
        <v>35</v>
      </c>
      <c r="AZ39" s="114"/>
      <c r="BA39" s="75" t="s">
        <v>28</v>
      </c>
      <c r="BB39" s="50">
        <v>6</v>
      </c>
      <c r="BC39" s="40" t="s">
        <v>35</v>
      </c>
      <c r="BD39" s="40"/>
      <c r="BE39" s="75" t="s">
        <v>13</v>
      </c>
      <c r="BF39" s="50">
        <v>9</v>
      </c>
      <c r="BG39" s="40" t="s">
        <v>35</v>
      </c>
      <c r="BH39" s="115"/>
      <c r="BI39" s="75" t="s">
        <v>24</v>
      </c>
      <c r="BJ39" s="50">
        <v>5</v>
      </c>
      <c r="BK39" s="40" t="s">
        <v>35</v>
      </c>
      <c r="BL39" s="40"/>
      <c r="BM39" s="75" t="s">
        <v>16</v>
      </c>
      <c r="BN39" s="50">
        <v>8</v>
      </c>
      <c r="BO39" s="40" t="s">
        <v>35</v>
      </c>
      <c r="BP39" s="40"/>
      <c r="BQ39" s="75" t="s">
        <v>17</v>
      </c>
      <c r="BR39" s="50">
        <v>5</v>
      </c>
      <c r="BS39" s="40" t="s">
        <v>35</v>
      </c>
      <c r="BT39" s="69"/>
      <c r="BU39" s="75" t="s">
        <v>13</v>
      </c>
      <c r="BV39" s="50">
        <v>5</v>
      </c>
      <c r="BW39" s="40" t="s">
        <v>35</v>
      </c>
      <c r="BX39" s="32"/>
      <c r="BY39" s="75" t="s">
        <v>17</v>
      </c>
      <c r="BZ39" s="50">
        <v>7</v>
      </c>
      <c r="CA39" s="40" t="s">
        <v>35</v>
      </c>
      <c r="CB39" s="32"/>
      <c r="CC39" s="75" t="s">
        <v>13</v>
      </c>
      <c r="CD39" s="50">
        <v>9</v>
      </c>
      <c r="CE39" s="40" t="s">
        <v>35</v>
      </c>
      <c r="CF39" s="40"/>
      <c r="CG39" s="75" t="s">
        <v>16</v>
      </c>
      <c r="CH39" s="50">
        <v>9</v>
      </c>
      <c r="CI39" s="40" t="s">
        <v>35</v>
      </c>
      <c r="CJ39" s="112"/>
      <c r="CK39" s="75" t="s">
        <v>26</v>
      </c>
      <c r="CL39" s="50">
        <v>8</v>
      </c>
      <c r="CM39" s="40" t="s">
        <v>35</v>
      </c>
      <c r="CN39" s="32"/>
      <c r="CO39" s="111" t="s">
        <v>14</v>
      </c>
      <c r="CP39" s="112">
        <v>8</v>
      </c>
      <c r="CQ39" s="113" t="s">
        <v>35</v>
      </c>
      <c r="CR39" s="70"/>
      <c r="CS39" s="71"/>
      <c r="CT39" s="72"/>
      <c r="CU39" s="70"/>
      <c r="CV39" s="71"/>
      <c r="CW39" s="72"/>
      <c r="CX39" s="68"/>
      <c r="CY39" s="65"/>
      <c r="CZ39" s="69"/>
      <c r="DA39" s="75"/>
      <c r="DB39" s="50"/>
      <c r="DC39" s="83"/>
    </row>
    <row r="40" ht="23.25" spans="1:110">
      <c r="A40" s="75" t="s">
        <v>26</v>
      </c>
      <c r="B40" s="50">
        <v>11</v>
      </c>
      <c r="C40" s="40" t="s">
        <v>35</v>
      </c>
      <c r="E40" s="59"/>
      <c r="F40" s="60"/>
      <c r="G40" s="61"/>
      <c r="I40" s="89"/>
      <c r="M40" s="56"/>
      <c r="N40" s="57"/>
      <c r="O40" s="58"/>
      <c r="Q40" s="56"/>
      <c r="R40" s="93"/>
      <c r="S40" s="93"/>
      <c r="T40" s="93"/>
      <c r="U40" s="93"/>
      <c r="V40" s="57"/>
      <c r="W40" s="58"/>
      <c r="X40" s="95"/>
      <c r="Y40" s="105"/>
      <c r="Z40" s="106"/>
      <c r="AA40" s="104"/>
      <c r="AB40" s="94"/>
      <c r="AC40" s="31"/>
      <c r="AD40" s="24"/>
      <c r="AE40" s="40"/>
      <c r="AG40" s="75"/>
      <c r="AH40" s="50"/>
      <c r="AI40" s="40"/>
      <c r="AK40" s="75"/>
      <c r="AL40" s="50"/>
      <c r="AM40" s="40"/>
      <c r="AO40" s="75"/>
      <c r="AP40" s="50"/>
      <c r="AQ40" s="40"/>
      <c r="AS40" s="75"/>
      <c r="AT40" s="50"/>
      <c r="AU40" s="40"/>
      <c r="AW40" s="28"/>
      <c r="AX40" s="26"/>
      <c r="AY40" s="110"/>
      <c r="AZ40" s="26"/>
      <c r="BA40" s="75" t="s">
        <v>22</v>
      </c>
      <c r="BB40" s="50">
        <v>6</v>
      </c>
      <c r="BC40" s="40" t="s">
        <v>35</v>
      </c>
      <c r="BE40" s="75" t="s">
        <v>26</v>
      </c>
      <c r="BF40" s="50">
        <v>6</v>
      </c>
      <c r="BG40" s="40" t="s">
        <v>35</v>
      </c>
      <c r="BK40" s="115"/>
      <c r="BM40" s="75"/>
      <c r="BN40" s="50"/>
      <c r="BO40" s="40"/>
      <c r="BQ40" s="75"/>
      <c r="BR40" s="50"/>
      <c r="BS40" s="40"/>
      <c r="BU40" s="95"/>
      <c r="BV40" s="50"/>
      <c r="BW40" s="32"/>
      <c r="BY40" s="111"/>
      <c r="BZ40" s="112"/>
      <c r="CA40" s="32"/>
      <c r="CC40" s="111"/>
      <c r="CD40" s="112"/>
      <c r="CE40" s="32"/>
      <c r="CF40" s="32"/>
      <c r="CG40" s="95"/>
      <c r="CH40" s="112"/>
      <c r="CI40" s="111"/>
      <c r="CJ40" s="112"/>
      <c r="CK40" s="113"/>
      <c r="CL40" s="111"/>
      <c r="CM40" s="112"/>
      <c r="CN40" s="32"/>
      <c r="CO40" s="111"/>
      <c r="CP40" s="112"/>
      <c r="CQ40" s="32"/>
      <c r="CR40" s="70"/>
      <c r="CS40" s="71"/>
      <c r="CT40" s="72"/>
      <c r="CU40" s="70"/>
      <c r="CV40" s="71"/>
      <c r="CW40" s="72"/>
      <c r="CX40" s="70"/>
      <c r="CY40" s="71"/>
      <c r="CZ40" s="72"/>
      <c r="DA40" s="68"/>
      <c r="DB40" s="65"/>
      <c r="DC40" s="69"/>
      <c r="DD40" s="75"/>
      <c r="DE40" s="50"/>
      <c r="DF40" s="83"/>
    </row>
    <row r="41" ht="14.25" spans="1:114">
      <c r="A41" s="59"/>
      <c r="B41" s="60"/>
      <c r="E41" s="59"/>
      <c r="F41" s="60"/>
      <c r="G41" s="61"/>
      <c r="I41" s="90"/>
      <c r="M41" s="56"/>
      <c r="N41" s="57"/>
      <c r="O41" s="58"/>
      <c r="Q41" s="56"/>
      <c r="R41" s="93"/>
      <c r="S41" s="93"/>
      <c r="T41" s="93"/>
      <c r="U41" s="93"/>
      <c r="V41" s="57"/>
      <c r="W41" s="58"/>
      <c r="Y41" s="105"/>
      <c r="Z41" s="106"/>
      <c r="AA41" s="104"/>
      <c r="AB41" s="94"/>
      <c r="AC41" s="31"/>
      <c r="AD41" s="24"/>
      <c r="AE41" s="40"/>
      <c r="AG41" s="75"/>
      <c r="AH41" s="50"/>
      <c r="AI41" s="40"/>
      <c r="AK41" s="75"/>
      <c r="AL41" s="50"/>
      <c r="AM41" s="40"/>
      <c r="AO41" s="75"/>
      <c r="AP41" s="50"/>
      <c r="AQ41" s="40"/>
      <c r="AS41" s="75"/>
      <c r="AT41" s="50"/>
      <c r="AU41" s="40"/>
      <c r="AW41" s="28"/>
      <c r="AX41" s="26"/>
      <c r="AY41" s="110"/>
      <c r="AZ41" s="26"/>
      <c r="BA41" s="22"/>
      <c r="BB41" s="26"/>
      <c r="BC41" s="114"/>
      <c r="BE41" s="75"/>
      <c r="BF41" s="50"/>
      <c r="BG41" s="40"/>
      <c r="BK41" s="115"/>
      <c r="BM41" s="75"/>
      <c r="BN41" s="50"/>
      <c r="BO41" s="40"/>
      <c r="BQ41" s="75"/>
      <c r="BR41" s="50"/>
      <c r="BS41" s="40"/>
      <c r="BU41" s="68"/>
      <c r="BV41" s="65"/>
      <c r="BW41" s="69"/>
      <c r="BZ41" s="50"/>
      <c r="CA41" s="32"/>
      <c r="CC41" s="111"/>
      <c r="CD41" s="112"/>
      <c r="CE41" s="32"/>
      <c r="CG41" s="111"/>
      <c r="CH41" s="112"/>
      <c r="CI41" s="32"/>
      <c r="CJ41" s="32"/>
      <c r="CL41" s="112"/>
      <c r="CM41" s="111"/>
      <c r="CN41" s="112"/>
      <c r="CO41" s="113"/>
      <c r="CP41" s="111"/>
      <c r="CQ41" s="112"/>
      <c r="CR41" s="32"/>
      <c r="CS41" s="111"/>
      <c r="CT41" s="112"/>
      <c r="CU41" s="32"/>
      <c r="CV41" s="70"/>
      <c r="CW41" s="71"/>
      <c r="CX41" s="72"/>
      <c r="CY41" s="70"/>
      <c r="CZ41" s="71"/>
      <c r="DA41" s="72"/>
      <c r="DB41" s="70"/>
      <c r="DC41" s="71"/>
      <c r="DD41" s="72"/>
      <c r="DE41" s="68"/>
      <c r="DF41" s="65"/>
      <c r="DG41" s="69"/>
      <c r="DH41" s="75"/>
      <c r="DI41" s="50"/>
      <c r="DJ41" s="83"/>
    </row>
    <row r="42" ht="15" spans="1:114">
      <c r="A42" s="59"/>
      <c r="B42" s="60"/>
      <c r="E42" s="59"/>
      <c r="F42" s="60"/>
      <c r="G42" s="61"/>
      <c r="I42" s="91"/>
      <c r="M42" s="56"/>
      <c r="N42" s="57"/>
      <c r="O42" s="58"/>
      <c r="Q42" s="56"/>
      <c r="R42" s="93"/>
      <c r="S42" s="93"/>
      <c r="T42" s="93"/>
      <c r="U42" s="93"/>
      <c r="V42" s="57"/>
      <c r="W42" s="58"/>
      <c r="Y42" s="105"/>
      <c r="Z42" s="106"/>
      <c r="AA42" s="104"/>
      <c r="AB42" s="94"/>
      <c r="AC42" s="31"/>
      <c r="AD42" s="24"/>
      <c r="AE42" s="40"/>
      <c r="AG42" s="75"/>
      <c r="AH42" s="50"/>
      <c r="AI42" s="40"/>
      <c r="AK42" s="75"/>
      <c r="AL42" s="50"/>
      <c r="AM42" s="40"/>
      <c r="AO42" s="75"/>
      <c r="AP42" s="50"/>
      <c r="AQ42" s="40"/>
      <c r="AS42" s="75"/>
      <c r="AT42" s="50"/>
      <c r="AU42" s="40"/>
      <c r="AW42" s="28"/>
      <c r="AX42" s="26"/>
      <c r="AY42" s="110"/>
      <c r="AZ42" s="26"/>
      <c r="BA42" s="22"/>
      <c r="BB42" s="26"/>
      <c r="BC42" s="114"/>
      <c r="BE42" s="75"/>
      <c r="BF42" s="50"/>
      <c r="BG42" s="40"/>
      <c r="BK42" s="115"/>
      <c r="BM42" s="75"/>
      <c r="BN42" s="50"/>
      <c r="BO42" s="40"/>
      <c r="BQ42" s="75"/>
      <c r="BR42" s="50"/>
      <c r="BS42" s="40"/>
      <c r="BU42" s="68"/>
      <c r="BV42" s="65"/>
      <c r="BW42" s="69"/>
      <c r="BY42" s="95"/>
      <c r="BZ42" s="50"/>
      <c r="CA42" s="32"/>
      <c r="CC42" s="111"/>
      <c r="CD42" s="112"/>
      <c r="CE42" s="32"/>
      <c r="CG42" s="111"/>
      <c r="CH42" s="112"/>
      <c r="CI42" s="32"/>
      <c r="CJ42" s="32"/>
      <c r="CK42" s="95"/>
      <c r="CL42" s="112"/>
      <c r="CM42" s="111"/>
      <c r="CN42" s="112"/>
      <c r="CO42" s="113"/>
      <c r="CP42" s="111"/>
      <c r="CQ42" s="112"/>
      <c r="CR42" s="32"/>
      <c r="CS42" s="111"/>
      <c r="CT42" s="112"/>
      <c r="CU42" s="32"/>
      <c r="CV42" s="70"/>
      <c r="CW42" s="71"/>
      <c r="CX42" s="72"/>
      <c r="CY42" s="70"/>
      <c r="CZ42" s="71"/>
      <c r="DA42" s="72"/>
      <c r="DB42" s="70"/>
      <c r="DC42" s="71"/>
      <c r="DD42" s="72"/>
      <c r="DE42" s="68"/>
      <c r="DF42" s="65"/>
      <c r="DG42" s="69"/>
      <c r="DH42" s="75"/>
      <c r="DI42" s="50"/>
      <c r="DJ42" s="83"/>
    </row>
    <row r="43" ht="15" spans="1:114">
      <c r="A43" s="59"/>
      <c r="B43" s="60"/>
      <c r="E43" s="59"/>
      <c r="F43" s="60"/>
      <c r="G43" s="61"/>
      <c r="I43" s="91"/>
      <c r="M43" s="56"/>
      <c r="N43" s="57"/>
      <c r="O43" s="58"/>
      <c r="Q43" s="56"/>
      <c r="R43" s="93"/>
      <c r="S43" s="93"/>
      <c r="T43" s="93"/>
      <c r="U43" s="93"/>
      <c r="V43" s="57"/>
      <c r="W43" s="58"/>
      <c r="Y43" s="105"/>
      <c r="Z43" s="106"/>
      <c r="AA43" s="104"/>
      <c r="AB43" s="94"/>
      <c r="AC43" s="31"/>
      <c r="AD43" s="24"/>
      <c r="AE43" s="40"/>
      <c r="AG43" s="75"/>
      <c r="AH43" s="50"/>
      <c r="AI43" s="40"/>
      <c r="AK43" s="75"/>
      <c r="AL43" s="50"/>
      <c r="AM43" s="40"/>
      <c r="AO43" s="75"/>
      <c r="AP43" s="50"/>
      <c r="AQ43" s="40"/>
      <c r="AS43" s="75"/>
      <c r="AT43" s="50"/>
      <c r="AU43" s="40"/>
      <c r="AW43" s="28"/>
      <c r="AX43" s="26"/>
      <c r="AY43" s="110"/>
      <c r="AZ43" s="26"/>
      <c r="BA43" s="22"/>
      <c r="BB43" s="26"/>
      <c r="BC43" s="114"/>
      <c r="BE43" s="75"/>
      <c r="BF43" s="50"/>
      <c r="BG43" s="40"/>
      <c r="BK43" s="115"/>
      <c r="BM43" s="75"/>
      <c r="BN43" s="50"/>
      <c r="BO43" s="40"/>
      <c r="BQ43" s="75"/>
      <c r="BR43" s="50"/>
      <c r="BS43" s="40"/>
      <c r="BU43" s="68"/>
      <c r="BV43" s="65"/>
      <c r="BW43" s="69"/>
      <c r="BZ43" s="50"/>
      <c r="CA43" s="32"/>
      <c r="CC43" s="111"/>
      <c r="CD43" s="112"/>
      <c r="CE43" s="32"/>
      <c r="CG43" s="111"/>
      <c r="CH43" s="112"/>
      <c r="CI43" s="32"/>
      <c r="CJ43" s="32"/>
      <c r="CL43" s="112"/>
      <c r="CM43" s="111"/>
      <c r="CN43" s="112"/>
      <c r="CO43" s="113"/>
      <c r="CP43" s="111"/>
      <c r="CQ43" s="112"/>
      <c r="CR43" s="32"/>
      <c r="CS43" s="111"/>
      <c r="CT43" s="112"/>
      <c r="CU43" s="32"/>
      <c r="CV43" s="70"/>
      <c r="CW43" s="71"/>
      <c r="CX43" s="72"/>
      <c r="CY43" s="70"/>
      <c r="CZ43" s="71"/>
      <c r="DA43" s="72"/>
      <c r="DB43" s="70"/>
      <c r="DC43" s="71"/>
      <c r="DD43" s="72"/>
      <c r="DE43" s="68"/>
      <c r="DF43" s="65"/>
      <c r="DG43" s="69"/>
      <c r="DH43" s="75"/>
      <c r="DI43" s="50"/>
      <c r="DJ43" s="83"/>
    </row>
    <row r="44" ht="15" spans="9:89">
      <c r="I44" s="92"/>
      <c r="R44" s="93"/>
      <c r="S44" s="93"/>
      <c r="T44" s="93"/>
      <c r="U44" s="93"/>
      <c r="X44" s="95"/>
      <c r="Y44" s="94"/>
      <c r="Z44" s="94"/>
      <c r="AA44" s="94"/>
      <c r="AB44" s="94"/>
      <c r="AC44" s="31"/>
      <c r="AD44" s="24"/>
      <c r="AW44" s="28"/>
      <c r="AX44" s="26"/>
      <c r="AY44" s="110"/>
      <c r="AZ44" s="26"/>
      <c r="BA44" s="22"/>
      <c r="BB44" s="26"/>
      <c r="BC44" s="114"/>
      <c r="BY44" s="95"/>
      <c r="CK44" s="95"/>
    </row>
    <row r="45" ht="14.25" spans="2:55">
      <c r="B45" s="1" t="s">
        <v>58</v>
      </c>
      <c r="C45" s="1"/>
      <c r="E45" s="1" t="s">
        <v>59</v>
      </c>
      <c r="F45" s="1"/>
      <c r="J45" s="1" t="s">
        <v>58</v>
      </c>
      <c r="K45" s="1"/>
      <c r="M45" s="1" t="s">
        <v>59</v>
      </c>
      <c r="N45" s="1"/>
      <c r="R45" s="1" t="s">
        <v>58</v>
      </c>
      <c r="S45" s="1"/>
      <c r="U45" s="1" t="s">
        <v>59</v>
      </c>
      <c r="V45" s="1"/>
      <c r="AC45" s="31"/>
      <c r="AD45" s="24"/>
      <c r="AW45" s="28"/>
      <c r="AX45" s="26"/>
      <c r="AY45" s="110"/>
      <c r="AZ45" s="26"/>
      <c r="BA45" s="22"/>
      <c r="BB45" s="26"/>
      <c r="BC45" s="114"/>
    </row>
    <row r="46" ht="14.25" spans="2:89">
      <c r="B46" s="76" t="s">
        <v>60</v>
      </c>
      <c r="C46" s="77" t="s">
        <v>61</v>
      </c>
      <c r="E46" s="76" t="s">
        <v>60</v>
      </c>
      <c r="F46" s="77" t="s">
        <v>61</v>
      </c>
      <c r="J46" s="76" t="s">
        <v>60</v>
      </c>
      <c r="K46" s="77" t="s">
        <v>61</v>
      </c>
      <c r="M46" s="76" t="s">
        <v>60</v>
      </c>
      <c r="N46" s="77" t="s">
        <v>61</v>
      </c>
      <c r="R46" s="76" t="s">
        <v>60</v>
      </c>
      <c r="S46" s="77" t="s">
        <v>61</v>
      </c>
      <c r="U46" s="76" t="s">
        <v>60</v>
      </c>
      <c r="V46" s="77" t="s">
        <v>61</v>
      </c>
      <c r="AC46" s="31"/>
      <c r="AD46" s="24"/>
      <c r="BA46" s="22"/>
      <c r="BB46" s="26"/>
      <c r="BY46" s="95"/>
      <c r="CK46" s="95"/>
    </row>
    <row r="47" ht="14.25" spans="1:54">
      <c r="A47" s="1"/>
      <c r="B47" s="78"/>
      <c r="C47" s="79"/>
      <c r="E47" s="80"/>
      <c r="F47" s="81"/>
      <c r="AC47" s="31"/>
      <c r="AD47" s="24"/>
      <c r="BA47" s="22"/>
      <c r="BB47" s="26"/>
    </row>
    <row r="48" ht="14.25" spans="1:89">
      <c r="A48" s="1">
        <v>1</v>
      </c>
      <c r="B48" s="78">
        <v>67</v>
      </c>
      <c r="C48" s="79">
        <v>112</v>
      </c>
      <c r="E48" s="76">
        <f>B4</f>
        <v>135</v>
      </c>
      <c r="F48" s="77">
        <f>B6</f>
        <v>62</v>
      </c>
      <c r="I48" s="38">
        <v>43497</v>
      </c>
      <c r="J48" s="1">
        <v>12</v>
      </c>
      <c r="K48" s="1">
        <v>247</v>
      </c>
      <c r="M48" s="1">
        <v>72</v>
      </c>
      <c r="N48" s="1">
        <v>45</v>
      </c>
      <c r="Q48" s="38">
        <v>43525</v>
      </c>
      <c r="R48" s="1">
        <v>56</v>
      </c>
      <c r="S48" s="1">
        <v>371</v>
      </c>
      <c r="T48" s="1"/>
      <c r="U48" s="1">
        <v>124</v>
      </c>
      <c r="V48" s="1">
        <v>79</v>
      </c>
      <c r="X48" s="95"/>
      <c r="AC48" s="31"/>
      <c r="AD48" s="24"/>
      <c r="BA48" s="22"/>
      <c r="BB48" s="26"/>
      <c r="BY48" s="95"/>
      <c r="CK48" s="95"/>
    </row>
    <row r="49" ht="14.4" customHeight="1" spans="1:54">
      <c r="A49" s="1">
        <v>2</v>
      </c>
      <c r="B49" s="78">
        <v>60</v>
      </c>
      <c r="C49" s="79">
        <v>84</v>
      </c>
      <c r="E49" s="76">
        <f>F4</f>
        <v>82</v>
      </c>
      <c r="F49" s="77">
        <f>F6</f>
        <v>59</v>
      </c>
      <c r="I49" s="38">
        <v>43498</v>
      </c>
      <c r="J49" s="1">
        <v>15</v>
      </c>
      <c r="K49" s="1">
        <v>357</v>
      </c>
      <c r="M49" s="1">
        <v>76</v>
      </c>
      <c r="N49" s="1">
        <v>38</v>
      </c>
      <c r="O49" s="93"/>
      <c r="P49" s="93"/>
      <c r="Q49" s="38">
        <v>43526</v>
      </c>
      <c r="R49" s="1">
        <v>69</v>
      </c>
      <c r="S49" s="1">
        <v>414</v>
      </c>
      <c r="T49" s="1"/>
      <c r="U49" s="1">
        <v>159</v>
      </c>
      <c r="V49" s="1">
        <v>114</v>
      </c>
      <c r="AC49" s="31"/>
      <c r="AD49" s="24"/>
      <c r="BA49" s="22"/>
      <c r="BB49" s="26"/>
    </row>
    <row r="50" ht="14.25" spans="1:89">
      <c r="A50" s="1">
        <v>3</v>
      </c>
      <c r="B50" s="78">
        <v>60</v>
      </c>
      <c r="C50" s="79">
        <v>84</v>
      </c>
      <c r="E50" s="76">
        <f>J4</f>
        <v>100</v>
      </c>
      <c r="F50" s="77">
        <f>J6</f>
        <v>61</v>
      </c>
      <c r="I50" s="38">
        <v>43499</v>
      </c>
      <c r="J50" s="1">
        <v>116</v>
      </c>
      <c r="K50" s="1">
        <v>490</v>
      </c>
      <c r="M50" s="1">
        <v>101</v>
      </c>
      <c r="N50" s="1">
        <v>54</v>
      </c>
      <c r="O50" s="93"/>
      <c r="P50" s="93"/>
      <c r="Q50" s="38">
        <v>43527</v>
      </c>
      <c r="R50" s="1">
        <v>80</v>
      </c>
      <c r="S50" s="1">
        <v>382</v>
      </c>
      <c r="T50" s="1"/>
      <c r="U50" s="1">
        <v>227</v>
      </c>
      <c r="V50" s="1">
        <v>100</v>
      </c>
      <c r="AC50" s="31"/>
      <c r="AD50" s="24"/>
      <c r="BA50" s="28"/>
      <c r="BB50" s="26"/>
      <c r="BY50" s="95"/>
      <c r="CK50" s="95"/>
    </row>
    <row r="51" ht="14.25" spans="1:30">
      <c r="A51" s="1">
        <v>4</v>
      </c>
      <c r="B51" s="78">
        <v>58</v>
      </c>
      <c r="C51" s="79">
        <v>55</v>
      </c>
      <c r="E51" s="76">
        <f>N4</f>
        <v>79</v>
      </c>
      <c r="F51" s="77">
        <f>N5</f>
        <v>47</v>
      </c>
      <c r="I51" s="38">
        <v>43500</v>
      </c>
      <c r="J51" s="1">
        <v>106</v>
      </c>
      <c r="K51" s="1">
        <v>638</v>
      </c>
      <c r="M51" s="1">
        <v>115</v>
      </c>
      <c r="N51" s="1">
        <v>50</v>
      </c>
      <c r="O51" s="93"/>
      <c r="P51" s="93"/>
      <c r="Q51" s="38">
        <v>43528</v>
      </c>
      <c r="R51" s="1">
        <v>70</v>
      </c>
      <c r="S51" s="1">
        <v>303</v>
      </c>
      <c r="T51" s="1"/>
      <c r="U51" s="1">
        <v>184</v>
      </c>
      <c r="V51" s="1">
        <v>100</v>
      </c>
      <c r="AC51" s="31"/>
      <c r="AD51" s="24"/>
    </row>
    <row r="52" spans="1:30">
      <c r="A52" s="1">
        <v>5</v>
      </c>
      <c r="B52" s="78">
        <v>55</v>
      </c>
      <c r="C52" s="79">
        <v>60</v>
      </c>
      <c r="E52" s="76">
        <f>R4</f>
        <v>81</v>
      </c>
      <c r="F52" s="77">
        <f>R5</f>
        <v>64</v>
      </c>
      <c r="I52" s="38">
        <v>43501</v>
      </c>
      <c r="J52" s="1">
        <v>127</v>
      </c>
      <c r="K52" s="1">
        <v>234</v>
      </c>
      <c r="M52" s="1">
        <v>97</v>
      </c>
      <c r="N52" s="1">
        <v>32</v>
      </c>
      <c r="O52" s="93"/>
      <c r="P52" s="93"/>
      <c r="Q52" s="38">
        <v>43529</v>
      </c>
      <c r="R52" s="1">
        <v>52</v>
      </c>
      <c r="S52" s="1">
        <v>271</v>
      </c>
      <c r="T52" s="1"/>
      <c r="U52" s="1">
        <v>252</v>
      </c>
      <c r="V52" s="1">
        <v>104</v>
      </c>
      <c r="X52" s="95"/>
      <c r="AC52" s="23"/>
      <c r="AD52" s="24"/>
    </row>
    <row r="53" spans="1:22">
      <c r="A53" s="1">
        <v>6</v>
      </c>
      <c r="B53" s="78">
        <v>114</v>
      </c>
      <c r="C53" s="79">
        <v>62</v>
      </c>
      <c r="E53" s="76">
        <f>V4</f>
        <v>126</v>
      </c>
      <c r="F53" s="77">
        <f>V5</f>
        <v>65</v>
      </c>
      <c r="I53" s="38">
        <v>43502</v>
      </c>
      <c r="J53" s="1">
        <v>42</v>
      </c>
      <c r="K53" s="1">
        <v>194</v>
      </c>
      <c r="M53" s="1">
        <v>65</v>
      </c>
      <c r="N53" s="1">
        <v>36</v>
      </c>
      <c r="O53" s="93"/>
      <c r="P53" s="93"/>
      <c r="Q53" s="38">
        <v>43530</v>
      </c>
      <c r="R53" s="1">
        <v>74</v>
      </c>
      <c r="S53" s="1">
        <v>288</v>
      </c>
      <c r="U53" s="1">
        <v>172</v>
      </c>
      <c r="V53" s="1">
        <v>151</v>
      </c>
    </row>
    <row r="54" spans="1:22">
      <c r="A54" s="1">
        <v>7</v>
      </c>
      <c r="B54" s="78">
        <v>105</v>
      </c>
      <c r="C54" s="79">
        <v>37</v>
      </c>
      <c r="D54" s="1"/>
      <c r="E54" s="1">
        <v>103</v>
      </c>
      <c r="F54" s="1">
        <v>63</v>
      </c>
      <c r="I54" s="38">
        <v>43503</v>
      </c>
      <c r="J54" s="1">
        <v>18</v>
      </c>
      <c r="K54" s="1">
        <v>230</v>
      </c>
      <c r="M54" s="1">
        <v>79</v>
      </c>
      <c r="N54" s="1">
        <v>44</v>
      </c>
      <c r="O54" s="93"/>
      <c r="P54" s="93"/>
      <c r="Q54" s="38">
        <v>43531</v>
      </c>
      <c r="R54" s="1">
        <v>51</v>
      </c>
      <c r="S54" s="1">
        <v>314</v>
      </c>
      <c r="U54" s="1">
        <v>249</v>
      </c>
      <c r="V54" s="1">
        <v>153</v>
      </c>
    </row>
    <row r="55" spans="1:22">
      <c r="A55" s="1">
        <v>8</v>
      </c>
      <c r="B55" s="1">
        <v>69</v>
      </c>
      <c r="C55" s="1">
        <v>42</v>
      </c>
      <c r="D55" s="1"/>
      <c r="E55" s="76">
        <v>91</v>
      </c>
      <c r="F55" s="77">
        <v>74</v>
      </c>
      <c r="I55" s="38">
        <v>43504</v>
      </c>
      <c r="J55" s="1">
        <v>20</v>
      </c>
      <c r="K55" s="1">
        <v>221</v>
      </c>
      <c r="M55" s="1">
        <v>70</v>
      </c>
      <c r="N55" s="1">
        <v>35</v>
      </c>
      <c r="O55" s="93"/>
      <c r="P55" s="93"/>
      <c r="Q55" s="38">
        <v>43532</v>
      </c>
      <c r="R55" s="1">
        <v>29</v>
      </c>
      <c r="S55" s="1">
        <v>304</v>
      </c>
      <c r="T55" s="1"/>
      <c r="U55" s="1">
        <v>264</v>
      </c>
      <c r="V55" s="1">
        <v>134</v>
      </c>
    </row>
    <row r="56" spans="1:24">
      <c r="A56" s="1">
        <v>9</v>
      </c>
      <c r="B56" s="1">
        <v>71</v>
      </c>
      <c r="C56" s="1">
        <v>99</v>
      </c>
      <c r="D56" s="1"/>
      <c r="E56" s="1">
        <v>107</v>
      </c>
      <c r="F56" s="77">
        <v>60</v>
      </c>
      <c r="I56" s="38">
        <v>43505</v>
      </c>
      <c r="J56" s="1">
        <v>27</v>
      </c>
      <c r="K56" s="1">
        <v>252</v>
      </c>
      <c r="M56" s="1">
        <v>117</v>
      </c>
      <c r="N56" s="1">
        <v>45</v>
      </c>
      <c r="O56" s="93"/>
      <c r="P56" s="93"/>
      <c r="Q56" s="38">
        <v>43533</v>
      </c>
      <c r="R56" s="1">
        <v>37</v>
      </c>
      <c r="S56" s="1">
        <v>288</v>
      </c>
      <c r="T56" s="1"/>
      <c r="U56" s="1">
        <v>229</v>
      </c>
      <c r="V56" s="1">
        <v>147</v>
      </c>
      <c r="X56" s="95"/>
    </row>
    <row r="57" spans="1:22">
      <c r="A57" s="1">
        <v>10</v>
      </c>
      <c r="B57" s="1">
        <v>66</v>
      </c>
      <c r="C57" s="1">
        <v>87</v>
      </c>
      <c r="D57" s="1"/>
      <c r="E57" s="1">
        <v>85</v>
      </c>
      <c r="F57" s="1">
        <v>62</v>
      </c>
      <c r="I57" s="38">
        <v>43506</v>
      </c>
      <c r="J57" s="1">
        <v>29</v>
      </c>
      <c r="K57" s="1">
        <v>275</v>
      </c>
      <c r="L57" s="1"/>
      <c r="M57" s="1">
        <v>142</v>
      </c>
      <c r="N57" s="1">
        <v>40</v>
      </c>
      <c r="O57" s="93"/>
      <c r="P57" s="93"/>
      <c r="Q57" s="38">
        <v>43534</v>
      </c>
      <c r="R57" s="1">
        <v>60</v>
      </c>
      <c r="S57" s="1">
        <v>324</v>
      </c>
      <c r="T57" s="1"/>
      <c r="U57" s="1">
        <v>194</v>
      </c>
      <c r="V57" s="1">
        <v>47</v>
      </c>
    </row>
    <row r="58" spans="1:22">
      <c r="A58" s="1">
        <v>11</v>
      </c>
      <c r="B58" s="1">
        <v>85</v>
      </c>
      <c r="C58" s="1">
        <v>85</v>
      </c>
      <c r="D58" s="1"/>
      <c r="E58" s="1">
        <v>69</v>
      </c>
      <c r="F58" s="1">
        <v>60</v>
      </c>
      <c r="I58" s="38">
        <v>43507</v>
      </c>
      <c r="J58" s="1">
        <v>21</v>
      </c>
      <c r="K58" s="1">
        <v>215</v>
      </c>
      <c r="L58" s="1"/>
      <c r="M58" s="1">
        <v>155</v>
      </c>
      <c r="N58" s="1">
        <v>51</v>
      </c>
      <c r="O58" s="93"/>
      <c r="P58" s="93"/>
      <c r="Q58" s="38">
        <v>43535</v>
      </c>
      <c r="R58" s="1">
        <v>58</v>
      </c>
      <c r="S58" s="1">
        <v>318</v>
      </c>
      <c r="T58" s="1"/>
      <c r="U58" s="1">
        <v>293</v>
      </c>
      <c r="V58" s="1">
        <v>21</v>
      </c>
    </row>
    <row r="59" spans="1:22">
      <c r="A59" s="1">
        <v>12</v>
      </c>
      <c r="B59" s="1">
        <v>104</v>
      </c>
      <c r="C59" s="1">
        <v>55</v>
      </c>
      <c r="D59" s="1"/>
      <c r="E59" s="1">
        <v>85</v>
      </c>
      <c r="F59" s="1">
        <v>62</v>
      </c>
      <c r="I59" s="38">
        <v>43508</v>
      </c>
      <c r="J59" s="1">
        <v>35</v>
      </c>
      <c r="K59" s="1">
        <v>198</v>
      </c>
      <c r="L59" s="1"/>
      <c r="M59" s="1">
        <v>202</v>
      </c>
      <c r="N59" s="1">
        <v>45</v>
      </c>
      <c r="O59" s="93"/>
      <c r="P59" s="93"/>
      <c r="Q59" s="38">
        <v>43536</v>
      </c>
      <c r="R59" s="1">
        <v>87</v>
      </c>
      <c r="S59" s="1">
        <v>294</v>
      </c>
      <c r="U59" s="1">
        <v>250</v>
      </c>
      <c r="V59" s="1">
        <v>67</v>
      </c>
    </row>
    <row r="60" spans="1:24">
      <c r="A60" s="1">
        <v>13</v>
      </c>
      <c r="B60" s="1">
        <v>101</v>
      </c>
      <c r="C60" s="1">
        <v>51</v>
      </c>
      <c r="D60" s="1"/>
      <c r="E60" s="1">
        <v>137</v>
      </c>
      <c r="F60" s="1">
        <v>84</v>
      </c>
      <c r="I60" s="38">
        <v>43509</v>
      </c>
      <c r="J60" s="1">
        <v>27</v>
      </c>
      <c r="K60" s="1">
        <v>255</v>
      </c>
      <c r="L60" s="1"/>
      <c r="M60" s="1">
        <v>219</v>
      </c>
      <c r="N60" s="1">
        <v>40</v>
      </c>
      <c r="O60" s="93"/>
      <c r="P60" s="93"/>
      <c r="Q60" s="38">
        <v>43537</v>
      </c>
      <c r="R60" s="1">
        <v>64</v>
      </c>
      <c r="S60" s="1">
        <v>273</v>
      </c>
      <c r="U60" s="1">
        <v>296</v>
      </c>
      <c r="V60" s="1">
        <v>83</v>
      </c>
      <c r="X60" s="95"/>
    </row>
    <row r="61" spans="1:22">
      <c r="A61" s="1">
        <v>14</v>
      </c>
      <c r="B61" s="1">
        <v>120</v>
      </c>
      <c r="C61" s="1">
        <v>66</v>
      </c>
      <c r="D61" s="1"/>
      <c r="E61" s="1">
        <v>135</v>
      </c>
      <c r="F61" s="1">
        <v>85</v>
      </c>
      <c r="I61" s="38">
        <v>43510</v>
      </c>
      <c r="J61" s="1">
        <v>77</v>
      </c>
      <c r="K61" s="1">
        <v>316</v>
      </c>
      <c r="L61" s="1"/>
      <c r="M61" s="1">
        <v>181</v>
      </c>
      <c r="N61" s="1">
        <v>46</v>
      </c>
      <c r="Q61" s="38">
        <v>43538</v>
      </c>
      <c r="R61" s="1">
        <v>48</v>
      </c>
      <c r="S61" s="1">
        <v>356</v>
      </c>
      <c r="T61" s="1"/>
      <c r="U61" s="1">
        <v>143</v>
      </c>
      <c r="V61" s="1">
        <v>114</v>
      </c>
    </row>
    <row r="62" spans="1:22">
      <c r="A62" s="1">
        <v>15</v>
      </c>
      <c r="B62" s="1">
        <v>84</v>
      </c>
      <c r="C62" s="1">
        <v>56</v>
      </c>
      <c r="D62" s="1"/>
      <c r="E62" s="1">
        <v>94</v>
      </c>
      <c r="F62" s="1">
        <v>75</v>
      </c>
      <c r="I62" s="38">
        <v>43511</v>
      </c>
      <c r="J62" s="1">
        <v>87</v>
      </c>
      <c r="K62" s="1">
        <v>279</v>
      </c>
      <c r="M62" s="1">
        <v>151</v>
      </c>
      <c r="N62" s="1">
        <v>42</v>
      </c>
      <c r="Q62" s="38">
        <v>43539</v>
      </c>
      <c r="R62" s="1">
        <v>59</v>
      </c>
      <c r="S62" s="1">
        <v>300</v>
      </c>
      <c r="T62" s="1"/>
      <c r="U62" s="1">
        <v>141</v>
      </c>
      <c r="V62" s="1">
        <v>103</v>
      </c>
    </row>
    <row r="63" spans="1:22">
      <c r="A63" s="1">
        <v>16</v>
      </c>
      <c r="B63" s="1">
        <v>116</v>
      </c>
      <c r="C63" s="1">
        <v>59</v>
      </c>
      <c r="D63" s="1"/>
      <c r="E63" s="1">
        <v>123</v>
      </c>
      <c r="F63" s="1">
        <v>56</v>
      </c>
      <c r="I63" s="38">
        <v>43512</v>
      </c>
      <c r="J63" s="1">
        <v>93</v>
      </c>
      <c r="K63" s="1">
        <v>282</v>
      </c>
      <c r="L63" s="1"/>
      <c r="M63" s="1">
        <v>140</v>
      </c>
      <c r="N63" s="1">
        <v>36</v>
      </c>
      <c r="Q63" s="38">
        <v>43540</v>
      </c>
      <c r="R63" s="1">
        <v>60</v>
      </c>
      <c r="S63" s="1">
        <v>310</v>
      </c>
      <c r="T63" s="1"/>
      <c r="U63" s="1">
        <v>130</v>
      </c>
      <c r="V63" s="1">
        <v>113</v>
      </c>
    </row>
    <row r="64" spans="1:24">
      <c r="A64" s="1">
        <v>17</v>
      </c>
      <c r="B64" s="1">
        <v>65</v>
      </c>
      <c r="C64" s="1">
        <v>70</v>
      </c>
      <c r="D64" s="1"/>
      <c r="E64" s="1">
        <v>126</v>
      </c>
      <c r="F64" s="1">
        <v>49</v>
      </c>
      <c r="G64" s="1"/>
      <c r="I64" s="38">
        <v>43513</v>
      </c>
      <c r="J64" s="1">
        <v>144</v>
      </c>
      <c r="K64" s="1">
        <v>295</v>
      </c>
      <c r="L64" s="1"/>
      <c r="M64" s="1">
        <v>231</v>
      </c>
      <c r="N64" s="1">
        <v>45</v>
      </c>
      <c r="Q64" s="38">
        <v>43541</v>
      </c>
      <c r="R64" s="1">
        <v>32</v>
      </c>
      <c r="S64" s="1">
        <v>301</v>
      </c>
      <c r="T64" s="1"/>
      <c r="U64" s="1">
        <v>141</v>
      </c>
      <c r="V64" s="1">
        <v>87</v>
      </c>
      <c r="X64" s="95"/>
    </row>
    <row r="65" spans="1:22">
      <c r="A65" s="1">
        <v>18</v>
      </c>
      <c r="B65" s="1">
        <v>74</v>
      </c>
      <c r="C65" s="1">
        <v>88</v>
      </c>
      <c r="D65" s="1"/>
      <c r="E65" s="1">
        <v>104</v>
      </c>
      <c r="F65" s="1">
        <v>83</v>
      </c>
      <c r="G65" s="1"/>
      <c r="I65" s="38">
        <v>43514</v>
      </c>
      <c r="J65" s="1">
        <v>122</v>
      </c>
      <c r="K65" s="1">
        <v>306</v>
      </c>
      <c r="L65" s="1"/>
      <c r="M65" s="1">
        <v>278</v>
      </c>
      <c r="N65" s="1">
        <v>44</v>
      </c>
      <c r="Q65" s="38">
        <v>43542</v>
      </c>
      <c r="R65" s="1">
        <v>45</v>
      </c>
      <c r="S65" s="1">
        <v>250</v>
      </c>
      <c r="T65" s="1"/>
      <c r="U65" s="1">
        <v>165</v>
      </c>
      <c r="V65" s="1">
        <v>119</v>
      </c>
    </row>
    <row r="66" spans="1:22">
      <c r="A66" s="1">
        <v>19</v>
      </c>
      <c r="B66" s="1">
        <v>71</v>
      </c>
      <c r="C66" s="1">
        <v>178</v>
      </c>
      <c r="D66" s="1"/>
      <c r="E66" s="1">
        <v>78</v>
      </c>
      <c r="F66" s="1">
        <v>83</v>
      </c>
      <c r="G66" s="1"/>
      <c r="I66" s="38">
        <v>43515</v>
      </c>
      <c r="J66" s="1">
        <v>96</v>
      </c>
      <c r="K66" s="1">
        <v>230</v>
      </c>
      <c r="L66" s="1"/>
      <c r="M66" s="1">
        <v>181</v>
      </c>
      <c r="N66" s="1">
        <v>46</v>
      </c>
      <c r="Q66" s="38">
        <v>43543</v>
      </c>
      <c r="R66" s="1">
        <v>56</v>
      </c>
      <c r="S66" s="1">
        <v>253</v>
      </c>
      <c r="T66" s="1"/>
      <c r="U66" s="1">
        <v>160</v>
      </c>
      <c r="V66" s="1">
        <v>118</v>
      </c>
    </row>
    <row r="67" spans="1:22">
      <c r="A67" s="1">
        <v>20</v>
      </c>
      <c r="B67" s="1">
        <v>60</v>
      </c>
      <c r="C67" s="1">
        <v>123</v>
      </c>
      <c r="D67" s="1"/>
      <c r="E67" s="1">
        <v>85</v>
      </c>
      <c r="F67" s="1">
        <v>46</v>
      </c>
      <c r="G67" s="1"/>
      <c r="I67" s="38">
        <v>43516</v>
      </c>
      <c r="J67" s="1">
        <v>108</v>
      </c>
      <c r="K67" s="1">
        <v>314</v>
      </c>
      <c r="M67" s="1">
        <v>149</v>
      </c>
      <c r="N67" s="1">
        <v>103</v>
      </c>
      <c r="Q67" s="38">
        <v>43544</v>
      </c>
      <c r="R67" s="1">
        <v>77</v>
      </c>
      <c r="S67" s="1">
        <v>269</v>
      </c>
      <c r="T67" s="1"/>
      <c r="U67" s="1">
        <v>143</v>
      </c>
      <c r="V67" s="1">
        <v>127</v>
      </c>
    </row>
    <row r="68" spans="1:24">
      <c r="A68" s="1">
        <v>21</v>
      </c>
      <c r="B68" s="1">
        <v>121</v>
      </c>
      <c r="C68" s="1">
        <v>179</v>
      </c>
      <c r="D68" s="1"/>
      <c r="E68" s="1">
        <v>89</v>
      </c>
      <c r="F68" s="1">
        <v>53</v>
      </c>
      <c r="G68" s="1"/>
      <c r="I68" s="38">
        <v>43517</v>
      </c>
      <c r="J68" s="1">
        <v>94</v>
      </c>
      <c r="K68" s="1">
        <v>281</v>
      </c>
      <c r="M68" s="1">
        <v>194</v>
      </c>
      <c r="N68" s="1">
        <v>92</v>
      </c>
      <c r="Q68" s="38">
        <v>43545</v>
      </c>
      <c r="R68" s="1">
        <v>67</v>
      </c>
      <c r="S68" s="1">
        <v>304</v>
      </c>
      <c r="T68" s="1"/>
      <c r="U68" s="1">
        <v>128</v>
      </c>
      <c r="V68" s="1">
        <v>239</v>
      </c>
      <c r="X68" s="95"/>
    </row>
    <row r="69" spans="1:22">
      <c r="A69" s="1">
        <v>22</v>
      </c>
      <c r="B69" s="1">
        <v>86</v>
      </c>
      <c r="C69" s="1">
        <v>202</v>
      </c>
      <c r="D69" s="1"/>
      <c r="E69" s="1">
        <v>81</v>
      </c>
      <c r="F69" s="1">
        <v>56</v>
      </c>
      <c r="G69" s="1"/>
      <c r="I69" s="38">
        <v>43518</v>
      </c>
      <c r="J69" s="1">
        <v>75</v>
      </c>
      <c r="K69" s="1">
        <v>303</v>
      </c>
      <c r="M69" s="1">
        <v>165</v>
      </c>
      <c r="N69" s="1">
        <v>103</v>
      </c>
      <c r="Q69" s="38">
        <v>43546</v>
      </c>
      <c r="R69" s="1">
        <v>77</v>
      </c>
      <c r="S69" s="1">
        <v>221</v>
      </c>
      <c r="T69" s="1"/>
      <c r="U69" s="1">
        <v>127</v>
      </c>
      <c r="V69" s="1">
        <v>135</v>
      </c>
    </row>
    <row r="70" spans="1:22">
      <c r="A70" s="1">
        <v>23</v>
      </c>
      <c r="B70" s="1">
        <v>106</v>
      </c>
      <c r="C70" s="1">
        <v>150</v>
      </c>
      <c r="D70" s="1"/>
      <c r="E70" s="1">
        <v>81</v>
      </c>
      <c r="F70" s="1">
        <v>59</v>
      </c>
      <c r="G70" s="1"/>
      <c r="I70" s="38">
        <v>43519</v>
      </c>
      <c r="J70" s="1">
        <v>141</v>
      </c>
      <c r="K70" s="1">
        <v>392</v>
      </c>
      <c r="L70" s="1"/>
      <c r="M70" s="1">
        <v>159</v>
      </c>
      <c r="N70" s="1">
        <v>97</v>
      </c>
      <c r="Q70" s="38">
        <v>43547</v>
      </c>
      <c r="R70" s="1">
        <v>77</v>
      </c>
      <c r="S70" s="1">
        <v>170</v>
      </c>
      <c r="T70" s="1"/>
      <c r="U70" s="1">
        <v>138</v>
      </c>
      <c r="V70" s="1">
        <v>108</v>
      </c>
    </row>
    <row r="71" spans="1:22">
      <c r="A71" s="1">
        <v>24</v>
      </c>
      <c r="B71" s="1">
        <v>88</v>
      </c>
      <c r="C71" s="1">
        <v>165</v>
      </c>
      <c r="D71" s="1"/>
      <c r="E71" s="1">
        <v>65</v>
      </c>
      <c r="F71" s="1">
        <v>56</v>
      </c>
      <c r="G71" s="1"/>
      <c r="I71" s="38">
        <v>43520</v>
      </c>
      <c r="J71" s="1">
        <v>97</v>
      </c>
      <c r="K71" s="1">
        <v>404</v>
      </c>
      <c r="M71" s="1">
        <v>177</v>
      </c>
      <c r="N71" s="1">
        <v>96</v>
      </c>
      <c r="Q71" s="38">
        <v>43548</v>
      </c>
      <c r="R71" s="1">
        <v>91</v>
      </c>
      <c r="S71" s="1">
        <v>123</v>
      </c>
      <c r="T71" s="1"/>
      <c r="U71" s="1">
        <v>182</v>
      </c>
      <c r="V71" s="1">
        <v>158</v>
      </c>
    </row>
    <row r="72" spans="1:22">
      <c r="A72" s="1">
        <v>25</v>
      </c>
      <c r="B72" s="1">
        <v>83</v>
      </c>
      <c r="C72" s="1">
        <v>135</v>
      </c>
      <c r="D72" s="1"/>
      <c r="E72" s="1">
        <v>66</v>
      </c>
      <c r="F72" s="1">
        <v>64</v>
      </c>
      <c r="G72" s="1"/>
      <c r="I72" s="38">
        <v>43521</v>
      </c>
      <c r="J72" s="1">
        <v>84</v>
      </c>
      <c r="K72" s="1">
        <v>414</v>
      </c>
      <c r="M72" s="1">
        <v>206</v>
      </c>
      <c r="N72" s="1">
        <v>96</v>
      </c>
      <c r="Q72" s="38">
        <v>43549</v>
      </c>
      <c r="R72" s="1">
        <v>84</v>
      </c>
      <c r="S72" s="1">
        <v>136</v>
      </c>
      <c r="T72" s="1"/>
      <c r="U72" s="1">
        <v>189</v>
      </c>
      <c r="V72" s="1">
        <v>121</v>
      </c>
    </row>
    <row r="73" spans="1:22">
      <c r="A73" s="1">
        <v>26</v>
      </c>
      <c r="B73" s="1">
        <v>90</v>
      </c>
      <c r="C73" s="1">
        <v>128</v>
      </c>
      <c r="D73" s="1"/>
      <c r="E73" s="1">
        <v>72</v>
      </c>
      <c r="F73" s="1">
        <v>68</v>
      </c>
      <c r="G73" s="1"/>
      <c r="I73" s="38">
        <v>43522</v>
      </c>
      <c r="J73" s="1">
        <v>70</v>
      </c>
      <c r="K73" s="1">
        <v>398</v>
      </c>
      <c r="M73" s="1">
        <v>220</v>
      </c>
      <c r="N73" s="1">
        <v>104</v>
      </c>
      <c r="Q73" s="38">
        <v>43550</v>
      </c>
      <c r="R73" s="1">
        <v>75</v>
      </c>
      <c r="S73" s="1">
        <v>154</v>
      </c>
      <c r="T73" s="1"/>
      <c r="U73" s="1">
        <v>154</v>
      </c>
      <c r="V73" s="1">
        <v>107</v>
      </c>
    </row>
    <row r="74" spans="1:22">
      <c r="A74" s="1">
        <v>27</v>
      </c>
      <c r="B74" s="1">
        <v>68</v>
      </c>
      <c r="C74" s="1">
        <v>138</v>
      </c>
      <c r="D74" s="1"/>
      <c r="E74" s="1">
        <v>121</v>
      </c>
      <c r="F74" s="1">
        <v>51</v>
      </c>
      <c r="G74" s="1"/>
      <c r="I74" s="38">
        <v>43523</v>
      </c>
      <c r="J74" s="1">
        <v>66</v>
      </c>
      <c r="K74" s="1">
        <v>393</v>
      </c>
      <c r="M74" s="1">
        <v>240</v>
      </c>
      <c r="N74" s="1">
        <v>69</v>
      </c>
      <c r="Q74" s="38">
        <v>43551</v>
      </c>
      <c r="R74" s="1">
        <v>134</v>
      </c>
      <c r="S74" s="1">
        <v>154</v>
      </c>
      <c r="T74" s="1"/>
      <c r="U74" s="1">
        <v>157</v>
      </c>
      <c r="V74" s="1">
        <v>132</v>
      </c>
    </row>
    <row r="75" spans="1:22">
      <c r="A75" s="1">
        <v>28</v>
      </c>
      <c r="B75" s="1">
        <v>80</v>
      </c>
      <c r="C75" s="1">
        <v>131</v>
      </c>
      <c r="D75" s="1"/>
      <c r="E75" s="1">
        <v>92</v>
      </c>
      <c r="F75" s="1">
        <v>76</v>
      </c>
      <c r="G75" s="1"/>
      <c r="I75" s="38">
        <v>43524</v>
      </c>
      <c r="J75" s="1">
        <v>75</v>
      </c>
      <c r="K75" s="1">
        <v>412</v>
      </c>
      <c r="L75" s="1"/>
      <c r="M75" s="1">
        <v>180</v>
      </c>
      <c r="N75" s="1">
        <v>127</v>
      </c>
      <c r="Q75" s="38">
        <v>43552</v>
      </c>
      <c r="R75" s="1">
        <v>86</v>
      </c>
      <c r="S75" s="1">
        <v>182</v>
      </c>
      <c r="T75" s="1"/>
      <c r="U75" s="1">
        <v>161</v>
      </c>
      <c r="V75" s="1">
        <v>140</v>
      </c>
    </row>
    <row r="76" spans="1:22">
      <c r="A76" s="1">
        <v>29</v>
      </c>
      <c r="B76" s="1">
        <v>66</v>
      </c>
      <c r="C76" s="1">
        <v>169</v>
      </c>
      <c r="E76" s="1">
        <v>70</v>
      </c>
      <c r="F76" s="1">
        <v>66</v>
      </c>
      <c r="Q76" s="38">
        <v>43553</v>
      </c>
      <c r="R76" s="1">
        <v>106</v>
      </c>
      <c r="S76" s="1">
        <v>120</v>
      </c>
      <c r="T76" s="1"/>
      <c r="U76" s="1">
        <v>124</v>
      </c>
      <c r="V76" s="1">
        <v>117</v>
      </c>
    </row>
    <row r="77" spans="1:22">
      <c r="A77" s="1">
        <v>30</v>
      </c>
      <c r="B77" s="1">
        <v>17</v>
      </c>
      <c r="C77" s="1">
        <v>137</v>
      </c>
      <c r="E77" s="1">
        <v>84</v>
      </c>
      <c r="F77" s="1">
        <v>74</v>
      </c>
      <c r="Q77" s="38">
        <v>43554</v>
      </c>
      <c r="R77" s="1">
        <v>110</v>
      </c>
      <c r="S77" s="1">
        <v>122</v>
      </c>
      <c r="T77" s="1"/>
      <c r="U77" s="1">
        <v>138</v>
      </c>
      <c r="V77" s="1">
        <v>111</v>
      </c>
    </row>
    <row r="78" spans="1:22">
      <c r="A78" s="1">
        <v>31</v>
      </c>
      <c r="B78" s="1">
        <v>18</v>
      </c>
      <c r="C78" s="1">
        <v>307</v>
      </c>
      <c r="E78" s="1">
        <v>91</v>
      </c>
      <c r="F78" s="1">
        <v>27</v>
      </c>
      <c r="Q78" s="38">
        <v>43555</v>
      </c>
      <c r="R78" s="1"/>
      <c r="S78" s="1"/>
      <c r="T78" s="1"/>
      <c r="U78" s="1"/>
      <c r="V78" s="1"/>
    </row>
    <row r="79" spans="1:6">
      <c r="A79" s="38"/>
      <c r="B79" s="1"/>
      <c r="C79" s="1"/>
      <c r="E79" s="1"/>
      <c r="F79" s="1"/>
    </row>
    <row r="80" spans="1:6">
      <c r="A80" s="38"/>
      <c r="B80" s="1"/>
      <c r="C80" s="1"/>
      <c r="E80" s="1"/>
      <c r="F80" s="1"/>
    </row>
    <row r="81" spans="1:6">
      <c r="A81" s="38"/>
      <c r="B81" s="1"/>
      <c r="C81" s="1"/>
      <c r="E81" s="1"/>
      <c r="F81" s="1"/>
    </row>
    <row r="82" spans="1:6">
      <c r="A82" s="38"/>
      <c r="B82" s="1"/>
      <c r="C82" s="1"/>
      <c r="E82" s="1"/>
      <c r="F82" s="1"/>
    </row>
    <row r="83" spans="1:6">
      <c r="A83" s="38"/>
      <c r="B83" s="1"/>
      <c r="C83" s="1"/>
      <c r="E83" s="1"/>
      <c r="F83" s="1"/>
    </row>
    <row r="84" spans="1:6">
      <c r="A84" s="38"/>
      <c r="B84" s="1"/>
      <c r="C84" s="1"/>
      <c r="E84" s="1"/>
      <c r="F84" s="1"/>
    </row>
    <row r="85" spans="1:6">
      <c r="A85" s="38"/>
      <c r="B85" s="1"/>
      <c r="C85" s="1"/>
      <c r="E85" s="1"/>
      <c r="F85" s="1"/>
    </row>
    <row r="86" spans="1:6">
      <c r="A86" s="38"/>
      <c r="B86" s="1"/>
      <c r="C86" s="1"/>
      <c r="E86" s="1"/>
      <c r="F86" s="1"/>
    </row>
    <row r="87" spans="1:6">
      <c r="A87" s="38"/>
      <c r="B87" s="1"/>
      <c r="C87" s="1"/>
      <c r="E87" s="1"/>
      <c r="F87" s="1"/>
    </row>
    <row r="88" spans="1:6">
      <c r="A88" s="38"/>
      <c r="B88" s="1"/>
      <c r="C88" s="1"/>
      <c r="D88" s="1"/>
      <c r="E88" s="1"/>
      <c r="F88" s="1"/>
    </row>
    <row r="89" spans="1:6">
      <c r="A89" s="38"/>
      <c r="B89" s="1"/>
      <c r="C89" s="1"/>
      <c r="D89" s="1"/>
      <c r="E89" s="1"/>
      <c r="F89" s="1"/>
    </row>
    <row r="90" spans="1:6">
      <c r="A90" s="38"/>
      <c r="B90" s="1"/>
      <c r="C90" s="1"/>
      <c r="D90" s="1"/>
      <c r="E90" s="1"/>
      <c r="F90" s="1"/>
    </row>
    <row r="91" spans="1:6">
      <c r="A91" s="38"/>
      <c r="B91" s="1"/>
      <c r="C91" s="1"/>
      <c r="D91" s="1"/>
      <c r="E91" s="1"/>
      <c r="F91" s="1"/>
    </row>
    <row r="92" spans="1:6">
      <c r="A92" s="38"/>
      <c r="B92" s="1"/>
      <c r="C92" s="1"/>
      <c r="D92" s="1"/>
      <c r="E92" s="1"/>
      <c r="F92" s="1"/>
    </row>
    <row r="93" spans="1:6">
      <c r="A93" s="38"/>
      <c r="B93" s="1"/>
      <c r="C93" s="1"/>
      <c r="E93" s="1"/>
      <c r="F93" s="1"/>
    </row>
    <row r="94" spans="1:6">
      <c r="A94" s="38"/>
      <c r="B94" s="1"/>
      <c r="C94" s="1"/>
      <c r="D94" s="1"/>
      <c r="E94" s="1"/>
      <c r="F94" s="1"/>
    </row>
    <row r="95" spans="1:6">
      <c r="A95" s="38"/>
      <c r="B95" s="1"/>
      <c r="C95" s="1"/>
      <c r="D95" s="1"/>
      <c r="E95" s="1"/>
      <c r="F95" s="1"/>
    </row>
    <row r="96" spans="1:6">
      <c r="A96" s="38"/>
      <c r="B96" s="1"/>
      <c r="C96" s="1"/>
      <c r="D96" s="1"/>
      <c r="E96" s="1"/>
      <c r="F96" s="1"/>
    </row>
    <row r="97" spans="1:6">
      <c r="A97" s="38"/>
      <c r="B97" s="1"/>
      <c r="C97" s="1"/>
      <c r="D97" s="1"/>
      <c r="E97" s="1"/>
      <c r="F97" s="1"/>
    </row>
    <row r="98" spans="1:6">
      <c r="A98" s="38"/>
      <c r="B98" s="1"/>
      <c r="C98" s="1"/>
      <c r="E98" s="1"/>
      <c r="F98" s="1"/>
    </row>
    <row r="99" spans="1:6">
      <c r="A99" s="38"/>
      <c r="B99" s="1"/>
      <c r="C99" s="1"/>
      <c r="E99" s="1"/>
      <c r="F99" s="1"/>
    </row>
    <row r="100" spans="1:6">
      <c r="A100" s="38"/>
      <c r="B100" s="1"/>
      <c r="C100" s="1"/>
      <c r="E100" s="1"/>
      <c r="F100" s="1"/>
    </row>
    <row r="101" spans="1:6">
      <c r="A101" s="38"/>
      <c r="B101" s="1"/>
      <c r="C101" s="1"/>
      <c r="D101" s="1"/>
      <c r="E101" s="1"/>
      <c r="F101" s="1"/>
    </row>
    <row r="102" spans="1:6">
      <c r="A102" s="38"/>
      <c r="B102" s="1"/>
      <c r="C102" s="1"/>
      <c r="E102" s="1"/>
      <c r="F102" s="1"/>
    </row>
    <row r="103" spans="1:6">
      <c r="A103" s="38"/>
      <c r="B103" s="1"/>
      <c r="C103" s="1"/>
      <c r="E103" s="1"/>
      <c r="F103" s="1"/>
    </row>
    <row r="104" spans="1:6">
      <c r="A104" s="38"/>
      <c r="B104" s="1"/>
      <c r="C104" s="1"/>
      <c r="E104" s="1"/>
      <c r="F104" s="1"/>
    </row>
    <row r="105" spans="1:6">
      <c r="A105" s="38"/>
      <c r="B105" s="1"/>
      <c r="C105" s="1"/>
      <c r="E105" s="1"/>
      <c r="F105" s="1"/>
    </row>
    <row r="106" spans="1:6">
      <c r="A106" s="38"/>
      <c r="B106" s="1"/>
      <c r="C106" s="1"/>
      <c r="D106" s="1"/>
      <c r="E106" s="1"/>
      <c r="F106" s="1"/>
    </row>
    <row r="107" spans="1:6">
      <c r="A107" s="38"/>
      <c r="B107" s="1"/>
      <c r="C107" s="1"/>
      <c r="D107" s="1"/>
      <c r="E107" s="1"/>
      <c r="F107" s="1"/>
    </row>
    <row r="108" spans="1:6">
      <c r="A108" s="38"/>
      <c r="B108" s="1"/>
      <c r="C108" s="1"/>
      <c r="D108" s="1"/>
      <c r="E108" s="1"/>
      <c r="F108" s="1"/>
    </row>
    <row r="109" spans="1:6">
      <c r="A109" s="38"/>
      <c r="B109" s="1"/>
      <c r="C109" s="1"/>
      <c r="D109" s="1"/>
      <c r="E109" s="1"/>
      <c r="F109" s="1"/>
    </row>
    <row r="110" spans="1:7">
      <c r="A110" s="38"/>
      <c r="B110" s="1"/>
      <c r="C110" s="1"/>
      <c r="D110" s="1"/>
      <c r="E110" s="1"/>
      <c r="F110" s="1"/>
      <c r="G110" s="1"/>
    </row>
    <row r="111" spans="1:7">
      <c r="A111" s="38"/>
      <c r="B111" s="1"/>
      <c r="C111" s="1"/>
      <c r="D111" s="1"/>
      <c r="E111" s="1"/>
      <c r="F111" s="1"/>
      <c r="G111" s="1"/>
    </row>
    <row r="112" spans="1:6">
      <c r="A112" s="38"/>
      <c r="B112" s="1"/>
      <c r="C112" s="1"/>
      <c r="E112" s="1"/>
      <c r="F112" s="1"/>
    </row>
    <row r="113" spans="1:6">
      <c r="A113" s="38"/>
      <c r="B113" s="1"/>
      <c r="C113" s="1"/>
      <c r="E113" s="1"/>
      <c r="F113" s="1"/>
    </row>
    <row r="114" spans="1:9">
      <c r="A114" s="38"/>
      <c r="B114" s="1"/>
      <c r="C114" s="1"/>
      <c r="D114" s="1"/>
      <c r="E114" s="1"/>
      <c r="F114" s="1"/>
      <c r="G114" s="1"/>
      <c r="H114" s="1"/>
      <c r="I114" s="1"/>
    </row>
    <row r="115" spans="1:9">
      <c r="A115" s="38"/>
      <c r="B115" s="1"/>
      <c r="C115" s="1"/>
      <c r="D115" s="1"/>
      <c r="E115" s="1"/>
      <c r="F115" s="1"/>
      <c r="G115" s="1"/>
      <c r="H115" s="1"/>
      <c r="I115" s="1"/>
    </row>
    <row r="116" spans="1:6">
      <c r="A116" s="38"/>
      <c r="B116" s="1"/>
      <c r="C116" s="1"/>
      <c r="D116" s="1"/>
      <c r="E116" s="1"/>
      <c r="F116" s="1"/>
    </row>
    <row r="117" spans="1:6">
      <c r="A117" s="38"/>
      <c r="B117" s="1"/>
      <c r="C117" s="1"/>
      <c r="D117" s="1"/>
      <c r="E117" s="1"/>
      <c r="F117" s="1"/>
    </row>
    <row r="118" spans="1:6">
      <c r="A118" s="38"/>
      <c r="B118" s="1"/>
      <c r="C118" s="1"/>
      <c r="E118" s="1"/>
      <c r="F118" s="1"/>
    </row>
    <row r="119" spans="1:6">
      <c r="A119" s="38"/>
      <c r="B119" s="1"/>
      <c r="C119" s="1"/>
      <c r="E119" s="1"/>
      <c r="F119" s="1"/>
    </row>
    <row r="120" spans="1:6">
      <c r="A120" s="38"/>
      <c r="B120" s="1"/>
      <c r="C120" s="1"/>
      <c r="E120" s="1"/>
      <c r="F120" s="1"/>
    </row>
    <row r="121" spans="1:3">
      <c r="A121" s="38"/>
      <c r="B121" s="1"/>
      <c r="C121" s="1"/>
    </row>
    <row r="122" spans="1:1">
      <c r="A122" s="38"/>
    </row>
    <row r="123" spans="1:1">
      <c r="A123" s="38"/>
    </row>
    <row r="124" spans="1:1">
      <c r="A124" s="38"/>
    </row>
    <row r="125" spans="1:1">
      <c r="A125" s="38"/>
    </row>
    <row r="126" spans="1:1">
      <c r="A126" s="38"/>
    </row>
    <row r="127" spans="1:1">
      <c r="A127" s="38"/>
    </row>
    <row r="128" spans="1:1">
      <c r="A128" s="38"/>
    </row>
  </sheetData>
  <mergeCells count="177">
    <mergeCell ref="A1:B1"/>
    <mergeCell ref="E1:G1"/>
    <mergeCell ref="I1:K1"/>
    <mergeCell ref="M1:O1"/>
    <mergeCell ref="Q1:S1"/>
    <mergeCell ref="U1:W1"/>
    <mergeCell ref="Y1:AA1"/>
    <mergeCell ref="B45:C45"/>
    <mergeCell ref="E45:F45"/>
    <mergeCell ref="J45:K45"/>
    <mergeCell ref="M45:N45"/>
    <mergeCell ref="R45:S45"/>
    <mergeCell ref="U45:V45"/>
    <mergeCell ref="A2:A3"/>
    <mergeCell ref="A15:A16"/>
    <mergeCell ref="A29:A30"/>
    <mergeCell ref="C15:C16"/>
    <mergeCell ref="C29:C30"/>
    <mergeCell ref="E2:E3"/>
    <mergeCell ref="E15:E16"/>
    <mergeCell ref="E28:E29"/>
    <mergeCell ref="G2:G3"/>
    <mergeCell ref="G15:G16"/>
    <mergeCell ref="G28:G29"/>
    <mergeCell ref="I2:I3"/>
    <mergeCell ref="I15:I16"/>
    <mergeCell ref="I28:I29"/>
    <mergeCell ref="K2:K3"/>
    <mergeCell ref="K15:K16"/>
    <mergeCell ref="K28:K29"/>
    <mergeCell ref="L28:L29"/>
    <mergeCell ref="M15:M16"/>
    <mergeCell ref="N2:N3"/>
    <mergeCell ref="N28:N29"/>
    <mergeCell ref="O15:O16"/>
    <mergeCell ref="O28:O29"/>
    <mergeCell ref="Q15:Q16"/>
    <mergeCell ref="Q28:Q29"/>
    <mergeCell ref="R2:R3"/>
    <mergeCell ref="R28:R29"/>
    <mergeCell ref="S15:S16"/>
    <mergeCell ref="T28:T29"/>
    <mergeCell ref="U2:U3"/>
    <mergeCell ref="U15:U16"/>
    <mergeCell ref="U28:U29"/>
    <mergeCell ref="W2:W3"/>
    <mergeCell ref="W15:W16"/>
    <mergeCell ref="W28:W29"/>
    <mergeCell ref="X28:X29"/>
    <mergeCell ref="Y2:Y3"/>
    <mergeCell ref="Y15:Y16"/>
    <mergeCell ref="Y28:Y29"/>
    <mergeCell ref="AA2:AA3"/>
    <mergeCell ref="AA28:AA29"/>
    <mergeCell ref="AC2:AC3"/>
    <mergeCell ref="AC15:AC16"/>
    <mergeCell ref="AC28:AC29"/>
    <mergeCell ref="AE2:AE3"/>
    <mergeCell ref="AE15:AE16"/>
    <mergeCell ref="AE28:AE29"/>
    <mergeCell ref="AG2:AG3"/>
    <mergeCell ref="AG28:AG29"/>
    <mergeCell ref="AI2:AI3"/>
    <mergeCell ref="AI28:AI29"/>
    <mergeCell ref="AK2:AK3"/>
    <mergeCell ref="AK15:AK16"/>
    <mergeCell ref="AK28:AK29"/>
    <mergeCell ref="AM2:AM3"/>
    <mergeCell ref="AM15:AM16"/>
    <mergeCell ref="AM28:AM29"/>
    <mergeCell ref="AO2:AO3"/>
    <mergeCell ref="AO15:AO16"/>
    <mergeCell ref="AO28:AO29"/>
    <mergeCell ref="AQ2:AQ3"/>
    <mergeCell ref="AQ15:AQ16"/>
    <mergeCell ref="AQ28:AQ29"/>
    <mergeCell ref="AS2:AS3"/>
    <mergeCell ref="AS15:AS16"/>
    <mergeCell ref="AS28:AS29"/>
    <mergeCell ref="AU2:AU3"/>
    <mergeCell ref="AU15:AU16"/>
    <mergeCell ref="AU28:AU29"/>
    <mergeCell ref="AW2:AW3"/>
    <mergeCell ref="AW15:AW16"/>
    <mergeCell ref="AW28:AW29"/>
    <mergeCell ref="AY2:AY3"/>
    <mergeCell ref="AY15:AY16"/>
    <mergeCell ref="AY28:AY29"/>
    <mergeCell ref="BA2:BA3"/>
    <mergeCell ref="BA15:BA16"/>
    <mergeCell ref="BA29:BA30"/>
    <mergeCell ref="BC2:BC3"/>
    <mergeCell ref="BC15:BC16"/>
    <mergeCell ref="BC29:BC30"/>
    <mergeCell ref="BE2:BE3"/>
    <mergeCell ref="BE15:BE16"/>
    <mergeCell ref="BE29:BE30"/>
    <mergeCell ref="BG2:BG3"/>
    <mergeCell ref="BG15:BG16"/>
    <mergeCell ref="BG29:BG30"/>
    <mergeCell ref="BI2:BI3"/>
    <mergeCell ref="BI15:BI16"/>
    <mergeCell ref="BI28:BI29"/>
    <mergeCell ref="BK2:BK3"/>
    <mergeCell ref="BK15:BK16"/>
    <mergeCell ref="BK28:BK29"/>
    <mergeCell ref="BM2:BM3"/>
    <mergeCell ref="BM15:BM16"/>
    <mergeCell ref="BM28:BM29"/>
    <mergeCell ref="BO2:BO3"/>
    <mergeCell ref="BO15:BO16"/>
    <mergeCell ref="BO28:BO29"/>
    <mergeCell ref="BQ2:BQ3"/>
    <mergeCell ref="BQ15:BQ16"/>
    <mergeCell ref="BQ28:BQ29"/>
    <mergeCell ref="BS2:BS3"/>
    <mergeCell ref="BS15:BS16"/>
    <mergeCell ref="BS28:BS29"/>
    <mergeCell ref="BU2:BU3"/>
    <mergeCell ref="BU15:BU16"/>
    <mergeCell ref="BU28:BU29"/>
    <mergeCell ref="BW2:BW3"/>
    <mergeCell ref="BW15:BW16"/>
    <mergeCell ref="BW28:BW29"/>
    <mergeCell ref="BY2:BY3"/>
    <mergeCell ref="BY15:BY16"/>
    <mergeCell ref="BY28:BY29"/>
    <mergeCell ref="CA2:CA3"/>
    <mergeCell ref="CA15:CA16"/>
    <mergeCell ref="CA28:CA29"/>
    <mergeCell ref="CC2:CC3"/>
    <mergeCell ref="CC15:CC16"/>
    <mergeCell ref="CC28:CC29"/>
    <mergeCell ref="CE2:CE3"/>
    <mergeCell ref="CE15:CE16"/>
    <mergeCell ref="CE28:CE29"/>
    <mergeCell ref="CF2:CF3"/>
    <mergeCell ref="CG15:CG16"/>
    <mergeCell ref="CG28:CG29"/>
    <mergeCell ref="CH2:CH3"/>
    <mergeCell ref="CI2:CI3"/>
    <mergeCell ref="CI15:CI16"/>
    <mergeCell ref="CI28:CI29"/>
    <mergeCell ref="CK15:CK16"/>
    <mergeCell ref="CK28:CK29"/>
    <mergeCell ref="CL2:CL3"/>
    <mergeCell ref="CM2:CM3"/>
    <mergeCell ref="CM15:CM16"/>
    <mergeCell ref="CM28:CM29"/>
    <mergeCell ref="CO2:CO3"/>
    <mergeCell ref="CO15:CO16"/>
    <mergeCell ref="CO28:CO29"/>
    <mergeCell ref="CP2:CP3"/>
    <mergeCell ref="CQ15:CQ16"/>
    <mergeCell ref="CQ28:CQ29"/>
    <mergeCell ref="CR2:CR3"/>
    <mergeCell ref="CR15:CR16"/>
    <mergeCell ref="CS2:CS3"/>
    <mergeCell ref="CT15:CT16"/>
    <mergeCell ref="CU2:CU3"/>
    <mergeCell ref="CV2:CV3"/>
    <mergeCell ref="CV15:CV16"/>
    <mergeCell ref="CX2:CX3"/>
    <mergeCell ref="CX15:CX16"/>
    <mergeCell ref="CY2:CY3"/>
    <mergeCell ref="CY15:CY16"/>
    <mergeCell ref="DA2:DA3"/>
    <mergeCell ref="DA15:DA16"/>
    <mergeCell ref="DB2:DB3"/>
    <mergeCell ref="DB15:DB16"/>
    <mergeCell ref="DD2:DD3"/>
    <mergeCell ref="DD15:DD16"/>
    <mergeCell ref="DE15:DE16"/>
    <mergeCell ref="DG15:DG16"/>
    <mergeCell ref="DH2:DH3"/>
    <mergeCell ref="DH15:DH16"/>
    <mergeCell ref="DJ2:DJ3"/>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709"/>
  <sheetViews>
    <sheetView topLeftCell="A677" workbookViewId="0">
      <selection activeCell="J694" sqref="J694"/>
    </sheetView>
  </sheetViews>
  <sheetFormatPr defaultColWidth="9" defaultRowHeight="13.5"/>
  <sheetData>
    <row r="1" ht="14.4" customHeight="1" spans="3:17">
      <c r="C1">
        <v>1</v>
      </c>
      <c r="J1">
        <v>2</v>
      </c>
      <c r="Q1">
        <v>3</v>
      </c>
    </row>
    <row r="2" spans="1:19">
      <c r="A2" s="18" t="s">
        <v>62</v>
      </c>
      <c r="B2" s="19" t="s">
        <v>1</v>
      </c>
      <c r="D2" s="18" t="s">
        <v>62</v>
      </c>
      <c r="E2" s="19" t="s">
        <v>63</v>
      </c>
      <c r="H2" s="18" t="s">
        <v>62</v>
      </c>
      <c r="I2" s="19" t="s">
        <v>1</v>
      </c>
      <c r="K2" s="18" t="s">
        <v>62</v>
      </c>
      <c r="L2" s="19" t="s">
        <v>63</v>
      </c>
      <c r="O2" s="18" t="s">
        <v>62</v>
      </c>
      <c r="P2" s="19" t="s">
        <v>1</v>
      </c>
      <c r="R2" s="18" t="s">
        <v>62</v>
      </c>
      <c r="S2" s="19" t="s">
        <v>63</v>
      </c>
    </row>
    <row r="3" ht="14.25" spans="1:19">
      <c r="A3" s="21" t="s">
        <v>64</v>
      </c>
      <c r="B3" s="21"/>
      <c r="D3" s="21" t="s">
        <v>64</v>
      </c>
      <c r="E3" s="21"/>
      <c r="H3" s="21" t="s">
        <v>64</v>
      </c>
      <c r="I3" s="21"/>
      <c r="K3" s="21" t="s">
        <v>64</v>
      </c>
      <c r="L3" s="21"/>
      <c r="O3" s="21" t="s">
        <v>64</v>
      </c>
      <c r="P3" s="21"/>
      <c r="R3" s="21" t="s">
        <v>64</v>
      </c>
      <c r="S3" s="21"/>
    </row>
    <row r="4" ht="14.25" spans="1:16">
      <c r="A4" s="31" t="s">
        <v>65</v>
      </c>
      <c r="B4" s="24">
        <v>17</v>
      </c>
      <c r="D4" s="23" t="s">
        <v>66</v>
      </c>
      <c r="E4" s="24">
        <v>58</v>
      </c>
      <c r="H4" s="31" t="s">
        <v>67</v>
      </c>
      <c r="I4" s="24">
        <v>14</v>
      </c>
      <c r="K4" s="23" t="s">
        <v>68</v>
      </c>
      <c r="L4" s="24">
        <v>288</v>
      </c>
      <c r="O4" s="31" t="s">
        <v>65</v>
      </c>
      <c r="P4" s="24">
        <v>2</v>
      </c>
    </row>
    <row r="5" ht="14.25" spans="1:16">
      <c r="A5" s="31" t="s">
        <v>67</v>
      </c>
      <c r="B5" s="24">
        <v>15</v>
      </c>
      <c r="H5" s="31" t="s">
        <v>69</v>
      </c>
      <c r="I5" s="24">
        <v>12</v>
      </c>
      <c r="O5" s="31" t="s">
        <v>70</v>
      </c>
      <c r="P5" s="24">
        <v>1</v>
      </c>
    </row>
    <row r="6" ht="14.25" spans="1:16">
      <c r="A6" s="31" t="s">
        <v>71</v>
      </c>
      <c r="B6" s="24">
        <v>8</v>
      </c>
      <c r="H6" s="31" t="s">
        <v>65</v>
      </c>
      <c r="I6" s="24">
        <v>10</v>
      </c>
      <c r="O6" s="31" t="s">
        <v>72</v>
      </c>
      <c r="P6" s="24">
        <v>1</v>
      </c>
    </row>
    <row r="7" ht="14.25" spans="1:16">
      <c r="A7" s="31" t="s">
        <v>73</v>
      </c>
      <c r="B7" s="24">
        <v>8</v>
      </c>
      <c r="H7" s="31" t="s">
        <v>73</v>
      </c>
      <c r="I7" s="24">
        <v>6</v>
      </c>
      <c r="O7" s="31" t="s">
        <v>74</v>
      </c>
      <c r="P7" s="24">
        <v>1</v>
      </c>
    </row>
    <row r="8" ht="14.25" spans="1:16">
      <c r="A8" s="31" t="s">
        <v>69</v>
      </c>
      <c r="B8" s="24">
        <v>6</v>
      </c>
      <c r="H8" s="31" t="s">
        <v>75</v>
      </c>
      <c r="I8" s="24">
        <v>4</v>
      </c>
      <c r="O8" s="31" t="s">
        <v>75</v>
      </c>
      <c r="P8" s="24">
        <v>1</v>
      </c>
    </row>
    <row r="9" ht="14.25" spans="1:16">
      <c r="A9" s="31" t="s">
        <v>76</v>
      </c>
      <c r="B9" s="24">
        <v>6</v>
      </c>
      <c r="H9" s="31" t="s">
        <v>76</v>
      </c>
      <c r="I9" s="24">
        <v>4</v>
      </c>
      <c r="O9" s="31" t="s">
        <v>77</v>
      </c>
      <c r="P9" s="24">
        <v>1</v>
      </c>
    </row>
    <row r="10" ht="14.25" spans="1:16">
      <c r="A10" s="31" t="s">
        <v>78</v>
      </c>
      <c r="B10" s="24">
        <v>3</v>
      </c>
      <c r="H10" s="31" t="s">
        <v>79</v>
      </c>
      <c r="I10" s="24">
        <v>3</v>
      </c>
      <c r="O10" s="31" t="s">
        <v>80</v>
      </c>
      <c r="P10" s="24">
        <v>1</v>
      </c>
    </row>
    <row r="11" ht="14.25" spans="1:16">
      <c r="A11" s="31" t="s">
        <v>66</v>
      </c>
      <c r="B11" s="24">
        <v>3</v>
      </c>
      <c r="H11" s="31" t="s">
        <v>81</v>
      </c>
      <c r="I11" s="24">
        <v>3</v>
      </c>
      <c r="O11" s="31" t="s">
        <v>67</v>
      </c>
      <c r="P11" s="24">
        <v>1</v>
      </c>
    </row>
    <row r="12" ht="14.25" spans="1:16">
      <c r="A12" s="31" t="s">
        <v>82</v>
      </c>
      <c r="B12" s="24">
        <v>2</v>
      </c>
      <c r="H12" s="31" t="s">
        <v>71</v>
      </c>
      <c r="I12" s="24">
        <v>2</v>
      </c>
      <c r="O12" s="31" t="s">
        <v>83</v>
      </c>
      <c r="P12" s="24">
        <v>1</v>
      </c>
    </row>
    <row r="13" ht="14.25" spans="1:16">
      <c r="A13" s="31" t="s">
        <v>75</v>
      </c>
      <c r="B13" s="24">
        <v>2</v>
      </c>
      <c r="H13" s="31" t="s">
        <v>84</v>
      </c>
      <c r="I13" s="24">
        <v>1</v>
      </c>
      <c r="O13" s="31" t="s">
        <v>71</v>
      </c>
      <c r="P13" s="24">
        <v>1</v>
      </c>
    </row>
    <row r="14" ht="14.25" spans="1:16">
      <c r="A14" s="31" t="s">
        <v>85</v>
      </c>
      <c r="B14" s="24">
        <v>2</v>
      </c>
      <c r="H14" s="31" t="s">
        <v>86</v>
      </c>
      <c r="I14" s="24">
        <v>1</v>
      </c>
      <c r="O14" s="23" t="s">
        <v>87</v>
      </c>
      <c r="P14" s="24">
        <v>1</v>
      </c>
    </row>
    <row r="15" ht="14.25" spans="1:9">
      <c r="A15" s="31" t="s">
        <v>88</v>
      </c>
      <c r="B15" s="24">
        <v>2</v>
      </c>
      <c r="H15" s="31" t="s">
        <v>89</v>
      </c>
      <c r="I15" s="24">
        <v>1</v>
      </c>
    </row>
    <row r="16" ht="14.25" spans="1:9">
      <c r="A16" s="31" t="s">
        <v>90</v>
      </c>
      <c r="B16" s="24">
        <v>2</v>
      </c>
      <c r="H16" s="31" t="s">
        <v>91</v>
      </c>
      <c r="I16" s="24">
        <v>1</v>
      </c>
    </row>
    <row r="17" ht="14.25" spans="1:9">
      <c r="A17" s="31" t="s">
        <v>92</v>
      </c>
      <c r="B17" s="24">
        <v>2</v>
      </c>
      <c r="H17" s="31" t="s">
        <v>93</v>
      </c>
      <c r="I17" s="24">
        <v>1</v>
      </c>
    </row>
    <row r="18" ht="14.25" spans="1:9">
      <c r="A18" s="31" t="s">
        <v>94</v>
      </c>
      <c r="B18" s="24">
        <v>1</v>
      </c>
      <c r="H18" s="31" t="s">
        <v>95</v>
      </c>
      <c r="I18" s="24">
        <v>1</v>
      </c>
    </row>
    <row r="19" ht="14.25" spans="1:9">
      <c r="A19" s="31" t="s">
        <v>96</v>
      </c>
      <c r="B19" s="24">
        <v>1</v>
      </c>
      <c r="H19" s="31" t="s">
        <v>97</v>
      </c>
      <c r="I19" s="24">
        <v>1</v>
      </c>
    </row>
    <row r="20" ht="14.25" spans="1:9">
      <c r="A20" s="31" t="s">
        <v>98</v>
      </c>
      <c r="B20" s="24">
        <v>1</v>
      </c>
      <c r="H20" s="31" t="s">
        <v>99</v>
      </c>
      <c r="I20" s="24">
        <v>1</v>
      </c>
    </row>
    <row r="21" ht="14.25" spans="1:9">
      <c r="A21" s="31" t="s">
        <v>100</v>
      </c>
      <c r="B21" s="24">
        <v>1</v>
      </c>
      <c r="H21" s="31" t="s">
        <v>101</v>
      </c>
      <c r="I21" s="24">
        <v>1</v>
      </c>
    </row>
    <row r="22" ht="14.25" spans="1:9">
      <c r="A22" s="31" t="s">
        <v>102</v>
      </c>
      <c r="B22" s="24">
        <v>1</v>
      </c>
      <c r="H22" s="31" t="s">
        <v>103</v>
      </c>
      <c r="I22" s="24">
        <v>1</v>
      </c>
    </row>
    <row r="23" spans="1:9">
      <c r="A23" s="23" t="s">
        <v>104</v>
      </c>
      <c r="B23" s="24">
        <v>1</v>
      </c>
      <c r="H23" s="23" t="s">
        <v>66</v>
      </c>
      <c r="I23" s="24">
        <v>1</v>
      </c>
    </row>
    <row r="25" spans="3:16">
      <c r="C25">
        <v>4</v>
      </c>
      <c r="J25">
        <v>5</v>
      </c>
      <c r="P25">
        <v>6</v>
      </c>
    </row>
    <row r="26" spans="1:18">
      <c r="A26" s="18" t="s">
        <v>62</v>
      </c>
      <c r="B26" s="19" t="s">
        <v>1</v>
      </c>
      <c r="D26" s="18" t="s">
        <v>62</v>
      </c>
      <c r="E26" s="19" t="s">
        <v>63</v>
      </c>
      <c r="H26" s="18" t="s">
        <v>62</v>
      </c>
      <c r="I26" s="19" t="s">
        <v>1</v>
      </c>
      <c r="K26" s="16" t="s">
        <v>62</v>
      </c>
      <c r="N26" s="18" t="s">
        <v>62</v>
      </c>
      <c r="O26" s="19" t="s">
        <v>1</v>
      </c>
      <c r="Q26" s="18" t="s">
        <v>62</v>
      </c>
      <c r="R26" s="19" t="s">
        <v>63</v>
      </c>
    </row>
    <row r="27" ht="14.25" spans="1:18">
      <c r="A27" s="21" t="s">
        <v>64</v>
      </c>
      <c r="B27" s="21"/>
      <c r="D27" s="21" t="s">
        <v>64</v>
      </c>
      <c r="E27" s="21"/>
      <c r="H27" s="21" t="s">
        <v>64</v>
      </c>
      <c r="I27" s="21"/>
      <c r="K27" t="s">
        <v>64</v>
      </c>
      <c r="N27" s="21" t="s">
        <v>64</v>
      </c>
      <c r="O27" s="21"/>
      <c r="Q27" s="21" t="s">
        <v>64</v>
      </c>
      <c r="R27" s="21"/>
    </row>
    <row r="28" ht="14.25" spans="1:15">
      <c r="A28" s="31" t="s">
        <v>65</v>
      </c>
      <c r="B28" s="24">
        <v>13</v>
      </c>
      <c r="D28" s="23" t="s">
        <v>75</v>
      </c>
      <c r="E28" s="24">
        <v>37</v>
      </c>
      <c r="H28" s="31" t="s">
        <v>67</v>
      </c>
      <c r="I28" s="24">
        <v>12</v>
      </c>
      <c r="K28" t="s">
        <v>63</v>
      </c>
      <c r="N28" s="31" t="s">
        <v>65</v>
      </c>
      <c r="O28" s="24">
        <v>23</v>
      </c>
    </row>
    <row r="29" ht="14.25" spans="1:15">
      <c r="A29" s="31" t="s">
        <v>67</v>
      </c>
      <c r="B29" s="24">
        <v>7</v>
      </c>
      <c r="H29" s="31" t="s">
        <v>73</v>
      </c>
      <c r="I29" s="24">
        <v>11</v>
      </c>
      <c r="K29" t="s">
        <v>67</v>
      </c>
      <c r="N29" s="31" t="s">
        <v>69</v>
      </c>
      <c r="O29" s="24">
        <v>23</v>
      </c>
    </row>
    <row r="30" ht="14.25" spans="1:15">
      <c r="A30" s="31" t="s">
        <v>69</v>
      </c>
      <c r="B30" s="24">
        <v>6</v>
      </c>
      <c r="H30" s="31" t="s">
        <v>69</v>
      </c>
      <c r="I30" s="24">
        <v>6</v>
      </c>
      <c r="K30" s="48">
        <v>58</v>
      </c>
      <c r="N30" s="31" t="s">
        <v>67</v>
      </c>
      <c r="O30" s="24">
        <v>12</v>
      </c>
    </row>
    <row r="31" ht="14.25" spans="1:15">
      <c r="A31" s="31" t="s">
        <v>105</v>
      </c>
      <c r="B31" s="24">
        <v>4</v>
      </c>
      <c r="H31" s="31" t="s">
        <v>65</v>
      </c>
      <c r="I31" s="24">
        <v>6</v>
      </c>
      <c r="N31" s="31" t="s">
        <v>73</v>
      </c>
      <c r="O31" s="24">
        <v>10</v>
      </c>
    </row>
    <row r="32" ht="14.25" spans="1:15">
      <c r="A32" s="31" t="s">
        <v>71</v>
      </c>
      <c r="B32" s="24">
        <v>3</v>
      </c>
      <c r="H32" s="31" t="s">
        <v>75</v>
      </c>
      <c r="I32" s="24">
        <v>4</v>
      </c>
      <c r="N32" s="31" t="s">
        <v>105</v>
      </c>
      <c r="O32" s="24">
        <v>3</v>
      </c>
    </row>
    <row r="33" ht="14.25" spans="1:15">
      <c r="A33" s="31" t="s">
        <v>76</v>
      </c>
      <c r="B33" s="24">
        <v>2</v>
      </c>
      <c r="H33" s="31" t="s">
        <v>81</v>
      </c>
      <c r="I33" s="24">
        <v>4</v>
      </c>
      <c r="N33" s="31" t="s">
        <v>71</v>
      </c>
      <c r="O33" s="24">
        <v>3</v>
      </c>
    </row>
    <row r="34" ht="14.25" spans="1:15">
      <c r="A34" s="31" t="s">
        <v>73</v>
      </c>
      <c r="B34" s="24">
        <v>2</v>
      </c>
      <c r="H34" s="31" t="s">
        <v>71</v>
      </c>
      <c r="I34" s="24">
        <v>2</v>
      </c>
      <c r="N34" s="31" t="s">
        <v>76</v>
      </c>
      <c r="O34" s="24">
        <v>3</v>
      </c>
    </row>
    <row r="35" ht="14.25" spans="1:15">
      <c r="A35" s="31" t="s">
        <v>75</v>
      </c>
      <c r="B35" s="24">
        <v>2</v>
      </c>
      <c r="H35" s="31" t="s">
        <v>76</v>
      </c>
      <c r="I35" s="24">
        <v>2</v>
      </c>
      <c r="N35" s="31" t="s">
        <v>75</v>
      </c>
      <c r="O35" s="24">
        <v>2</v>
      </c>
    </row>
    <row r="36" ht="14.25" spans="1:15">
      <c r="A36" s="31" t="s">
        <v>106</v>
      </c>
      <c r="B36" s="24">
        <v>1</v>
      </c>
      <c r="H36" s="31" t="s">
        <v>70</v>
      </c>
      <c r="I36" s="24">
        <v>1</v>
      </c>
      <c r="N36" s="31" t="s">
        <v>102</v>
      </c>
      <c r="O36" s="24">
        <v>2</v>
      </c>
    </row>
    <row r="37" ht="14.25" spans="1:15">
      <c r="A37" s="31" t="s">
        <v>107</v>
      </c>
      <c r="B37" s="24">
        <v>1</v>
      </c>
      <c r="H37" s="31" t="s">
        <v>108</v>
      </c>
      <c r="I37" s="24">
        <v>1</v>
      </c>
      <c r="N37" s="31" t="s">
        <v>109</v>
      </c>
      <c r="O37" s="24">
        <v>2</v>
      </c>
    </row>
    <row r="38" ht="14.25" spans="1:15">
      <c r="A38" s="31" t="s">
        <v>93</v>
      </c>
      <c r="B38" s="24">
        <v>1</v>
      </c>
      <c r="H38" s="31" t="s">
        <v>102</v>
      </c>
      <c r="I38" s="24">
        <v>1</v>
      </c>
      <c r="N38" s="31" t="s">
        <v>110</v>
      </c>
      <c r="O38" s="24">
        <v>2</v>
      </c>
    </row>
    <row r="39" ht="14.25" spans="1:15">
      <c r="A39" s="31" t="s">
        <v>111</v>
      </c>
      <c r="B39" s="24">
        <v>1</v>
      </c>
      <c r="H39" s="31" t="s">
        <v>93</v>
      </c>
      <c r="I39" s="24">
        <v>1</v>
      </c>
      <c r="N39" s="31" t="s">
        <v>112</v>
      </c>
      <c r="O39" s="24">
        <v>2</v>
      </c>
    </row>
    <row r="40" ht="14.25" spans="1:15">
      <c r="A40" s="31" t="s">
        <v>113</v>
      </c>
      <c r="B40" s="24">
        <v>1</v>
      </c>
      <c r="H40" s="31" t="s">
        <v>114</v>
      </c>
      <c r="I40" s="24">
        <v>1</v>
      </c>
      <c r="N40" s="31" t="s">
        <v>115</v>
      </c>
      <c r="O40" s="24">
        <v>1</v>
      </c>
    </row>
    <row r="41" ht="14.25" spans="1:15">
      <c r="A41" s="31" t="s">
        <v>116</v>
      </c>
      <c r="B41" s="24">
        <v>1</v>
      </c>
      <c r="H41" s="31" t="s">
        <v>117</v>
      </c>
      <c r="I41" s="24">
        <v>1</v>
      </c>
      <c r="N41" s="31" t="s">
        <v>118</v>
      </c>
      <c r="O41" s="24">
        <v>1</v>
      </c>
    </row>
    <row r="42" ht="14.25" spans="1:15">
      <c r="A42" s="31" t="s">
        <v>119</v>
      </c>
      <c r="B42" s="24">
        <v>1</v>
      </c>
      <c r="H42" s="31" t="s">
        <v>120</v>
      </c>
      <c r="I42" s="24">
        <v>1</v>
      </c>
      <c r="N42" s="31" t="s">
        <v>92</v>
      </c>
      <c r="O42" s="24">
        <v>1</v>
      </c>
    </row>
    <row r="43" ht="14.25" spans="1:15">
      <c r="A43" s="31" t="s">
        <v>121</v>
      </c>
      <c r="B43" s="24">
        <v>1</v>
      </c>
      <c r="H43" s="31" t="s">
        <v>122</v>
      </c>
      <c r="I43" s="24">
        <v>1</v>
      </c>
      <c r="N43" s="31" t="s">
        <v>82</v>
      </c>
      <c r="O43" s="24">
        <v>1</v>
      </c>
    </row>
    <row r="44" ht="14.25" spans="1:15">
      <c r="A44" s="31" t="s">
        <v>66</v>
      </c>
      <c r="B44" s="24">
        <v>1</v>
      </c>
      <c r="H44" s="31" t="s">
        <v>113</v>
      </c>
      <c r="I44" s="24">
        <v>1</v>
      </c>
      <c r="N44" s="31" t="s">
        <v>89</v>
      </c>
      <c r="O44" s="24">
        <v>1</v>
      </c>
    </row>
    <row r="45" ht="14.25" spans="1:15">
      <c r="A45" s="31" t="s">
        <v>123</v>
      </c>
      <c r="B45" s="24">
        <v>1</v>
      </c>
      <c r="H45" s="31" t="s">
        <v>124</v>
      </c>
      <c r="I45" s="24">
        <v>1</v>
      </c>
      <c r="N45" s="31" t="s">
        <v>117</v>
      </c>
      <c r="O45" s="24">
        <v>1</v>
      </c>
    </row>
    <row r="46" ht="14.25" spans="1:15">
      <c r="A46" s="31" t="s">
        <v>125</v>
      </c>
      <c r="B46" s="24">
        <v>1</v>
      </c>
      <c r="H46" s="31" t="s">
        <v>126</v>
      </c>
      <c r="I46" s="24">
        <v>1</v>
      </c>
      <c r="N46" s="31" t="s">
        <v>127</v>
      </c>
      <c r="O46" s="24">
        <v>1</v>
      </c>
    </row>
    <row r="47" spans="1:15">
      <c r="A47" s="23" t="s">
        <v>128</v>
      </c>
      <c r="B47" s="24">
        <v>1</v>
      </c>
      <c r="H47" s="23" t="s">
        <v>129</v>
      </c>
      <c r="I47" s="24">
        <v>1</v>
      </c>
      <c r="N47" s="23" t="s">
        <v>130</v>
      </c>
      <c r="O47" s="24">
        <v>1</v>
      </c>
    </row>
    <row r="49" spans="3:16">
      <c r="C49">
        <v>7</v>
      </c>
      <c r="J49">
        <v>8</v>
      </c>
      <c r="P49">
        <v>9</v>
      </c>
    </row>
    <row r="50" spans="1:12">
      <c r="A50" s="18" t="s">
        <v>62</v>
      </c>
      <c r="B50" s="19" t="s">
        <v>1</v>
      </c>
      <c r="D50" s="16" t="s">
        <v>62</v>
      </c>
      <c r="H50" s="17" t="s">
        <v>62</v>
      </c>
      <c r="I50" s="10" t="s">
        <v>1</v>
      </c>
      <c r="K50" s="17" t="s">
        <v>131</v>
      </c>
      <c r="L50" s="25" t="s">
        <v>63</v>
      </c>
    </row>
    <row r="51" ht="14.25" spans="1:15">
      <c r="A51" s="21" t="s">
        <v>64</v>
      </c>
      <c r="B51" s="21"/>
      <c r="D51" t="s">
        <v>64</v>
      </c>
      <c r="H51" s="11" t="s">
        <v>64</v>
      </c>
      <c r="I51" s="12"/>
      <c r="K51" s="20" t="s">
        <v>64</v>
      </c>
      <c r="L51" s="20"/>
      <c r="N51" s="17" t="s">
        <v>62</v>
      </c>
      <c r="O51" s="25" t="s">
        <v>1</v>
      </c>
    </row>
    <row r="52" ht="14.25" spans="1:18">
      <c r="A52" s="31" t="s">
        <v>65</v>
      </c>
      <c r="B52" s="24">
        <v>22</v>
      </c>
      <c r="D52" t="s">
        <v>63</v>
      </c>
      <c r="H52" s="13" t="s">
        <v>67</v>
      </c>
      <c r="I52" s="14">
        <v>15</v>
      </c>
      <c r="N52" s="20" t="s">
        <v>64</v>
      </c>
      <c r="O52" s="20"/>
      <c r="Q52" s="17" t="s">
        <v>62</v>
      </c>
      <c r="R52" s="25" t="s">
        <v>63</v>
      </c>
    </row>
    <row r="53" ht="14.25" spans="1:18">
      <c r="A53" s="31" t="s">
        <v>67</v>
      </c>
      <c r="B53" s="24">
        <v>19</v>
      </c>
      <c r="D53" t="s">
        <v>81</v>
      </c>
      <c r="H53" s="13" t="s">
        <v>65</v>
      </c>
      <c r="I53" s="14">
        <v>12</v>
      </c>
      <c r="N53" s="22" t="s">
        <v>65</v>
      </c>
      <c r="O53" s="26">
        <v>11</v>
      </c>
      <c r="Q53" s="20" t="s">
        <v>64</v>
      </c>
      <c r="R53" s="20"/>
    </row>
    <row r="54" ht="14.25" spans="1:15">
      <c r="A54" s="31" t="s">
        <v>73</v>
      </c>
      <c r="B54" s="24">
        <v>14</v>
      </c>
      <c r="D54" s="48">
        <v>58</v>
      </c>
      <c r="H54" s="13" t="s">
        <v>69</v>
      </c>
      <c r="I54" s="14">
        <v>6</v>
      </c>
      <c r="N54" s="22" t="s">
        <v>67</v>
      </c>
      <c r="O54" s="26">
        <v>9</v>
      </c>
    </row>
    <row r="55" ht="14.25" spans="1:15">
      <c r="A55" s="31" t="s">
        <v>75</v>
      </c>
      <c r="B55" s="24">
        <v>4</v>
      </c>
      <c r="H55" s="13" t="s">
        <v>75</v>
      </c>
      <c r="I55" s="14">
        <v>6</v>
      </c>
      <c r="N55" s="22" t="s">
        <v>69</v>
      </c>
      <c r="O55" s="26">
        <v>6</v>
      </c>
    </row>
    <row r="56" ht="14.25" spans="1:15">
      <c r="A56" s="31" t="s">
        <v>81</v>
      </c>
      <c r="B56" s="24">
        <v>4</v>
      </c>
      <c r="H56" s="13" t="s">
        <v>73</v>
      </c>
      <c r="I56" s="14">
        <v>5</v>
      </c>
      <c r="N56" s="22" t="s">
        <v>73</v>
      </c>
      <c r="O56" s="26">
        <v>5</v>
      </c>
    </row>
    <row r="57" ht="14.25" spans="1:15">
      <c r="A57" s="31" t="s">
        <v>69</v>
      </c>
      <c r="B57" s="24">
        <v>4</v>
      </c>
      <c r="H57" s="13" t="s">
        <v>71</v>
      </c>
      <c r="I57" s="14">
        <v>4</v>
      </c>
      <c r="N57" s="22" t="s">
        <v>76</v>
      </c>
      <c r="O57" s="26">
        <v>4</v>
      </c>
    </row>
    <row r="58" ht="14.25" spans="1:15">
      <c r="A58" s="31" t="s">
        <v>110</v>
      </c>
      <c r="B58" s="24">
        <v>3</v>
      </c>
      <c r="H58" s="13" t="s">
        <v>105</v>
      </c>
      <c r="I58" s="14">
        <v>3</v>
      </c>
      <c r="N58" s="22" t="s">
        <v>81</v>
      </c>
      <c r="O58" s="26">
        <v>3</v>
      </c>
    </row>
    <row r="59" ht="14.25" spans="1:15">
      <c r="A59" s="31" t="s">
        <v>71</v>
      </c>
      <c r="B59" s="24">
        <v>3</v>
      </c>
      <c r="H59" s="13" t="s">
        <v>81</v>
      </c>
      <c r="I59" s="14">
        <v>2</v>
      </c>
      <c r="N59" s="22" t="s">
        <v>66</v>
      </c>
      <c r="O59" s="26">
        <v>2</v>
      </c>
    </row>
    <row r="60" ht="14.25" spans="1:15">
      <c r="A60" s="31" t="s">
        <v>132</v>
      </c>
      <c r="B60" s="24">
        <v>2</v>
      </c>
      <c r="H60" s="13" t="s">
        <v>66</v>
      </c>
      <c r="I60" s="14">
        <v>2</v>
      </c>
      <c r="N60" s="22" t="s">
        <v>110</v>
      </c>
      <c r="O60" s="26">
        <v>2</v>
      </c>
    </row>
    <row r="61" ht="14.25" spans="1:15">
      <c r="A61" s="31" t="s">
        <v>98</v>
      </c>
      <c r="B61" s="24">
        <v>2</v>
      </c>
      <c r="H61" s="13" t="s">
        <v>133</v>
      </c>
      <c r="I61" s="14">
        <v>1</v>
      </c>
      <c r="N61" s="22" t="s">
        <v>75</v>
      </c>
      <c r="O61" s="26">
        <v>2</v>
      </c>
    </row>
    <row r="62" ht="14.25" spans="1:15">
      <c r="A62" s="31" t="s">
        <v>76</v>
      </c>
      <c r="B62" s="24">
        <v>2</v>
      </c>
      <c r="H62" s="13" t="s">
        <v>134</v>
      </c>
      <c r="I62" s="14">
        <v>1</v>
      </c>
      <c r="N62" s="22" t="s">
        <v>135</v>
      </c>
      <c r="O62" s="26">
        <v>1</v>
      </c>
    </row>
    <row r="63" ht="14.25" spans="1:15">
      <c r="A63" s="31" t="s">
        <v>105</v>
      </c>
      <c r="B63" s="24">
        <v>2</v>
      </c>
      <c r="H63" s="13" t="s">
        <v>136</v>
      </c>
      <c r="I63" s="14">
        <v>1</v>
      </c>
      <c r="N63" s="22" t="s">
        <v>137</v>
      </c>
      <c r="O63" s="26">
        <v>1</v>
      </c>
    </row>
    <row r="64" ht="14.25" spans="1:15">
      <c r="A64" s="31" t="s">
        <v>138</v>
      </c>
      <c r="B64" s="24">
        <v>1</v>
      </c>
      <c r="H64" s="13" t="s">
        <v>93</v>
      </c>
      <c r="I64" s="14">
        <v>1</v>
      </c>
      <c r="N64" s="22" t="s">
        <v>139</v>
      </c>
      <c r="O64" s="26">
        <v>1</v>
      </c>
    </row>
    <row r="65" ht="14.25" spans="1:15">
      <c r="A65" s="31" t="s">
        <v>140</v>
      </c>
      <c r="B65" s="24">
        <v>1</v>
      </c>
      <c r="H65" s="13" t="s">
        <v>83</v>
      </c>
      <c r="I65" s="14">
        <v>1</v>
      </c>
      <c r="N65" s="22" t="s">
        <v>141</v>
      </c>
      <c r="O65" s="26">
        <v>1</v>
      </c>
    </row>
    <row r="66" ht="14.25" spans="1:15">
      <c r="A66" s="31" t="s">
        <v>121</v>
      </c>
      <c r="B66" s="24">
        <v>1</v>
      </c>
      <c r="H66" s="13" t="s">
        <v>142</v>
      </c>
      <c r="I66" s="14">
        <v>1</v>
      </c>
      <c r="N66" s="22" t="s">
        <v>92</v>
      </c>
      <c r="O66" s="26">
        <v>1</v>
      </c>
    </row>
    <row r="67" ht="14.25" spans="1:15">
      <c r="A67" s="31" t="s">
        <v>83</v>
      </c>
      <c r="B67" s="24">
        <v>1</v>
      </c>
      <c r="H67" s="13" t="s">
        <v>70</v>
      </c>
      <c r="I67" s="14">
        <v>1</v>
      </c>
      <c r="N67" s="22" t="s">
        <v>143</v>
      </c>
      <c r="O67" s="26">
        <v>1</v>
      </c>
    </row>
    <row r="68" ht="14.25" spans="1:15">
      <c r="A68" s="31" t="s">
        <v>144</v>
      </c>
      <c r="B68" s="24">
        <v>1</v>
      </c>
      <c r="H68" s="13" t="s">
        <v>92</v>
      </c>
      <c r="I68" s="14">
        <v>1</v>
      </c>
      <c r="N68" s="22" t="s">
        <v>70</v>
      </c>
      <c r="O68" s="26">
        <v>1</v>
      </c>
    </row>
    <row r="69" ht="14.25" spans="1:15">
      <c r="A69" s="31" t="s">
        <v>145</v>
      </c>
      <c r="B69" s="24">
        <v>1</v>
      </c>
      <c r="H69" s="13" t="s">
        <v>76</v>
      </c>
      <c r="I69" s="14">
        <v>1</v>
      </c>
      <c r="N69" s="22" t="s">
        <v>146</v>
      </c>
      <c r="O69" s="26">
        <v>1</v>
      </c>
    </row>
    <row r="70" ht="14.25" spans="1:15">
      <c r="A70" s="31" t="s">
        <v>147</v>
      </c>
      <c r="B70" s="24">
        <v>1</v>
      </c>
      <c r="H70" s="13" t="s">
        <v>148</v>
      </c>
      <c r="I70" s="14">
        <v>1</v>
      </c>
      <c r="N70" s="22" t="s">
        <v>149</v>
      </c>
      <c r="O70" s="26">
        <v>1</v>
      </c>
    </row>
    <row r="71" ht="14.25" spans="1:15">
      <c r="A71" s="23" t="s">
        <v>78</v>
      </c>
      <c r="B71" s="24">
        <v>1</v>
      </c>
      <c r="H71" t="s">
        <v>150</v>
      </c>
      <c r="I71" s="27">
        <v>1</v>
      </c>
      <c r="N71" s="22" t="s">
        <v>151</v>
      </c>
      <c r="O71" s="26">
        <v>1</v>
      </c>
    </row>
    <row r="72" spans="14:15">
      <c r="N72" s="28" t="s">
        <v>152</v>
      </c>
      <c r="O72" s="26">
        <v>1</v>
      </c>
    </row>
    <row r="73" spans="3:15">
      <c r="C73" s="30">
        <v>10</v>
      </c>
      <c r="I73" s="30">
        <v>11</v>
      </c>
      <c r="O73" s="30">
        <v>12</v>
      </c>
    </row>
    <row r="74" spans="1:2">
      <c r="A74" s="17" t="s">
        <v>62</v>
      </c>
      <c r="B74" s="25" t="s">
        <v>1</v>
      </c>
    </row>
    <row r="75" ht="14.25" spans="1:18">
      <c r="A75" s="20" t="s">
        <v>64</v>
      </c>
      <c r="B75" s="20"/>
      <c r="D75" s="17" t="s">
        <v>62</v>
      </c>
      <c r="E75" s="25" t="s">
        <v>63</v>
      </c>
      <c r="G75" s="17" t="s">
        <v>62</v>
      </c>
      <c r="H75" s="25" t="s">
        <v>1</v>
      </c>
      <c r="I75" s="49"/>
      <c r="J75" s="17" t="s">
        <v>62</v>
      </c>
      <c r="K75" s="25" t="s">
        <v>63</v>
      </c>
      <c r="N75" s="17" t="s">
        <v>62</v>
      </c>
      <c r="O75" s="25" t="s">
        <v>1</v>
      </c>
      <c r="Q75" s="17" t="s">
        <v>62</v>
      </c>
      <c r="R75" s="25" t="s">
        <v>63</v>
      </c>
    </row>
    <row r="76" ht="14.25" spans="1:18">
      <c r="A76" s="22" t="s">
        <v>65</v>
      </c>
      <c r="B76" s="26">
        <v>14</v>
      </c>
      <c r="D76" s="20" t="s">
        <v>64</v>
      </c>
      <c r="E76" s="20"/>
      <c r="G76" s="20" t="s">
        <v>64</v>
      </c>
      <c r="H76" s="20"/>
      <c r="I76" s="50"/>
      <c r="J76" s="20" t="s">
        <v>64</v>
      </c>
      <c r="K76" s="20"/>
      <c r="N76" s="20" t="s">
        <v>64</v>
      </c>
      <c r="O76" s="20"/>
      <c r="Q76" s="20" t="s">
        <v>64</v>
      </c>
      <c r="R76" s="20"/>
    </row>
    <row r="77" ht="14.25" spans="1:18">
      <c r="A77" s="22" t="s">
        <v>69</v>
      </c>
      <c r="B77" s="26">
        <v>12</v>
      </c>
      <c r="D77" s="28" t="s">
        <v>68</v>
      </c>
      <c r="E77" s="26">
        <v>58</v>
      </c>
      <c r="G77" s="22" t="s">
        <v>67</v>
      </c>
      <c r="H77" s="26">
        <v>14</v>
      </c>
      <c r="I77" s="50"/>
      <c r="J77" s="22" t="s">
        <v>67</v>
      </c>
      <c r="K77" s="26">
        <v>37</v>
      </c>
      <c r="N77" s="22" t="s">
        <v>65</v>
      </c>
      <c r="O77" s="26">
        <v>26</v>
      </c>
      <c r="Q77" s="28" t="s">
        <v>68</v>
      </c>
      <c r="R77" s="26">
        <v>37</v>
      </c>
    </row>
    <row r="78" ht="14.25" spans="1:15">
      <c r="A78" s="22" t="s">
        <v>67</v>
      </c>
      <c r="B78" s="26">
        <v>8</v>
      </c>
      <c r="G78" s="22" t="s">
        <v>65</v>
      </c>
      <c r="H78" s="26">
        <v>11</v>
      </c>
      <c r="I78" s="50"/>
      <c r="J78" s="28" t="s">
        <v>153</v>
      </c>
      <c r="K78" s="26">
        <v>37</v>
      </c>
      <c r="N78" s="22" t="s">
        <v>67</v>
      </c>
      <c r="O78" s="26">
        <v>10</v>
      </c>
    </row>
    <row r="79" ht="14.25" spans="1:15">
      <c r="A79" s="22" t="s">
        <v>73</v>
      </c>
      <c r="B79" s="26">
        <v>5</v>
      </c>
      <c r="G79" s="22" t="s">
        <v>73</v>
      </c>
      <c r="H79" s="26">
        <v>9</v>
      </c>
      <c r="I79" s="50"/>
      <c r="J79" s="40"/>
      <c r="N79" s="22" t="s">
        <v>73</v>
      </c>
      <c r="O79" s="26">
        <v>9</v>
      </c>
    </row>
    <row r="80" ht="14.25" spans="1:15">
      <c r="A80" s="22" t="s">
        <v>66</v>
      </c>
      <c r="B80" s="26">
        <v>3</v>
      </c>
      <c r="G80" s="22" t="s">
        <v>69</v>
      </c>
      <c r="H80" s="26">
        <v>8</v>
      </c>
      <c r="I80" s="50"/>
      <c r="J80" s="40"/>
      <c r="N80" s="22" t="s">
        <v>105</v>
      </c>
      <c r="O80" s="26">
        <v>8</v>
      </c>
    </row>
    <row r="81" ht="14.25" spans="1:15">
      <c r="A81" s="22" t="s">
        <v>105</v>
      </c>
      <c r="B81" s="26">
        <v>3</v>
      </c>
      <c r="G81" s="22" t="s">
        <v>81</v>
      </c>
      <c r="H81" s="26">
        <v>5</v>
      </c>
      <c r="I81" s="50"/>
      <c r="J81" s="40"/>
      <c r="N81" s="22" t="s">
        <v>69</v>
      </c>
      <c r="O81" s="26">
        <v>6</v>
      </c>
    </row>
    <row r="82" ht="14.25" spans="1:15">
      <c r="A82" s="22" t="s">
        <v>109</v>
      </c>
      <c r="B82" s="26">
        <v>2</v>
      </c>
      <c r="G82" s="22" t="s">
        <v>75</v>
      </c>
      <c r="H82" s="26">
        <v>4</v>
      </c>
      <c r="I82" s="50"/>
      <c r="J82" s="40"/>
      <c r="N82" s="22" t="s">
        <v>75</v>
      </c>
      <c r="O82" s="26">
        <v>4</v>
      </c>
    </row>
    <row r="83" ht="14.25" spans="1:15">
      <c r="A83" s="22" t="s">
        <v>75</v>
      </c>
      <c r="B83" s="26">
        <v>2</v>
      </c>
      <c r="G83" s="22" t="s">
        <v>71</v>
      </c>
      <c r="H83" s="26">
        <v>4</v>
      </c>
      <c r="I83" s="50"/>
      <c r="J83" s="40"/>
      <c r="N83" s="22" t="s">
        <v>76</v>
      </c>
      <c r="O83" s="26">
        <v>4</v>
      </c>
    </row>
    <row r="84" ht="14.25" spans="1:15">
      <c r="A84" s="22" t="s">
        <v>68</v>
      </c>
      <c r="B84" s="26">
        <v>2</v>
      </c>
      <c r="G84" s="22" t="s">
        <v>66</v>
      </c>
      <c r="H84" s="26">
        <v>3</v>
      </c>
      <c r="I84" s="50"/>
      <c r="J84" s="40"/>
      <c r="N84" s="22" t="s">
        <v>81</v>
      </c>
      <c r="O84" s="26">
        <v>3</v>
      </c>
    </row>
    <row r="85" ht="14.25" spans="1:15">
      <c r="A85" s="22" t="s">
        <v>154</v>
      </c>
      <c r="B85" s="26">
        <v>1</v>
      </c>
      <c r="G85" s="22" t="s">
        <v>155</v>
      </c>
      <c r="H85" s="26">
        <v>2</v>
      </c>
      <c r="I85" s="50"/>
      <c r="J85" s="40"/>
      <c r="N85" s="22" t="s">
        <v>71</v>
      </c>
      <c r="O85" s="26">
        <v>2</v>
      </c>
    </row>
    <row r="86" ht="14.25" spans="1:15">
      <c r="A86" s="22" t="s">
        <v>156</v>
      </c>
      <c r="B86" s="26">
        <v>1</v>
      </c>
      <c r="G86" s="22" t="s">
        <v>110</v>
      </c>
      <c r="H86" s="26">
        <v>2</v>
      </c>
      <c r="N86" s="22" t="s">
        <v>157</v>
      </c>
      <c r="O86" s="26">
        <v>2</v>
      </c>
    </row>
    <row r="87" ht="14.25" spans="1:15">
      <c r="A87" s="22" t="s">
        <v>158</v>
      </c>
      <c r="B87" s="26">
        <v>1</v>
      </c>
      <c r="G87" s="22" t="s">
        <v>74</v>
      </c>
      <c r="H87" s="26">
        <v>1</v>
      </c>
      <c r="N87" s="22" t="s">
        <v>70</v>
      </c>
      <c r="O87" s="26">
        <v>2</v>
      </c>
    </row>
    <row r="88" ht="14.25" spans="1:15">
      <c r="A88" s="22" t="s">
        <v>132</v>
      </c>
      <c r="B88" s="26">
        <v>1</v>
      </c>
      <c r="G88" s="22" t="s">
        <v>159</v>
      </c>
      <c r="H88" s="26">
        <v>1</v>
      </c>
      <c r="N88" s="22" t="s">
        <v>98</v>
      </c>
      <c r="O88" s="26">
        <v>1</v>
      </c>
    </row>
    <row r="89" ht="14.25" spans="1:15">
      <c r="A89" s="22" t="s">
        <v>160</v>
      </c>
      <c r="B89" s="26">
        <v>1</v>
      </c>
      <c r="G89" s="22" t="s">
        <v>153</v>
      </c>
      <c r="H89" s="26">
        <v>1</v>
      </c>
      <c r="N89" s="22" t="s">
        <v>161</v>
      </c>
      <c r="O89" s="26">
        <v>1</v>
      </c>
    </row>
    <row r="90" ht="14.25" spans="1:15">
      <c r="A90" s="22" t="s">
        <v>162</v>
      </c>
      <c r="B90" s="26">
        <v>1</v>
      </c>
      <c r="G90" s="22" t="s">
        <v>76</v>
      </c>
      <c r="H90" s="26">
        <v>1</v>
      </c>
      <c r="N90" s="22" t="s">
        <v>68</v>
      </c>
      <c r="O90" s="26">
        <v>1</v>
      </c>
    </row>
    <row r="91" ht="14.25" spans="1:15">
      <c r="A91" s="22" t="s">
        <v>74</v>
      </c>
      <c r="B91" s="26">
        <v>1</v>
      </c>
      <c r="G91" s="22" t="s">
        <v>163</v>
      </c>
      <c r="H91" s="26">
        <v>1</v>
      </c>
      <c r="N91" s="22" t="s">
        <v>164</v>
      </c>
      <c r="O91" s="26">
        <v>1</v>
      </c>
    </row>
    <row r="92" ht="14.25" spans="1:15">
      <c r="A92" s="22" t="s">
        <v>112</v>
      </c>
      <c r="B92" s="26">
        <v>1</v>
      </c>
      <c r="G92" s="22" t="s">
        <v>78</v>
      </c>
      <c r="H92" s="26">
        <v>1</v>
      </c>
      <c r="N92" s="22" t="s">
        <v>165</v>
      </c>
      <c r="O92" s="26">
        <v>1</v>
      </c>
    </row>
    <row r="93" ht="14.25" spans="1:15">
      <c r="A93" s="22" t="s">
        <v>110</v>
      </c>
      <c r="B93" s="26">
        <v>1</v>
      </c>
      <c r="G93" s="22" t="s">
        <v>83</v>
      </c>
      <c r="H93" s="26">
        <v>1</v>
      </c>
      <c r="N93" s="22" t="s">
        <v>166</v>
      </c>
      <c r="O93" s="26">
        <v>1</v>
      </c>
    </row>
    <row r="94" ht="14.25" spans="1:15">
      <c r="A94" s="22" t="s">
        <v>76</v>
      </c>
      <c r="B94" s="26">
        <v>1</v>
      </c>
      <c r="G94" s="22" t="s">
        <v>70</v>
      </c>
      <c r="H94" s="26">
        <v>1</v>
      </c>
      <c r="N94" s="22" t="s">
        <v>66</v>
      </c>
      <c r="O94" s="26">
        <v>1</v>
      </c>
    </row>
    <row r="95" ht="14.25" spans="1:15">
      <c r="A95" s="28" t="s">
        <v>103</v>
      </c>
      <c r="B95" s="32">
        <v>1</v>
      </c>
      <c r="G95" s="22" t="s">
        <v>167</v>
      </c>
      <c r="H95" s="26">
        <v>1</v>
      </c>
      <c r="N95" s="22" t="s">
        <v>168</v>
      </c>
      <c r="O95" s="26">
        <v>1</v>
      </c>
    </row>
    <row r="96" spans="7:15">
      <c r="G96" s="28" t="s">
        <v>169</v>
      </c>
      <c r="H96" s="26">
        <v>1</v>
      </c>
      <c r="N96" s="28" t="s">
        <v>170</v>
      </c>
      <c r="O96" s="26">
        <v>1</v>
      </c>
    </row>
    <row r="97" spans="8:8">
      <c r="H97" s="14"/>
    </row>
    <row r="98" spans="3:15">
      <c r="C98" s="30">
        <v>13</v>
      </c>
      <c r="H98" s="30">
        <v>14</v>
      </c>
      <c r="O98" s="30">
        <v>15</v>
      </c>
    </row>
    <row r="99" spans="1:18">
      <c r="A99" s="17" t="s">
        <v>62</v>
      </c>
      <c r="B99" s="25" t="s">
        <v>1</v>
      </c>
      <c r="D99" s="17" t="s">
        <v>62</v>
      </c>
      <c r="E99" s="25" t="s">
        <v>63</v>
      </c>
      <c r="G99" s="17" t="s">
        <v>62</v>
      </c>
      <c r="H99" s="25" t="s">
        <v>1</v>
      </c>
      <c r="J99" s="41" t="s">
        <v>62</v>
      </c>
      <c r="N99" s="17" t="s">
        <v>62</v>
      </c>
      <c r="O99" s="25" t="s">
        <v>1</v>
      </c>
      <c r="Q99" s="17" t="s">
        <v>62</v>
      </c>
      <c r="R99" s="25" t="s">
        <v>63</v>
      </c>
    </row>
    <row r="100" ht="14.25" spans="1:18">
      <c r="A100" s="20" t="s">
        <v>64</v>
      </c>
      <c r="B100" s="20"/>
      <c r="D100" s="20" t="s">
        <v>64</v>
      </c>
      <c r="E100" s="20"/>
      <c r="G100" s="20" t="s">
        <v>64</v>
      </c>
      <c r="H100" s="20"/>
      <c r="J100" t="s">
        <v>64</v>
      </c>
      <c r="N100" s="20" t="s">
        <v>64</v>
      </c>
      <c r="O100" s="20"/>
      <c r="Q100" s="20" t="s">
        <v>64</v>
      </c>
      <c r="R100" s="20"/>
    </row>
    <row r="101" ht="14.25" spans="1:18">
      <c r="A101" s="22" t="s">
        <v>65</v>
      </c>
      <c r="B101" s="26">
        <v>13</v>
      </c>
      <c r="D101" s="22" t="s">
        <v>76</v>
      </c>
      <c r="E101" s="26">
        <v>37</v>
      </c>
      <c r="G101" s="22" t="s">
        <v>65</v>
      </c>
      <c r="H101" s="26">
        <v>20</v>
      </c>
      <c r="J101" t="s">
        <v>63</v>
      </c>
      <c r="N101" s="22" t="s">
        <v>67</v>
      </c>
      <c r="O101" s="26">
        <v>13</v>
      </c>
      <c r="Q101" s="28" t="s">
        <v>76</v>
      </c>
      <c r="R101" s="26">
        <v>37</v>
      </c>
    </row>
    <row r="102" ht="14.25" spans="1:15">
      <c r="A102" s="22" t="s">
        <v>67</v>
      </c>
      <c r="B102" s="26">
        <v>12</v>
      </c>
      <c r="D102" s="28" t="s">
        <v>67</v>
      </c>
      <c r="E102" s="26">
        <v>37</v>
      </c>
      <c r="G102" s="22" t="s">
        <v>73</v>
      </c>
      <c r="H102" s="26">
        <v>13</v>
      </c>
      <c r="J102" t="s">
        <v>71</v>
      </c>
      <c r="N102" s="22" t="s">
        <v>65</v>
      </c>
      <c r="O102" s="26">
        <v>13</v>
      </c>
    </row>
    <row r="103" ht="14.25" spans="1:15">
      <c r="A103" s="22" t="s">
        <v>69</v>
      </c>
      <c r="B103" s="26">
        <v>9</v>
      </c>
      <c r="G103" s="22" t="s">
        <v>67</v>
      </c>
      <c r="H103" s="26">
        <v>12</v>
      </c>
      <c r="J103" s="27">
        <v>37</v>
      </c>
      <c r="N103" s="22" t="s">
        <v>76</v>
      </c>
      <c r="O103" s="26">
        <v>7</v>
      </c>
    </row>
    <row r="104" ht="14.25" spans="1:15">
      <c r="A104" s="22" t="s">
        <v>71</v>
      </c>
      <c r="B104" s="26">
        <v>9</v>
      </c>
      <c r="G104" s="22" t="s">
        <v>75</v>
      </c>
      <c r="H104" s="26">
        <v>10</v>
      </c>
      <c r="N104" s="22" t="s">
        <v>73</v>
      </c>
      <c r="O104" s="26">
        <v>6</v>
      </c>
    </row>
    <row r="105" ht="14.25" spans="1:15">
      <c r="A105" s="22" t="s">
        <v>76</v>
      </c>
      <c r="B105" s="26">
        <v>8</v>
      </c>
      <c r="G105" s="22" t="s">
        <v>69</v>
      </c>
      <c r="H105" s="26">
        <v>8</v>
      </c>
      <c r="N105" s="22" t="s">
        <v>81</v>
      </c>
      <c r="O105" s="26">
        <v>4</v>
      </c>
    </row>
    <row r="106" ht="14.25" spans="1:15">
      <c r="A106" s="22" t="s">
        <v>73</v>
      </c>
      <c r="B106" s="26">
        <v>6</v>
      </c>
      <c r="G106" s="22" t="s">
        <v>71</v>
      </c>
      <c r="H106" s="26">
        <v>8</v>
      </c>
      <c r="N106" s="22" t="s">
        <v>75</v>
      </c>
      <c r="O106" s="26">
        <v>3</v>
      </c>
    </row>
    <row r="107" ht="14.25" spans="1:15">
      <c r="A107" s="22" t="s">
        <v>78</v>
      </c>
      <c r="B107" s="26">
        <v>4</v>
      </c>
      <c r="G107" s="22" t="s">
        <v>110</v>
      </c>
      <c r="H107" s="26">
        <v>4</v>
      </c>
      <c r="N107" s="22" t="s">
        <v>105</v>
      </c>
      <c r="O107" s="26">
        <v>3</v>
      </c>
    </row>
    <row r="108" ht="14.25" spans="1:15">
      <c r="A108" s="22" t="s">
        <v>105</v>
      </c>
      <c r="B108" s="26">
        <v>3</v>
      </c>
      <c r="G108" s="22" t="s">
        <v>81</v>
      </c>
      <c r="H108" s="26">
        <v>4</v>
      </c>
      <c r="N108" s="22" t="s">
        <v>71</v>
      </c>
      <c r="O108" s="26">
        <v>3</v>
      </c>
    </row>
    <row r="109" ht="14.25" spans="1:15">
      <c r="A109" s="22" t="s">
        <v>70</v>
      </c>
      <c r="B109" s="26">
        <v>3</v>
      </c>
      <c r="G109" s="22" t="s">
        <v>76</v>
      </c>
      <c r="H109" s="26">
        <v>3</v>
      </c>
      <c r="N109" s="22" t="s">
        <v>110</v>
      </c>
      <c r="O109" s="26">
        <v>2</v>
      </c>
    </row>
    <row r="110" ht="14.25" spans="1:15">
      <c r="A110" s="22" t="s">
        <v>75</v>
      </c>
      <c r="B110" s="26">
        <v>2</v>
      </c>
      <c r="G110" s="22" t="s">
        <v>105</v>
      </c>
      <c r="H110" s="26">
        <v>3</v>
      </c>
      <c r="N110" s="22" t="s">
        <v>171</v>
      </c>
      <c r="O110" s="26">
        <v>2</v>
      </c>
    </row>
    <row r="111" ht="14.25" spans="1:15">
      <c r="A111" s="22" t="s">
        <v>110</v>
      </c>
      <c r="B111" s="26">
        <v>2</v>
      </c>
      <c r="G111" s="22" t="s">
        <v>78</v>
      </c>
      <c r="H111" s="26">
        <v>3</v>
      </c>
      <c r="N111" s="22" t="s">
        <v>172</v>
      </c>
      <c r="O111" s="26">
        <v>2</v>
      </c>
    </row>
    <row r="112" ht="14.25" spans="1:15">
      <c r="A112" s="22" t="s">
        <v>102</v>
      </c>
      <c r="B112" s="26">
        <v>2</v>
      </c>
      <c r="G112" s="22" t="s">
        <v>173</v>
      </c>
      <c r="H112" s="26">
        <v>1</v>
      </c>
      <c r="N112" s="22" t="s">
        <v>125</v>
      </c>
      <c r="O112" s="26">
        <v>1</v>
      </c>
    </row>
    <row r="113" ht="14.25" spans="1:15">
      <c r="A113" s="22" t="s">
        <v>174</v>
      </c>
      <c r="B113" s="26">
        <v>1</v>
      </c>
      <c r="G113" s="22" t="s">
        <v>175</v>
      </c>
      <c r="H113" s="26">
        <v>1</v>
      </c>
      <c r="N113" s="22" t="s">
        <v>176</v>
      </c>
      <c r="O113" s="26">
        <v>1</v>
      </c>
    </row>
    <row r="114" ht="14.25" spans="1:15">
      <c r="A114" s="22" t="s">
        <v>177</v>
      </c>
      <c r="B114" s="26">
        <v>1</v>
      </c>
      <c r="G114" s="22" t="s">
        <v>178</v>
      </c>
      <c r="H114" s="26">
        <v>1</v>
      </c>
      <c r="N114" s="22" t="s">
        <v>179</v>
      </c>
      <c r="O114" s="26">
        <v>1</v>
      </c>
    </row>
    <row r="115" ht="14.25" spans="1:15">
      <c r="A115" s="22" t="s">
        <v>180</v>
      </c>
      <c r="B115" s="26">
        <v>1</v>
      </c>
      <c r="G115" s="22" t="s">
        <v>181</v>
      </c>
      <c r="H115" s="26">
        <v>1</v>
      </c>
      <c r="N115" s="22" t="s">
        <v>182</v>
      </c>
      <c r="O115" s="26">
        <v>1</v>
      </c>
    </row>
    <row r="116" ht="14.25" spans="1:15">
      <c r="A116" s="22" t="s">
        <v>183</v>
      </c>
      <c r="B116" s="26">
        <v>1</v>
      </c>
      <c r="G116" s="22" t="s">
        <v>184</v>
      </c>
      <c r="H116" s="26">
        <v>1</v>
      </c>
      <c r="N116" s="22" t="s">
        <v>132</v>
      </c>
      <c r="O116" s="26">
        <v>1</v>
      </c>
    </row>
    <row r="117" ht="14.25" spans="1:15">
      <c r="A117" s="22" t="s">
        <v>154</v>
      </c>
      <c r="B117" s="26">
        <v>1</v>
      </c>
      <c r="G117" s="22" t="s">
        <v>171</v>
      </c>
      <c r="H117" s="26">
        <v>1</v>
      </c>
      <c r="N117" s="22" t="s">
        <v>185</v>
      </c>
      <c r="O117" s="26">
        <v>1</v>
      </c>
    </row>
    <row r="118" ht="14.25" spans="1:15">
      <c r="A118" s="22" t="s">
        <v>66</v>
      </c>
      <c r="B118" s="26">
        <v>1</v>
      </c>
      <c r="G118" s="22" t="s">
        <v>104</v>
      </c>
      <c r="H118" s="26">
        <v>1</v>
      </c>
      <c r="N118" s="22" t="s">
        <v>89</v>
      </c>
      <c r="O118" s="26">
        <v>1</v>
      </c>
    </row>
    <row r="119" ht="14.25" spans="1:15">
      <c r="A119" s="22" t="s">
        <v>85</v>
      </c>
      <c r="B119" s="26">
        <v>1</v>
      </c>
      <c r="G119" s="22" t="s">
        <v>93</v>
      </c>
      <c r="H119" s="26">
        <v>1</v>
      </c>
      <c r="N119" s="22" t="s">
        <v>121</v>
      </c>
      <c r="O119" s="26">
        <v>1</v>
      </c>
    </row>
    <row r="120" spans="1:15">
      <c r="A120" s="28" t="s">
        <v>98</v>
      </c>
      <c r="B120" s="26">
        <v>1</v>
      </c>
      <c r="G120" s="28" t="s">
        <v>186</v>
      </c>
      <c r="H120" s="26">
        <v>1</v>
      </c>
      <c r="N120" s="28" t="s">
        <v>187</v>
      </c>
      <c r="O120" s="26">
        <v>1</v>
      </c>
    </row>
    <row r="122" spans="2:15">
      <c r="B122" s="30">
        <v>16</v>
      </c>
      <c r="H122" s="30">
        <v>17</v>
      </c>
      <c r="O122" s="30">
        <v>18</v>
      </c>
    </row>
    <row r="123" spans="1:15">
      <c r="A123" s="17" t="s">
        <v>62</v>
      </c>
      <c r="B123" s="25" t="s">
        <v>1</v>
      </c>
      <c r="G123" s="17" t="s">
        <v>62</v>
      </c>
      <c r="H123" s="25" t="s">
        <v>1</v>
      </c>
      <c r="N123" s="17" t="s">
        <v>62</v>
      </c>
      <c r="O123" s="25" t="s">
        <v>1</v>
      </c>
    </row>
    <row r="124" ht="14.25" spans="1:15">
      <c r="A124" s="20" t="s">
        <v>64</v>
      </c>
      <c r="B124" s="20"/>
      <c r="G124" s="20" t="s">
        <v>64</v>
      </c>
      <c r="H124" s="20"/>
      <c r="N124" s="20" t="s">
        <v>64</v>
      </c>
      <c r="O124" s="20"/>
    </row>
    <row r="125" ht="14.25" spans="1:15">
      <c r="A125" s="22" t="s">
        <v>67</v>
      </c>
      <c r="B125" s="26">
        <v>20</v>
      </c>
      <c r="G125" s="22" t="s">
        <v>67</v>
      </c>
      <c r="H125" s="26">
        <v>12</v>
      </c>
      <c r="N125" s="22" t="s">
        <v>67</v>
      </c>
      <c r="O125" s="26">
        <v>19</v>
      </c>
    </row>
    <row r="126" ht="14.25" spans="1:15">
      <c r="A126" s="22" t="s">
        <v>65</v>
      </c>
      <c r="B126" s="26">
        <v>17</v>
      </c>
      <c r="G126" s="22" t="s">
        <v>65</v>
      </c>
      <c r="H126" s="26">
        <v>11</v>
      </c>
      <c r="N126" s="22" t="s">
        <v>76</v>
      </c>
      <c r="O126" s="26">
        <v>8</v>
      </c>
    </row>
    <row r="127" ht="14.25" spans="1:15">
      <c r="A127" s="22" t="s">
        <v>76</v>
      </c>
      <c r="B127" s="26">
        <v>12</v>
      </c>
      <c r="G127" s="22" t="s">
        <v>76</v>
      </c>
      <c r="H127" s="26">
        <v>7</v>
      </c>
      <c r="N127" s="22" t="s">
        <v>69</v>
      </c>
      <c r="O127" s="26">
        <v>8</v>
      </c>
    </row>
    <row r="128" ht="14.25" spans="1:15">
      <c r="A128" s="22" t="s">
        <v>71</v>
      </c>
      <c r="B128" s="26">
        <v>9</v>
      </c>
      <c r="G128" s="22" t="s">
        <v>71</v>
      </c>
      <c r="H128" s="26">
        <v>3</v>
      </c>
      <c r="N128" s="22" t="s">
        <v>65</v>
      </c>
      <c r="O128" s="26">
        <v>8</v>
      </c>
    </row>
    <row r="129" ht="14.25" spans="1:15">
      <c r="A129" s="22" t="s">
        <v>66</v>
      </c>
      <c r="B129" s="26">
        <v>8</v>
      </c>
      <c r="G129" s="22" t="s">
        <v>73</v>
      </c>
      <c r="H129" s="26">
        <v>3</v>
      </c>
      <c r="N129" s="22" t="s">
        <v>74</v>
      </c>
      <c r="O129" s="26">
        <v>7</v>
      </c>
    </row>
    <row r="130" ht="14.25" spans="1:15">
      <c r="A130" s="22" t="s">
        <v>73</v>
      </c>
      <c r="B130" s="26">
        <v>7</v>
      </c>
      <c r="G130" s="22" t="s">
        <v>69</v>
      </c>
      <c r="H130" s="26">
        <v>2</v>
      </c>
      <c r="N130" s="22" t="s">
        <v>73</v>
      </c>
      <c r="O130" s="26">
        <v>4</v>
      </c>
    </row>
    <row r="131" ht="14.25" spans="1:15">
      <c r="A131" s="22" t="s">
        <v>75</v>
      </c>
      <c r="B131" s="26">
        <v>5</v>
      </c>
      <c r="G131" s="22" t="s">
        <v>75</v>
      </c>
      <c r="H131" s="26">
        <v>2</v>
      </c>
      <c r="N131" s="22" t="s">
        <v>66</v>
      </c>
      <c r="O131" s="26">
        <v>2</v>
      </c>
    </row>
    <row r="132" ht="14.25" spans="1:15">
      <c r="A132" s="22" t="s">
        <v>110</v>
      </c>
      <c r="B132" s="26">
        <v>4</v>
      </c>
      <c r="G132" s="22" t="s">
        <v>166</v>
      </c>
      <c r="H132" s="26">
        <v>1</v>
      </c>
      <c r="N132" s="22" t="s">
        <v>188</v>
      </c>
      <c r="O132" s="26">
        <v>1</v>
      </c>
    </row>
    <row r="133" ht="14.25" spans="1:15">
      <c r="A133" s="22" t="s">
        <v>117</v>
      </c>
      <c r="B133" s="26">
        <v>3</v>
      </c>
      <c r="G133" s="22" t="s">
        <v>140</v>
      </c>
      <c r="H133" s="26">
        <v>1</v>
      </c>
      <c r="N133" s="22" t="s">
        <v>172</v>
      </c>
      <c r="O133" s="26">
        <v>1</v>
      </c>
    </row>
    <row r="134" ht="14.25" spans="1:15">
      <c r="A134" s="22" t="s">
        <v>69</v>
      </c>
      <c r="B134" s="26">
        <v>3</v>
      </c>
      <c r="G134" s="22" t="s">
        <v>125</v>
      </c>
      <c r="H134" s="26">
        <v>1</v>
      </c>
      <c r="N134" s="22" t="s">
        <v>186</v>
      </c>
      <c r="O134" s="26">
        <v>1</v>
      </c>
    </row>
    <row r="135" ht="14.25" spans="1:15">
      <c r="A135" s="22" t="s">
        <v>161</v>
      </c>
      <c r="B135" s="26">
        <v>2</v>
      </c>
      <c r="G135" s="22" t="s">
        <v>189</v>
      </c>
      <c r="H135" s="26">
        <v>1</v>
      </c>
      <c r="N135" s="22" t="s">
        <v>190</v>
      </c>
      <c r="O135" s="26">
        <v>1</v>
      </c>
    </row>
    <row r="136" ht="14.25" spans="1:15">
      <c r="A136" s="22" t="s">
        <v>105</v>
      </c>
      <c r="B136" s="26">
        <v>2</v>
      </c>
      <c r="G136" s="22" t="s">
        <v>103</v>
      </c>
      <c r="H136" s="26">
        <v>1</v>
      </c>
      <c r="N136" s="22" t="s">
        <v>191</v>
      </c>
      <c r="O136" s="26">
        <v>1</v>
      </c>
    </row>
    <row r="137" ht="14.25" spans="1:15">
      <c r="A137" s="22" t="s">
        <v>192</v>
      </c>
      <c r="B137" s="26">
        <v>2</v>
      </c>
      <c r="G137" s="22" t="s">
        <v>106</v>
      </c>
      <c r="H137" s="26">
        <v>1</v>
      </c>
      <c r="N137" s="22" t="s">
        <v>103</v>
      </c>
      <c r="O137" s="26">
        <v>1</v>
      </c>
    </row>
    <row r="138" ht="14.25" spans="1:15">
      <c r="A138" s="22" t="s">
        <v>81</v>
      </c>
      <c r="B138" s="26">
        <v>2</v>
      </c>
      <c r="G138" s="22" t="s">
        <v>193</v>
      </c>
      <c r="H138" s="26">
        <v>1</v>
      </c>
      <c r="N138" s="22" t="s">
        <v>81</v>
      </c>
      <c r="O138" s="26">
        <v>1</v>
      </c>
    </row>
    <row r="139" ht="14.25" spans="1:15">
      <c r="A139" s="22" t="s">
        <v>194</v>
      </c>
      <c r="B139" s="26">
        <v>1</v>
      </c>
      <c r="G139" s="22" t="s">
        <v>172</v>
      </c>
      <c r="H139" s="26">
        <v>1</v>
      </c>
      <c r="N139" s="22" t="s">
        <v>90</v>
      </c>
      <c r="O139" s="26">
        <v>1</v>
      </c>
    </row>
    <row r="140" ht="14.25" spans="1:15">
      <c r="A140" s="22" t="s">
        <v>195</v>
      </c>
      <c r="B140" s="26">
        <v>1</v>
      </c>
      <c r="G140" s="22" t="s">
        <v>74</v>
      </c>
      <c r="H140" s="26">
        <v>1</v>
      </c>
      <c r="N140" s="22" t="s">
        <v>112</v>
      </c>
      <c r="O140" s="26">
        <v>1</v>
      </c>
    </row>
    <row r="141" ht="14.25" spans="1:15">
      <c r="A141" s="22" t="s">
        <v>196</v>
      </c>
      <c r="B141" s="26">
        <v>1</v>
      </c>
      <c r="G141" s="22" t="s">
        <v>197</v>
      </c>
      <c r="H141" s="26">
        <v>1</v>
      </c>
      <c r="N141" s="22" t="s">
        <v>198</v>
      </c>
      <c r="O141" s="26">
        <v>1</v>
      </c>
    </row>
    <row r="142" ht="14.25" spans="1:15">
      <c r="A142" s="22" t="s">
        <v>199</v>
      </c>
      <c r="B142" s="26">
        <v>1</v>
      </c>
      <c r="G142" s="22" t="s">
        <v>180</v>
      </c>
      <c r="H142" s="26">
        <v>1</v>
      </c>
      <c r="N142" s="22" t="s">
        <v>200</v>
      </c>
      <c r="O142" s="26">
        <v>1</v>
      </c>
    </row>
    <row r="143" ht="14.25" spans="1:15">
      <c r="A143" s="22" t="s">
        <v>83</v>
      </c>
      <c r="B143" s="26">
        <v>1</v>
      </c>
      <c r="G143" s="22" t="s">
        <v>81</v>
      </c>
      <c r="H143" s="26">
        <v>1</v>
      </c>
      <c r="N143" s="22" t="s">
        <v>71</v>
      </c>
      <c r="O143" s="26">
        <v>1</v>
      </c>
    </row>
    <row r="144" spans="1:15">
      <c r="A144" s="28" t="s">
        <v>112</v>
      </c>
      <c r="B144" s="26">
        <v>1</v>
      </c>
      <c r="G144" s="28" t="s">
        <v>201</v>
      </c>
      <c r="H144" s="26">
        <v>1</v>
      </c>
      <c r="N144" s="28" t="s">
        <v>101</v>
      </c>
      <c r="O144" s="26">
        <v>1</v>
      </c>
    </row>
    <row r="146" spans="2:15">
      <c r="B146" s="26">
        <v>19</v>
      </c>
      <c r="H146">
        <v>20</v>
      </c>
      <c r="O146">
        <v>21</v>
      </c>
    </row>
    <row r="147" spans="1:18">
      <c r="A147" s="18" t="s">
        <v>62</v>
      </c>
      <c r="B147" s="19" t="s">
        <v>1</v>
      </c>
      <c r="D147" s="18" t="s">
        <v>62</v>
      </c>
      <c r="E147" s="19" t="s">
        <v>63</v>
      </c>
      <c r="G147" s="18" t="s">
        <v>62</v>
      </c>
      <c r="H147" s="19" t="s">
        <v>1</v>
      </c>
      <c r="N147" s="18" t="s">
        <v>43</v>
      </c>
      <c r="O147" s="19" t="s">
        <v>1</v>
      </c>
      <c r="Q147" s="18" t="s">
        <v>62</v>
      </c>
      <c r="R147" s="19" t="s">
        <v>63</v>
      </c>
    </row>
    <row r="148" ht="14.25" spans="1:18">
      <c r="A148" s="21" t="s">
        <v>64</v>
      </c>
      <c r="B148" s="21"/>
      <c r="D148" s="21" t="s">
        <v>64</v>
      </c>
      <c r="E148" s="21"/>
      <c r="G148" s="21" t="s">
        <v>64</v>
      </c>
      <c r="H148" s="21"/>
      <c r="N148" s="21" t="s">
        <v>64</v>
      </c>
      <c r="O148" s="21"/>
      <c r="Q148" s="21" t="s">
        <v>64</v>
      </c>
      <c r="R148" s="21"/>
    </row>
    <row r="149" ht="14.25" spans="1:18">
      <c r="A149" s="31" t="s">
        <v>74</v>
      </c>
      <c r="B149" s="24">
        <v>10</v>
      </c>
      <c r="D149" s="23" t="s">
        <v>202</v>
      </c>
      <c r="E149" s="24">
        <v>37</v>
      </c>
      <c r="G149" s="22" t="s">
        <v>67</v>
      </c>
      <c r="H149" s="26">
        <v>18</v>
      </c>
      <c r="N149" s="22" t="s">
        <v>67</v>
      </c>
      <c r="O149" s="26">
        <v>50</v>
      </c>
      <c r="Q149" s="22" t="s">
        <v>74</v>
      </c>
      <c r="R149" s="26">
        <v>37</v>
      </c>
    </row>
    <row r="150" ht="14.25" spans="1:18">
      <c r="A150" s="31" t="s">
        <v>69</v>
      </c>
      <c r="B150" s="24">
        <v>9</v>
      </c>
      <c r="G150" s="22" t="s">
        <v>76</v>
      </c>
      <c r="H150" s="26">
        <v>6</v>
      </c>
      <c r="N150" s="22" t="s">
        <v>65</v>
      </c>
      <c r="O150" s="26">
        <v>10</v>
      </c>
      <c r="Q150" s="28" t="s">
        <v>81</v>
      </c>
      <c r="R150" s="26">
        <v>37</v>
      </c>
    </row>
    <row r="151" ht="14.25" spans="1:15">
      <c r="A151" s="31" t="s">
        <v>65</v>
      </c>
      <c r="B151" s="24">
        <v>9</v>
      </c>
      <c r="G151" s="22" t="s">
        <v>65</v>
      </c>
      <c r="H151" s="26">
        <v>5</v>
      </c>
      <c r="N151" s="22" t="s">
        <v>73</v>
      </c>
      <c r="O151" s="26">
        <v>9</v>
      </c>
    </row>
    <row r="152" ht="14.25" spans="1:15">
      <c r="A152" s="31" t="s">
        <v>67</v>
      </c>
      <c r="B152" s="24">
        <v>8</v>
      </c>
      <c r="G152" s="22" t="s">
        <v>74</v>
      </c>
      <c r="H152" s="26">
        <v>5</v>
      </c>
      <c r="N152" s="22" t="s">
        <v>76</v>
      </c>
      <c r="O152" s="26">
        <v>9</v>
      </c>
    </row>
    <row r="153" ht="14.25" spans="1:15">
      <c r="A153" s="31" t="s">
        <v>76</v>
      </c>
      <c r="B153" s="24">
        <v>6</v>
      </c>
      <c r="G153" s="22" t="s">
        <v>75</v>
      </c>
      <c r="H153" s="26">
        <v>4</v>
      </c>
      <c r="N153" s="22" t="s">
        <v>71</v>
      </c>
      <c r="O153" s="26">
        <v>6</v>
      </c>
    </row>
    <row r="154" ht="14.25" spans="1:15">
      <c r="A154" s="31" t="s">
        <v>199</v>
      </c>
      <c r="B154" s="24">
        <v>3</v>
      </c>
      <c r="G154" s="22" t="s">
        <v>203</v>
      </c>
      <c r="H154" s="26">
        <v>2</v>
      </c>
      <c r="N154" s="22" t="s">
        <v>74</v>
      </c>
      <c r="O154" s="26">
        <v>5</v>
      </c>
    </row>
    <row r="155" ht="14.25" spans="1:15">
      <c r="A155" s="31" t="s">
        <v>75</v>
      </c>
      <c r="B155" s="24">
        <v>3</v>
      </c>
      <c r="G155" s="22" t="s">
        <v>73</v>
      </c>
      <c r="H155" s="26">
        <v>2</v>
      </c>
      <c r="N155" s="22" t="s">
        <v>75</v>
      </c>
      <c r="O155" s="26">
        <v>3</v>
      </c>
    </row>
    <row r="156" ht="14.25" spans="1:15">
      <c r="A156" s="31" t="s">
        <v>98</v>
      </c>
      <c r="B156" s="24">
        <v>1</v>
      </c>
      <c r="G156" s="22" t="s">
        <v>166</v>
      </c>
      <c r="H156" s="26">
        <v>1</v>
      </c>
      <c r="N156" s="22" t="s">
        <v>89</v>
      </c>
      <c r="O156" s="26">
        <v>2</v>
      </c>
    </row>
    <row r="157" ht="14.25" spans="1:15">
      <c r="A157" s="31" t="s">
        <v>204</v>
      </c>
      <c r="B157" s="24">
        <v>1</v>
      </c>
      <c r="G157" s="22" t="s">
        <v>93</v>
      </c>
      <c r="H157" s="26">
        <v>1</v>
      </c>
      <c r="N157" s="22" t="s">
        <v>121</v>
      </c>
      <c r="O157" s="26">
        <v>2</v>
      </c>
    </row>
    <row r="158" ht="14.25" spans="1:15">
      <c r="A158" s="31" t="s">
        <v>205</v>
      </c>
      <c r="B158" s="24">
        <v>1</v>
      </c>
      <c r="G158" s="22" t="s">
        <v>206</v>
      </c>
      <c r="H158" s="26">
        <v>1</v>
      </c>
      <c r="N158" s="22" t="s">
        <v>81</v>
      </c>
      <c r="O158" s="26">
        <v>2</v>
      </c>
    </row>
    <row r="159" ht="14.25" spans="1:15">
      <c r="A159" s="31" t="s">
        <v>207</v>
      </c>
      <c r="B159" s="24">
        <v>1</v>
      </c>
      <c r="G159" s="22" t="s">
        <v>208</v>
      </c>
      <c r="H159" s="26">
        <v>1</v>
      </c>
      <c r="N159" s="22" t="s">
        <v>110</v>
      </c>
      <c r="O159" s="26">
        <v>2</v>
      </c>
    </row>
    <row r="160" ht="14.25" spans="1:15">
      <c r="A160" s="31" t="s">
        <v>119</v>
      </c>
      <c r="B160" s="24">
        <v>1</v>
      </c>
      <c r="G160" s="22" t="s">
        <v>69</v>
      </c>
      <c r="H160" s="26">
        <v>1</v>
      </c>
      <c r="N160" s="22" t="s">
        <v>132</v>
      </c>
      <c r="O160" s="26">
        <v>2</v>
      </c>
    </row>
    <row r="161" ht="14.25" spans="1:15">
      <c r="A161" s="31" t="s">
        <v>172</v>
      </c>
      <c r="B161" s="24">
        <v>1</v>
      </c>
      <c r="G161" s="22" t="s">
        <v>209</v>
      </c>
      <c r="H161" s="26">
        <v>1</v>
      </c>
      <c r="N161" s="22" t="s">
        <v>172</v>
      </c>
      <c r="O161" s="26">
        <v>1</v>
      </c>
    </row>
    <row r="162" ht="14.25" spans="1:15">
      <c r="A162" s="31" t="s">
        <v>146</v>
      </c>
      <c r="B162" s="24">
        <v>1</v>
      </c>
      <c r="G162" s="22" t="s">
        <v>66</v>
      </c>
      <c r="H162" s="26">
        <v>1</v>
      </c>
      <c r="N162" s="22" t="s">
        <v>210</v>
      </c>
      <c r="O162" s="26">
        <v>1</v>
      </c>
    </row>
    <row r="163" ht="14.25" spans="1:15">
      <c r="A163" s="31" t="s">
        <v>202</v>
      </c>
      <c r="B163" s="24">
        <v>1</v>
      </c>
      <c r="G163" s="22" t="s">
        <v>168</v>
      </c>
      <c r="H163" s="26">
        <v>1</v>
      </c>
      <c r="N163" s="22" t="s">
        <v>192</v>
      </c>
      <c r="O163" s="26">
        <v>1</v>
      </c>
    </row>
    <row r="164" ht="14.25" spans="1:15">
      <c r="A164" s="31" t="s">
        <v>211</v>
      </c>
      <c r="B164" s="24">
        <v>1</v>
      </c>
      <c r="G164" s="22" t="s">
        <v>212</v>
      </c>
      <c r="H164" s="26">
        <v>1</v>
      </c>
      <c r="N164" s="22" t="s">
        <v>178</v>
      </c>
      <c r="O164" s="26">
        <v>1</v>
      </c>
    </row>
    <row r="165" ht="14.25" spans="1:15">
      <c r="A165" s="31" t="s">
        <v>171</v>
      </c>
      <c r="B165" s="24">
        <v>1</v>
      </c>
      <c r="G165" s="22" t="s">
        <v>78</v>
      </c>
      <c r="H165" s="26">
        <v>1</v>
      </c>
      <c r="N165" s="22" t="s">
        <v>154</v>
      </c>
      <c r="O165" s="26">
        <v>1</v>
      </c>
    </row>
    <row r="166" ht="14.25" spans="1:15">
      <c r="A166" s="31" t="s">
        <v>66</v>
      </c>
      <c r="B166" s="24">
        <v>1</v>
      </c>
      <c r="G166" s="22" t="s">
        <v>132</v>
      </c>
      <c r="H166" s="26">
        <v>1</v>
      </c>
      <c r="N166" s="22" t="s">
        <v>152</v>
      </c>
      <c r="O166" s="26">
        <v>1</v>
      </c>
    </row>
    <row r="167" ht="14.25" spans="1:15">
      <c r="A167" s="31" t="s">
        <v>213</v>
      </c>
      <c r="B167" s="24">
        <v>1</v>
      </c>
      <c r="G167" s="22" t="s">
        <v>71</v>
      </c>
      <c r="H167" s="26">
        <v>1</v>
      </c>
      <c r="N167" s="22" t="s">
        <v>199</v>
      </c>
      <c r="O167" s="26">
        <v>1</v>
      </c>
    </row>
    <row r="168" spans="1:15">
      <c r="A168" s="23" t="s">
        <v>214</v>
      </c>
      <c r="B168" s="24">
        <v>1</v>
      </c>
      <c r="G168" s="28" t="s">
        <v>70</v>
      </c>
      <c r="H168" s="26">
        <v>1</v>
      </c>
      <c r="N168" s="28" t="s">
        <v>215</v>
      </c>
      <c r="O168" s="28">
        <v>1</v>
      </c>
    </row>
    <row r="170" spans="2:15">
      <c r="B170" s="26">
        <v>22</v>
      </c>
      <c r="H170" s="26">
        <v>23</v>
      </c>
      <c r="O170" s="26">
        <v>24</v>
      </c>
    </row>
    <row r="171" spans="1:18">
      <c r="A171" s="18" t="s">
        <v>62</v>
      </c>
      <c r="B171" s="19" t="s">
        <v>1</v>
      </c>
      <c r="D171" s="18" t="s">
        <v>62</v>
      </c>
      <c r="E171" s="19" t="s">
        <v>63</v>
      </c>
      <c r="G171" s="18" t="s">
        <v>62</v>
      </c>
      <c r="H171" s="19" t="s">
        <v>1</v>
      </c>
      <c r="J171" s="18" t="s">
        <v>62</v>
      </c>
      <c r="K171" s="19" t="s">
        <v>63</v>
      </c>
      <c r="N171" s="18" t="s">
        <v>43</v>
      </c>
      <c r="O171" s="19" t="s">
        <v>1</v>
      </c>
      <c r="Q171" s="18" t="s">
        <v>62</v>
      </c>
      <c r="R171" s="19" t="s">
        <v>63</v>
      </c>
    </row>
    <row r="172" ht="14.25" spans="1:18">
      <c r="A172" s="21" t="s">
        <v>64</v>
      </c>
      <c r="B172" s="21"/>
      <c r="D172" s="21" t="s">
        <v>64</v>
      </c>
      <c r="E172" s="21"/>
      <c r="G172" s="21" t="s">
        <v>64</v>
      </c>
      <c r="H172" s="21"/>
      <c r="J172" s="21" t="s">
        <v>64</v>
      </c>
      <c r="K172" s="21"/>
      <c r="N172" s="21" t="s">
        <v>64</v>
      </c>
      <c r="O172" s="21"/>
      <c r="Q172" s="21" t="s">
        <v>64</v>
      </c>
      <c r="R172" s="21"/>
    </row>
    <row r="173" ht="14.25" spans="1:18">
      <c r="A173" s="51" t="s">
        <v>67</v>
      </c>
      <c r="B173" s="26">
        <v>23</v>
      </c>
      <c r="D173" t="s">
        <v>73</v>
      </c>
      <c r="E173" s="27">
        <v>37</v>
      </c>
      <c r="G173" s="22" t="s">
        <v>67</v>
      </c>
      <c r="H173" s="26">
        <v>20</v>
      </c>
      <c r="J173" s="28" t="s">
        <v>212</v>
      </c>
      <c r="K173" s="26">
        <v>37</v>
      </c>
      <c r="N173" s="22" t="s">
        <v>67</v>
      </c>
      <c r="O173" s="26">
        <v>19</v>
      </c>
      <c r="Q173" s="28" t="s">
        <v>67</v>
      </c>
      <c r="R173" s="26">
        <v>37</v>
      </c>
    </row>
    <row r="174" ht="14.25" spans="1:15">
      <c r="A174" s="22" t="s">
        <v>65</v>
      </c>
      <c r="B174" s="26">
        <v>14</v>
      </c>
      <c r="G174" s="22" t="s">
        <v>65</v>
      </c>
      <c r="H174" s="26">
        <v>19</v>
      </c>
      <c r="N174" s="22" t="s">
        <v>73</v>
      </c>
      <c r="O174" s="26">
        <v>18</v>
      </c>
    </row>
    <row r="175" ht="14.25" spans="1:15">
      <c r="A175" s="22" t="s">
        <v>73</v>
      </c>
      <c r="B175" s="26">
        <v>10</v>
      </c>
      <c r="G175" s="22" t="s">
        <v>76</v>
      </c>
      <c r="H175" s="26">
        <v>11</v>
      </c>
      <c r="N175" s="22" t="s">
        <v>65</v>
      </c>
      <c r="O175" s="26">
        <v>15</v>
      </c>
    </row>
    <row r="176" ht="14.25" spans="1:15">
      <c r="A176" s="22" t="s">
        <v>76</v>
      </c>
      <c r="B176" s="26">
        <v>5</v>
      </c>
      <c r="G176" s="22" t="s">
        <v>73</v>
      </c>
      <c r="H176" s="26">
        <v>5</v>
      </c>
      <c r="N176" s="22" t="s">
        <v>71</v>
      </c>
      <c r="O176" s="26">
        <v>4</v>
      </c>
    </row>
    <row r="177" ht="14.25" spans="1:15">
      <c r="A177" s="22" t="s">
        <v>75</v>
      </c>
      <c r="B177" s="26">
        <v>5</v>
      </c>
      <c r="G177" s="22" t="s">
        <v>105</v>
      </c>
      <c r="H177" s="26">
        <v>4</v>
      </c>
      <c r="N177" s="22" t="s">
        <v>76</v>
      </c>
      <c r="O177" s="26">
        <v>4</v>
      </c>
    </row>
    <row r="178" ht="14.25" spans="1:15">
      <c r="A178" s="22" t="s">
        <v>71</v>
      </c>
      <c r="B178" s="26">
        <v>3</v>
      </c>
      <c r="G178" s="22" t="s">
        <v>71</v>
      </c>
      <c r="H178" s="26">
        <v>4</v>
      </c>
      <c r="N178" s="22" t="s">
        <v>110</v>
      </c>
      <c r="O178" s="26">
        <v>3</v>
      </c>
    </row>
    <row r="179" ht="14.25" spans="1:15">
      <c r="A179" s="22" t="s">
        <v>199</v>
      </c>
      <c r="B179" s="26">
        <v>2</v>
      </c>
      <c r="G179" s="22" t="s">
        <v>66</v>
      </c>
      <c r="H179" s="26">
        <v>3</v>
      </c>
      <c r="N179" s="22" t="s">
        <v>75</v>
      </c>
      <c r="O179" s="26">
        <v>2</v>
      </c>
    </row>
    <row r="180" ht="14.25" spans="1:15">
      <c r="A180" s="22" t="s">
        <v>81</v>
      </c>
      <c r="B180" s="26">
        <v>2</v>
      </c>
      <c r="G180" s="22" t="s">
        <v>199</v>
      </c>
      <c r="H180" s="26">
        <v>3</v>
      </c>
      <c r="N180" s="22" t="s">
        <v>199</v>
      </c>
      <c r="O180" s="26">
        <v>2</v>
      </c>
    </row>
    <row r="181" ht="14.25" spans="1:15">
      <c r="A181" s="22" t="s">
        <v>110</v>
      </c>
      <c r="B181" s="26">
        <v>2</v>
      </c>
      <c r="G181" s="22" t="s">
        <v>75</v>
      </c>
      <c r="H181" s="26">
        <v>3</v>
      </c>
      <c r="N181" s="22" t="s">
        <v>216</v>
      </c>
      <c r="O181" s="26">
        <v>2</v>
      </c>
    </row>
    <row r="182" ht="14.25" spans="1:15">
      <c r="A182" s="22" t="s">
        <v>217</v>
      </c>
      <c r="B182" s="26">
        <v>1</v>
      </c>
      <c r="G182" s="22" t="s">
        <v>110</v>
      </c>
      <c r="H182" s="26">
        <v>2</v>
      </c>
      <c r="N182" s="22" t="s">
        <v>112</v>
      </c>
      <c r="O182" s="26">
        <v>2</v>
      </c>
    </row>
    <row r="183" ht="14.25" spans="1:15">
      <c r="A183" s="22" t="s">
        <v>218</v>
      </c>
      <c r="B183" s="26">
        <v>1</v>
      </c>
      <c r="G183" s="22" t="s">
        <v>69</v>
      </c>
      <c r="H183" s="26">
        <v>2</v>
      </c>
      <c r="N183" s="22" t="s">
        <v>219</v>
      </c>
      <c r="O183" s="26">
        <v>1</v>
      </c>
    </row>
    <row r="184" ht="14.25" spans="1:15">
      <c r="A184" s="22" t="s">
        <v>219</v>
      </c>
      <c r="B184" s="26">
        <v>1</v>
      </c>
      <c r="G184" s="22" t="s">
        <v>83</v>
      </c>
      <c r="H184" s="26">
        <v>2</v>
      </c>
      <c r="N184" s="22" t="s">
        <v>81</v>
      </c>
      <c r="O184" s="26">
        <v>1</v>
      </c>
    </row>
    <row r="185" ht="14.25" spans="1:15">
      <c r="A185" s="22" t="s">
        <v>220</v>
      </c>
      <c r="B185" s="26">
        <v>1</v>
      </c>
      <c r="G185" s="22" t="s">
        <v>126</v>
      </c>
      <c r="H185" s="26">
        <v>2</v>
      </c>
      <c r="N185" s="22" t="s">
        <v>109</v>
      </c>
      <c r="O185" s="26">
        <v>1</v>
      </c>
    </row>
    <row r="186" ht="14.25" spans="1:15">
      <c r="A186" s="22" t="s">
        <v>112</v>
      </c>
      <c r="B186" s="26">
        <v>1</v>
      </c>
      <c r="G186" s="22" t="s">
        <v>147</v>
      </c>
      <c r="H186" s="26">
        <v>2</v>
      </c>
      <c r="N186" s="22" t="s">
        <v>78</v>
      </c>
      <c r="O186" s="26">
        <v>1</v>
      </c>
    </row>
    <row r="187" ht="14.25" spans="1:15">
      <c r="A187" s="22" t="s">
        <v>221</v>
      </c>
      <c r="B187" s="26">
        <v>1</v>
      </c>
      <c r="G187" s="22" t="s">
        <v>219</v>
      </c>
      <c r="H187" s="26">
        <v>1</v>
      </c>
      <c r="N187" s="22" t="s">
        <v>222</v>
      </c>
      <c r="O187" s="26">
        <v>1</v>
      </c>
    </row>
    <row r="188" ht="14.25" spans="1:15">
      <c r="A188" s="22" t="s">
        <v>102</v>
      </c>
      <c r="B188" s="26">
        <v>1</v>
      </c>
      <c r="G188" s="22" t="s">
        <v>223</v>
      </c>
      <c r="H188" s="26">
        <v>1</v>
      </c>
      <c r="N188" s="22" t="s">
        <v>140</v>
      </c>
      <c r="O188" s="26">
        <v>1</v>
      </c>
    </row>
    <row r="189" ht="14.25" spans="1:15">
      <c r="A189" s="22" t="s">
        <v>224</v>
      </c>
      <c r="B189" s="26">
        <v>1</v>
      </c>
      <c r="G189" s="22" t="s">
        <v>225</v>
      </c>
      <c r="H189" s="26">
        <v>1</v>
      </c>
      <c r="N189" s="22" t="s">
        <v>226</v>
      </c>
      <c r="O189" s="26">
        <v>1</v>
      </c>
    </row>
    <row r="190" ht="14.25" spans="1:15">
      <c r="A190" s="22" t="s">
        <v>227</v>
      </c>
      <c r="B190" s="26">
        <v>1</v>
      </c>
      <c r="G190" s="22" t="s">
        <v>228</v>
      </c>
      <c r="H190" s="26">
        <v>1</v>
      </c>
      <c r="N190" s="22" t="s">
        <v>186</v>
      </c>
      <c r="O190" s="26">
        <v>1</v>
      </c>
    </row>
    <row r="191" ht="14.25" spans="1:15">
      <c r="A191" s="22" t="s">
        <v>229</v>
      </c>
      <c r="B191" s="26">
        <v>1</v>
      </c>
      <c r="G191" s="22" t="s">
        <v>230</v>
      </c>
      <c r="H191" s="26">
        <v>1</v>
      </c>
      <c r="N191" s="22" t="s">
        <v>231</v>
      </c>
      <c r="O191" s="26">
        <v>1</v>
      </c>
    </row>
    <row r="192" spans="1:15">
      <c r="A192" s="28" t="s">
        <v>74</v>
      </c>
      <c r="B192" s="26">
        <v>1</v>
      </c>
      <c r="G192" s="28" t="s">
        <v>232</v>
      </c>
      <c r="H192" s="26">
        <v>1</v>
      </c>
      <c r="N192" s="28" t="s">
        <v>221</v>
      </c>
      <c r="O192" s="26">
        <v>1</v>
      </c>
    </row>
    <row r="194" spans="2:15">
      <c r="B194" s="26">
        <v>25</v>
      </c>
      <c r="H194" s="26">
        <v>26</v>
      </c>
      <c r="O194" s="26">
        <v>27</v>
      </c>
    </row>
    <row r="195" spans="1:18">
      <c r="A195" s="18" t="s">
        <v>62</v>
      </c>
      <c r="B195" s="19" t="s">
        <v>1</v>
      </c>
      <c r="D195" s="18" t="s">
        <v>62</v>
      </c>
      <c r="E195" s="19" t="s">
        <v>63</v>
      </c>
      <c r="G195" s="18" t="s">
        <v>62</v>
      </c>
      <c r="H195" s="19" t="s">
        <v>1</v>
      </c>
      <c r="J195" s="18" t="s">
        <v>62</v>
      </c>
      <c r="K195" s="19" t="s">
        <v>63</v>
      </c>
      <c r="N195" s="18" t="s">
        <v>43</v>
      </c>
      <c r="O195" s="19" t="s">
        <v>1</v>
      </c>
      <c r="Q195" s="18" t="s">
        <v>62</v>
      </c>
      <c r="R195" s="19" t="s">
        <v>63</v>
      </c>
    </row>
    <row r="196" ht="14.25" spans="1:18">
      <c r="A196" s="21" t="s">
        <v>64</v>
      </c>
      <c r="B196" s="21"/>
      <c r="D196" s="21" t="s">
        <v>64</v>
      </c>
      <c r="E196" s="21"/>
      <c r="G196" s="21" t="s">
        <v>64</v>
      </c>
      <c r="H196" s="21"/>
      <c r="J196" s="21" t="s">
        <v>64</v>
      </c>
      <c r="K196" s="21"/>
      <c r="N196" s="21" t="s">
        <v>64</v>
      </c>
      <c r="O196" s="21"/>
      <c r="Q196" s="21" t="s">
        <v>64</v>
      </c>
      <c r="R196" s="21"/>
    </row>
    <row r="197" ht="14.25" spans="1:15">
      <c r="A197" s="22" t="s">
        <v>67</v>
      </c>
      <c r="B197" s="26">
        <v>17</v>
      </c>
      <c r="D197" s="22" t="s">
        <v>65</v>
      </c>
      <c r="E197" s="26">
        <v>76</v>
      </c>
      <c r="G197" s="22" t="s">
        <v>67</v>
      </c>
      <c r="H197" s="26">
        <v>24</v>
      </c>
      <c r="N197" s="31" t="s">
        <v>67</v>
      </c>
      <c r="O197" s="24">
        <v>16</v>
      </c>
    </row>
    <row r="198" ht="14.25" spans="1:15">
      <c r="A198" s="22" t="s">
        <v>65</v>
      </c>
      <c r="B198" s="26">
        <v>17</v>
      </c>
      <c r="D198" s="28" t="s">
        <v>67</v>
      </c>
      <c r="E198" s="26">
        <v>58</v>
      </c>
      <c r="G198" s="22" t="s">
        <v>65</v>
      </c>
      <c r="H198" s="26">
        <v>14</v>
      </c>
      <c r="N198" s="31" t="s">
        <v>65</v>
      </c>
      <c r="O198" s="24">
        <v>11</v>
      </c>
    </row>
    <row r="199" ht="14.25" spans="1:15">
      <c r="A199" s="22" t="s">
        <v>76</v>
      </c>
      <c r="B199" s="26">
        <v>11</v>
      </c>
      <c r="G199" s="22" t="s">
        <v>76</v>
      </c>
      <c r="H199" s="26">
        <v>8</v>
      </c>
      <c r="N199" s="31" t="s">
        <v>73</v>
      </c>
      <c r="O199" s="24">
        <v>8</v>
      </c>
    </row>
    <row r="200" ht="14.25" spans="1:15">
      <c r="A200" s="22" t="s">
        <v>73</v>
      </c>
      <c r="B200" s="26">
        <v>9</v>
      </c>
      <c r="G200" s="22" t="s">
        <v>73</v>
      </c>
      <c r="H200" s="26">
        <v>7</v>
      </c>
      <c r="N200" s="31" t="s">
        <v>76</v>
      </c>
      <c r="O200" s="24">
        <v>5</v>
      </c>
    </row>
    <row r="201" ht="14.25" spans="1:15">
      <c r="A201" s="22" t="s">
        <v>71</v>
      </c>
      <c r="B201" s="26">
        <v>8</v>
      </c>
      <c r="G201" s="22" t="s">
        <v>75</v>
      </c>
      <c r="H201" s="26">
        <v>5</v>
      </c>
      <c r="N201" s="31" t="s">
        <v>75</v>
      </c>
      <c r="O201" s="24">
        <v>3</v>
      </c>
    </row>
    <row r="202" ht="14.25" spans="1:15">
      <c r="A202" s="22" t="s">
        <v>81</v>
      </c>
      <c r="B202" s="26">
        <v>2</v>
      </c>
      <c r="G202" s="22" t="s">
        <v>110</v>
      </c>
      <c r="H202" s="26">
        <v>3</v>
      </c>
      <c r="N202" s="31" t="s">
        <v>199</v>
      </c>
      <c r="O202" s="24">
        <v>1</v>
      </c>
    </row>
    <row r="203" ht="14.25" spans="1:15">
      <c r="A203" s="22" t="s">
        <v>75</v>
      </c>
      <c r="B203" s="26">
        <v>2</v>
      </c>
      <c r="G203" s="22" t="s">
        <v>71</v>
      </c>
      <c r="H203" s="26">
        <v>2</v>
      </c>
      <c r="N203" s="31" t="s">
        <v>112</v>
      </c>
      <c r="O203" s="24">
        <v>1</v>
      </c>
    </row>
    <row r="204" ht="14.25" spans="1:15">
      <c r="A204" s="22" t="s">
        <v>233</v>
      </c>
      <c r="B204" s="26">
        <v>1</v>
      </c>
      <c r="G204" s="22" t="s">
        <v>132</v>
      </c>
      <c r="H204" s="26">
        <v>2</v>
      </c>
      <c r="N204" s="31" t="s">
        <v>70</v>
      </c>
      <c r="O204" s="24">
        <v>1</v>
      </c>
    </row>
    <row r="205" ht="14.25" spans="1:15">
      <c r="A205" s="22" t="s">
        <v>104</v>
      </c>
      <c r="B205" s="26">
        <v>1</v>
      </c>
      <c r="G205" s="22" t="s">
        <v>66</v>
      </c>
      <c r="H205" s="26">
        <v>2</v>
      </c>
      <c r="N205" s="31" t="s">
        <v>234</v>
      </c>
      <c r="O205" s="24">
        <v>1</v>
      </c>
    </row>
    <row r="206" ht="14.25" spans="1:15">
      <c r="A206" s="22" t="s">
        <v>212</v>
      </c>
      <c r="B206" s="26">
        <v>1</v>
      </c>
      <c r="G206" s="22" t="s">
        <v>235</v>
      </c>
      <c r="H206" s="26">
        <v>1</v>
      </c>
      <c r="N206" s="31" t="s">
        <v>105</v>
      </c>
      <c r="O206" s="24">
        <v>1</v>
      </c>
    </row>
    <row r="207" ht="14.25" spans="1:15">
      <c r="A207" s="22" t="s">
        <v>70</v>
      </c>
      <c r="B207" s="26">
        <v>1</v>
      </c>
      <c r="G207" s="22" t="s">
        <v>219</v>
      </c>
      <c r="H207" s="26">
        <v>1</v>
      </c>
      <c r="N207" s="31" t="s">
        <v>236</v>
      </c>
      <c r="O207" s="24">
        <v>1</v>
      </c>
    </row>
    <row r="208" ht="14.25" spans="1:15">
      <c r="A208" s="22" t="s">
        <v>237</v>
      </c>
      <c r="B208" s="26">
        <v>1</v>
      </c>
      <c r="G208" s="22" t="s">
        <v>238</v>
      </c>
      <c r="H208" s="26">
        <v>1</v>
      </c>
      <c r="N208" s="31" t="s">
        <v>110</v>
      </c>
      <c r="O208" s="24">
        <v>1</v>
      </c>
    </row>
    <row r="209" ht="14.25" spans="1:15">
      <c r="A209" s="22" t="s">
        <v>239</v>
      </c>
      <c r="B209" s="26">
        <v>1</v>
      </c>
      <c r="G209" s="22" t="s">
        <v>240</v>
      </c>
      <c r="H209" s="26">
        <v>1</v>
      </c>
      <c r="N209" s="31" t="s">
        <v>212</v>
      </c>
      <c r="O209" s="24">
        <v>1</v>
      </c>
    </row>
    <row r="210" ht="14.25" spans="1:15">
      <c r="A210" s="22" t="s">
        <v>241</v>
      </c>
      <c r="B210" s="26">
        <v>1</v>
      </c>
      <c r="G210" s="22" t="s">
        <v>242</v>
      </c>
      <c r="H210" s="26">
        <v>1</v>
      </c>
      <c r="N210" s="31" t="s">
        <v>243</v>
      </c>
      <c r="O210" s="24">
        <v>1</v>
      </c>
    </row>
    <row r="211" ht="14.25" spans="1:15">
      <c r="A211" s="22" t="s">
        <v>105</v>
      </c>
      <c r="B211" s="26">
        <v>1</v>
      </c>
      <c r="G211" s="22" t="s">
        <v>101</v>
      </c>
      <c r="H211" s="26">
        <v>1</v>
      </c>
      <c r="N211" s="31" t="s">
        <v>185</v>
      </c>
      <c r="O211" s="24">
        <v>1</v>
      </c>
    </row>
    <row r="212" ht="14.25" spans="1:15">
      <c r="A212" s="22" t="s">
        <v>102</v>
      </c>
      <c r="B212" s="26">
        <v>1</v>
      </c>
      <c r="G212" s="22" t="s">
        <v>244</v>
      </c>
      <c r="H212" s="26">
        <v>1</v>
      </c>
      <c r="N212" s="31" t="s">
        <v>98</v>
      </c>
      <c r="O212" s="24">
        <v>1</v>
      </c>
    </row>
    <row r="213" ht="14.25" spans="1:15">
      <c r="A213" s="22" t="s">
        <v>83</v>
      </c>
      <c r="B213" s="26">
        <v>1</v>
      </c>
      <c r="G213" s="22" t="s">
        <v>193</v>
      </c>
      <c r="H213" s="26">
        <v>1</v>
      </c>
      <c r="N213" s="31" t="s">
        <v>245</v>
      </c>
      <c r="O213" s="24">
        <v>1</v>
      </c>
    </row>
    <row r="214" ht="14.25" spans="1:15">
      <c r="A214" s="22" t="s">
        <v>232</v>
      </c>
      <c r="B214" s="26">
        <v>1</v>
      </c>
      <c r="G214" s="22" t="s">
        <v>186</v>
      </c>
      <c r="H214" s="26">
        <v>1</v>
      </c>
      <c r="N214" s="31" t="s">
        <v>85</v>
      </c>
      <c r="O214" s="24">
        <v>1</v>
      </c>
    </row>
    <row r="215" ht="14.25" spans="1:15">
      <c r="A215" s="22" t="s">
        <v>246</v>
      </c>
      <c r="B215" s="26">
        <v>1</v>
      </c>
      <c r="G215" s="22" t="s">
        <v>247</v>
      </c>
      <c r="H215" s="26">
        <v>1</v>
      </c>
      <c r="N215" s="31" t="s">
        <v>248</v>
      </c>
      <c r="O215" s="24">
        <v>1</v>
      </c>
    </row>
    <row r="216" spans="1:15">
      <c r="A216" s="28" t="s">
        <v>110</v>
      </c>
      <c r="B216" s="26">
        <v>1</v>
      </c>
      <c r="G216" s="28" t="s">
        <v>239</v>
      </c>
      <c r="H216" s="26">
        <v>1</v>
      </c>
      <c r="N216" s="23" t="s">
        <v>169</v>
      </c>
      <c r="O216" s="24">
        <v>1</v>
      </c>
    </row>
    <row r="217" spans="8:15">
      <c r="H217" s="26">
        <v>29</v>
      </c>
      <c r="O217" s="24">
        <v>30</v>
      </c>
    </row>
    <row r="218" ht="14.25" spans="2:15">
      <c r="B218" s="26">
        <v>28</v>
      </c>
      <c r="G218" s="31" t="s">
        <v>67</v>
      </c>
      <c r="H218" s="24">
        <v>15</v>
      </c>
      <c r="N218" s="31" t="s">
        <v>67</v>
      </c>
      <c r="O218" s="24">
        <v>6</v>
      </c>
    </row>
    <row r="219" ht="14.25" spans="1:15">
      <c r="A219" s="18" t="s">
        <v>62</v>
      </c>
      <c r="B219" s="19" t="s">
        <v>1</v>
      </c>
      <c r="G219" s="31" t="s">
        <v>65</v>
      </c>
      <c r="H219" s="24">
        <v>8</v>
      </c>
      <c r="N219" s="31" t="s">
        <v>81</v>
      </c>
      <c r="O219" s="24">
        <v>2</v>
      </c>
    </row>
    <row r="220" ht="14.25" spans="1:15">
      <c r="A220" s="21" t="s">
        <v>64</v>
      </c>
      <c r="B220" s="21"/>
      <c r="G220" s="31" t="s">
        <v>73</v>
      </c>
      <c r="H220" s="24">
        <v>6</v>
      </c>
      <c r="N220" s="31" t="s">
        <v>75</v>
      </c>
      <c r="O220" s="24">
        <v>2</v>
      </c>
    </row>
    <row r="221" ht="14.25" spans="1:15">
      <c r="A221" s="31" t="s">
        <v>67</v>
      </c>
      <c r="B221" s="24">
        <v>7</v>
      </c>
      <c r="G221" s="31" t="s">
        <v>76</v>
      </c>
      <c r="H221" s="24">
        <v>3</v>
      </c>
      <c r="N221" s="31" t="s">
        <v>249</v>
      </c>
      <c r="O221" s="24">
        <v>1</v>
      </c>
    </row>
    <row r="222" ht="14.25" spans="1:15">
      <c r="A222" s="31" t="s">
        <v>65</v>
      </c>
      <c r="B222" s="24">
        <v>5</v>
      </c>
      <c r="G222" s="31" t="s">
        <v>110</v>
      </c>
      <c r="H222" s="24">
        <v>3</v>
      </c>
      <c r="N222" s="31" t="s">
        <v>250</v>
      </c>
      <c r="O222" s="24">
        <v>1</v>
      </c>
    </row>
    <row r="223" ht="14.25" spans="1:15">
      <c r="A223" s="31" t="s">
        <v>73</v>
      </c>
      <c r="B223" s="24">
        <v>4</v>
      </c>
      <c r="G223" s="31" t="s">
        <v>132</v>
      </c>
      <c r="H223" s="24">
        <v>2</v>
      </c>
      <c r="N223" s="31" t="s">
        <v>251</v>
      </c>
      <c r="O223" s="24">
        <v>1</v>
      </c>
    </row>
    <row r="224" ht="14.25" spans="1:15">
      <c r="A224" s="31" t="s">
        <v>252</v>
      </c>
      <c r="B224" s="24">
        <v>1</v>
      </c>
      <c r="G224" s="31" t="s">
        <v>71</v>
      </c>
      <c r="H224" s="24">
        <v>2</v>
      </c>
      <c r="N224" s="31" t="s">
        <v>78</v>
      </c>
      <c r="O224" s="24">
        <v>1</v>
      </c>
    </row>
    <row r="225" ht="14.25" spans="1:15">
      <c r="A225" s="31" t="s">
        <v>253</v>
      </c>
      <c r="B225" s="24">
        <v>1</v>
      </c>
      <c r="G225" s="31" t="s">
        <v>75</v>
      </c>
      <c r="H225" s="24">
        <v>2</v>
      </c>
      <c r="N225" s="31" t="s">
        <v>105</v>
      </c>
      <c r="O225" s="24">
        <v>1</v>
      </c>
    </row>
    <row r="226" ht="14.25" spans="1:15">
      <c r="A226" s="31" t="s">
        <v>254</v>
      </c>
      <c r="B226" s="24">
        <v>1</v>
      </c>
      <c r="G226" s="31" t="s">
        <v>254</v>
      </c>
      <c r="H226" s="24">
        <v>2</v>
      </c>
      <c r="N226" s="23" t="s">
        <v>102</v>
      </c>
      <c r="O226" s="24">
        <v>1</v>
      </c>
    </row>
    <row r="227" ht="14.25" spans="1:8">
      <c r="A227" s="31" t="s">
        <v>104</v>
      </c>
      <c r="B227" s="24">
        <v>1</v>
      </c>
      <c r="G227" s="31" t="s">
        <v>255</v>
      </c>
      <c r="H227" s="24">
        <v>1</v>
      </c>
    </row>
    <row r="228" ht="14.25" spans="1:8">
      <c r="A228" s="31" t="s">
        <v>66</v>
      </c>
      <c r="B228" s="24">
        <v>1</v>
      </c>
      <c r="G228" s="31" t="s">
        <v>66</v>
      </c>
      <c r="H228" s="24">
        <v>1</v>
      </c>
    </row>
    <row r="229" ht="14.25" spans="1:8">
      <c r="A229" s="31" t="s">
        <v>256</v>
      </c>
      <c r="B229" s="24">
        <v>1</v>
      </c>
      <c r="G229" s="31" t="s">
        <v>257</v>
      </c>
      <c r="H229" s="24">
        <v>1</v>
      </c>
    </row>
    <row r="230" ht="14.25" spans="1:8">
      <c r="A230" s="31" t="s">
        <v>257</v>
      </c>
      <c r="B230" s="24">
        <v>1</v>
      </c>
      <c r="G230" s="31" t="s">
        <v>258</v>
      </c>
      <c r="H230" s="24">
        <v>1</v>
      </c>
    </row>
    <row r="231" ht="14.25" spans="1:8">
      <c r="A231" s="31" t="s">
        <v>150</v>
      </c>
      <c r="B231" s="24">
        <v>1</v>
      </c>
      <c r="G231" s="31" t="s">
        <v>259</v>
      </c>
      <c r="H231" s="24">
        <v>1</v>
      </c>
    </row>
    <row r="232" ht="14.25" spans="1:8">
      <c r="A232" s="31" t="s">
        <v>83</v>
      </c>
      <c r="B232" s="24">
        <v>1</v>
      </c>
      <c r="G232" s="31" t="s">
        <v>119</v>
      </c>
      <c r="H232" s="24">
        <v>1</v>
      </c>
    </row>
    <row r="233" ht="14.25" spans="1:8">
      <c r="A233" s="31" t="s">
        <v>260</v>
      </c>
      <c r="B233" s="24">
        <v>1</v>
      </c>
      <c r="G233" s="31" t="s">
        <v>260</v>
      </c>
      <c r="H233" s="24">
        <v>1</v>
      </c>
    </row>
    <row r="234" ht="14.25" spans="1:8">
      <c r="A234" s="31" t="s">
        <v>259</v>
      </c>
      <c r="B234" s="24">
        <v>1</v>
      </c>
      <c r="G234" s="31" t="s">
        <v>219</v>
      </c>
      <c r="H234" s="24">
        <v>1</v>
      </c>
    </row>
    <row r="235" ht="14.25" spans="1:8">
      <c r="A235" s="31" t="s">
        <v>112</v>
      </c>
      <c r="B235" s="24">
        <v>1</v>
      </c>
      <c r="G235" s="31" t="s">
        <v>199</v>
      </c>
      <c r="H235" s="24">
        <v>1</v>
      </c>
    </row>
    <row r="236" ht="14.25" spans="1:8">
      <c r="A236" s="31" t="s">
        <v>71</v>
      </c>
      <c r="B236" s="24">
        <v>1</v>
      </c>
      <c r="G236" s="31" t="s">
        <v>261</v>
      </c>
      <c r="H236" s="24">
        <v>1</v>
      </c>
    </row>
    <row r="237" spans="1:8">
      <c r="A237" s="23" t="s">
        <v>76</v>
      </c>
      <c r="B237" s="24">
        <v>1</v>
      </c>
      <c r="G237" s="23" t="s">
        <v>262</v>
      </c>
      <c r="H237" s="24">
        <v>1</v>
      </c>
    </row>
    <row r="238" spans="1:15">
      <c r="A238" s="34"/>
      <c r="B238" s="35">
        <v>31</v>
      </c>
      <c r="C238" s="34"/>
      <c r="D238" s="34"/>
      <c r="E238" s="34"/>
      <c r="F238" s="34"/>
      <c r="G238" s="34"/>
      <c r="H238" s="37">
        <v>43497</v>
      </c>
      <c r="I238" s="34"/>
      <c r="J238" s="34"/>
      <c r="K238" s="34"/>
      <c r="L238" s="34"/>
      <c r="M238" s="34"/>
      <c r="N238" s="34"/>
      <c r="O238" s="37">
        <v>43498</v>
      </c>
    </row>
    <row r="239" ht="14.25" spans="1:18">
      <c r="A239" s="31" t="s">
        <v>65</v>
      </c>
      <c r="B239" s="24">
        <v>3</v>
      </c>
      <c r="G239" s="18" t="s">
        <v>62</v>
      </c>
      <c r="H239" s="19" t="s">
        <v>1</v>
      </c>
      <c r="N239" s="18" t="s">
        <v>62</v>
      </c>
      <c r="O239" s="19" t="s">
        <v>1</v>
      </c>
      <c r="Q239" s="18" t="s">
        <v>62</v>
      </c>
      <c r="R239" s="19" t="s">
        <v>63</v>
      </c>
    </row>
    <row r="240" ht="14.25" spans="1:18">
      <c r="A240" s="31" t="s">
        <v>73</v>
      </c>
      <c r="B240" s="24">
        <v>2</v>
      </c>
      <c r="G240" s="21" t="s">
        <v>64</v>
      </c>
      <c r="H240" s="21"/>
      <c r="N240" s="21" t="s">
        <v>64</v>
      </c>
      <c r="O240" s="21"/>
      <c r="Q240" s="21" t="s">
        <v>64</v>
      </c>
      <c r="R240" s="21"/>
    </row>
    <row r="241" ht="14.25" spans="1:18">
      <c r="A241" s="31" t="s">
        <v>71</v>
      </c>
      <c r="B241" s="24">
        <v>1</v>
      </c>
      <c r="G241" s="31" t="s">
        <v>75</v>
      </c>
      <c r="H241" s="24">
        <v>2</v>
      </c>
      <c r="N241" s="31" t="s">
        <v>65</v>
      </c>
      <c r="O241" s="24">
        <v>3</v>
      </c>
      <c r="Q241" s="23" t="s">
        <v>67</v>
      </c>
      <c r="R241" s="24">
        <v>37</v>
      </c>
    </row>
    <row r="242" ht="14.25" spans="1:15">
      <c r="A242" s="31" t="s">
        <v>112</v>
      </c>
      <c r="B242" s="24">
        <v>1</v>
      </c>
      <c r="G242" s="31" t="s">
        <v>65</v>
      </c>
      <c r="H242" s="24">
        <v>1</v>
      </c>
      <c r="N242" s="31" t="s">
        <v>67</v>
      </c>
      <c r="O242" s="24">
        <v>3</v>
      </c>
    </row>
    <row r="243" ht="14.25" spans="1:15">
      <c r="A243" s="31" t="s">
        <v>263</v>
      </c>
      <c r="B243" s="24">
        <v>1</v>
      </c>
      <c r="G243" s="31" t="s">
        <v>264</v>
      </c>
      <c r="H243" s="24">
        <v>1</v>
      </c>
      <c r="N243" s="31" t="s">
        <v>265</v>
      </c>
      <c r="O243" s="24">
        <v>1</v>
      </c>
    </row>
    <row r="244" ht="14.25" spans="1:15">
      <c r="A244" s="31" t="s">
        <v>266</v>
      </c>
      <c r="B244" s="24">
        <v>1</v>
      </c>
      <c r="G244" s="31" t="s">
        <v>267</v>
      </c>
      <c r="H244" s="24">
        <v>1</v>
      </c>
      <c r="N244" s="31" t="s">
        <v>81</v>
      </c>
      <c r="O244" s="24">
        <v>1</v>
      </c>
    </row>
    <row r="245" ht="14.25" spans="1:15">
      <c r="A245" s="31" t="s">
        <v>76</v>
      </c>
      <c r="B245" s="24">
        <v>1</v>
      </c>
      <c r="G245" s="31" t="s">
        <v>73</v>
      </c>
      <c r="H245" s="24">
        <v>1</v>
      </c>
      <c r="N245" s="31" t="s">
        <v>139</v>
      </c>
      <c r="O245" s="24">
        <v>1</v>
      </c>
    </row>
    <row r="246" ht="14.25" spans="1:15">
      <c r="A246" s="31" t="s">
        <v>67</v>
      </c>
      <c r="B246" s="24">
        <v>1</v>
      </c>
      <c r="G246" s="31" t="s">
        <v>76</v>
      </c>
      <c r="H246" s="24">
        <v>1</v>
      </c>
      <c r="N246" s="31" t="s">
        <v>73</v>
      </c>
      <c r="O246" s="24">
        <v>1</v>
      </c>
    </row>
    <row r="247" ht="14.25" spans="1:15">
      <c r="A247" s="31" t="s">
        <v>268</v>
      </c>
      <c r="B247" s="24">
        <v>1</v>
      </c>
      <c r="G247" s="31" t="s">
        <v>110</v>
      </c>
      <c r="H247" s="24">
        <v>1</v>
      </c>
      <c r="N247" s="31" t="s">
        <v>66</v>
      </c>
      <c r="O247" s="24">
        <v>1</v>
      </c>
    </row>
    <row r="248" ht="14.25" spans="1:15">
      <c r="A248" s="31" t="s">
        <v>269</v>
      </c>
      <c r="B248" s="24">
        <v>1</v>
      </c>
      <c r="G248" s="31" t="s">
        <v>270</v>
      </c>
      <c r="H248" s="24">
        <v>1</v>
      </c>
      <c r="N248" s="31" t="s">
        <v>105</v>
      </c>
      <c r="O248" s="24">
        <v>1</v>
      </c>
    </row>
    <row r="249" ht="14.25" spans="1:15">
      <c r="A249" s="31" t="s">
        <v>75</v>
      </c>
      <c r="B249" s="24">
        <v>1</v>
      </c>
      <c r="G249" s="31" t="s">
        <v>271</v>
      </c>
      <c r="H249" s="24">
        <v>1</v>
      </c>
      <c r="N249" s="31" t="s">
        <v>140</v>
      </c>
      <c r="O249" s="24">
        <v>1</v>
      </c>
    </row>
    <row r="250" ht="14.25" spans="1:15">
      <c r="A250" s="31" t="s">
        <v>272</v>
      </c>
      <c r="B250" s="24">
        <v>1</v>
      </c>
      <c r="G250" s="23" t="s">
        <v>273</v>
      </c>
      <c r="H250" s="24">
        <v>1</v>
      </c>
      <c r="N250" s="31" t="s">
        <v>274</v>
      </c>
      <c r="O250" s="24">
        <v>1</v>
      </c>
    </row>
    <row r="251" ht="14.25" spans="1:15">
      <c r="A251" s="31" t="s">
        <v>250</v>
      </c>
      <c r="B251" s="24">
        <v>1</v>
      </c>
      <c r="N251" s="23" t="s">
        <v>231</v>
      </c>
      <c r="O251" s="24">
        <v>1</v>
      </c>
    </row>
    <row r="252" ht="14.25" spans="1:2">
      <c r="A252" s="31" t="s">
        <v>239</v>
      </c>
      <c r="B252" s="24">
        <v>1</v>
      </c>
    </row>
    <row r="253" spans="1:2">
      <c r="A253" s="23" t="s">
        <v>275</v>
      </c>
      <c r="B253" s="24">
        <v>1</v>
      </c>
    </row>
    <row r="255" spans="2:15">
      <c r="B255" s="38">
        <v>43499</v>
      </c>
      <c r="H255" s="38">
        <v>43500</v>
      </c>
      <c r="O255" s="38">
        <v>43501</v>
      </c>
    </row>
    <row r="256" spans="1:18">
      <c r="A256" s="18" t="s">
        <v>62</v>
      </c>
      <c r="B256" s="19" t="s">
        <v>1</v>
      </c>
      <c r="G256" s="18" t="s">
        <v>62</v>
      </c>
      <c r="H256" s="19" t="s">
        <v>1</v>
      </c>
      <c r="N256" s="18" t="s">
        <v>62</v>
      </c>
      <c r="O256" s="19" t="s">
        <v>1</v>
      </c>
      <c r="Q256" s="18" t="s">
        <v>62</v>
      </c>
      <c r="R256" s="19" t="s">
        <v>63</v>
      </c>
    </row>
    <row r="257" ht="14.25" spans="1:18">
      <c r="A257" s="21" t="s">
        <v>64</v>
      </c>
      <c r="B257" s="21"/>
      <c r="G257" s="21" t="s">
        <v>64</v>
      </c>
      <c r="H257" s="21"/>
      <c r="N257" s="21" t="s">
        <v>64</v>
      </c>
      <c r="O257" s="21"/>
      <c r="Q257" s="21" t="s">
        <v>64</v>
      </c>
      <c r="R257" s="21"/>
    </row>
    <row r="258" ht="14.25" spans="1:18">
      <c r="A258" s="31" t="s">
        <v>73</v>
      </c>
      <c r="B258" s="24">
        <v>23</v>
      </c>
      <c r="G258" s="31" t="s">
        <v>65</v>
      </c>
      <c r="H258" s="24">
        <v>24</v>
      </c>
      <c r="N258" s="31" t="s">
        <v>65</v>
      </c>
      <c r="O258" s="24">
        <v>35</v>
      </c>
      <c r="Q258" s="23" t="s">
        <v>276</v>
      </c>
      <c r="R258" s="24">
        <v>37</v>
      </c>
    </row>
    <row r="259" ht="14.25" spans="1:15">
      <c r="A259" s="31" t="s">
        <v>65</v>
      </c>
      <c r="B259" s="24">
        <v>18</v>
      </c>
      <c r="G259" s="31" t="s">
        <v>67</v>
      </c>
      <c r="H259" s="24">
        <v>14</v>
      </c>
      <c r="N259" s="31" t="s">
        <v>67</v>
      </c>
      <c r="O259" s="24">
        <v>14</v>
      </c>
    </row>
    <row r="260" ht="14.25" spans="1:15">
      <c r="A260" s="31" t="s">
        <v>67</v>
      </c>
      <c r="B260" s="24">
        <v>12</v>
      </c>
      <c r="G260" s="31" t="s">
        <v>110</v>
      </c>
      <c r="H260" s="24">
        <v>8</v>
      </c>
      <c r="N260" s="31" t="s">
        <v>76</v>
      </c>
      <c r="O260" s="24">
        <v>10</v>
      </c>
    </row>
    <row r="261" ht="14.25" spans="1:15">
      <c r="A261" s="31" t="s">
        <v>76</v>
      </c>
      <c r="B261" s="24">
        <v>11</v>
      </c>
      <c r="G261" s="31" t="s">
        <v>73</v>
      </c>
      <c r="H261" s="24">
        <v>7</v>
      </c>
      <c r="N261" s="31" t="s">
        <v>73</v>
      </c>
      <c r="O261" s="24">
        <v>9</v>
      </c>
    </row>
    <row r="262" ht="14.25" spans="1:15">
      <c r="A262" s="31" t="s">
        <v>110</v>
      </c>
      <c r="B262" s="24">
        <v>10</v>
      </c>
      <c r="G262" s="31" t="s">
        <v>76</v>
      </c>
      <c r="H262" s="24">
        <v>6</v>
      </c>
      <c r="N262" s="31" t="s">
        <v>110</v>
      </c>
      <c r="O262" s="24">
        <v>6</v>
      </c>
    </row>
    <row r="263" ht="14.25" spans="1:15">
      <c r="A263" s="31" t="s">
        <v>74</v>
      </c>
      <c r="B263" s="24">
        <v>6</v>
      </c>
      <c r="G263" s="31" t="s">
        <v>74</v>
      </c>
      <c r="H263" s="24">
        <v>5</v>
      </c>
      <c r="N263" s="31" t="s">
        <v>74</v>
      </c>
      <c r="O263" s="24">
        <v>6</v>
      </c>
    </row>
    <row r="264" ht="14.25" spans="1:15">
      <c r="A264" s="31" t="s">
        <v>105</v>
      </c>
      <c r="B264" s="24">
        <v>6</v>
      </c>
      <c r="G264" s="31" t="s">
        <v>71</v>
      </c>
      <c r="H264" s="24">
        <v>4</v>
      </c>
      <c r="N264" s="31" t="s">
        <v>105</v>
      </c>
      <c r="O264" s="24">
        <v>4</v>
      </c>
    </row>
    <row r="265" ht="14.25" spans="1:15">
      <c r="A265" s="31" t="s">
        <v>109</v>
      </c>
      <c r="B265" s="24">
        <v>2</v>
      </c>
      <c r="G265" s="31" t="s">
        <v>105</v>
      </c>
      <c r="H265" s="24">
        <v>4</v>
      </c>
      <c r="N265" s="31" t="s">
        <v>199</v>
      </c>
      <c r="O265" s="24">
        <v>3</v>
      </c>
    </row>
    <row r="266" ht="14.25" spans="1:15">
      <c r="A266" s="31" t="s">
        <v>232</v>
      </c>
      <c r="B266" s="24">
        <v>2</v>
      </c>
      <c r="G266" s="31" t="s">
        <v>70</v>
      </c>
      <c r="H266" s="24">
        <v>3</v>
      </c>
      <c r="N266" s="31" t="s">
        <v>75</v>
      </c>
      <c r="O266" s="24">
        <v>3</v>
      </c>
    </row>
    <row r="267" ht="14.25" spans="1:15">
      <c r="A267" s="31" t="s">
        <v>70</v>
      </c>
      <c r="B267" s="24">
        <v>2</v>
      </c>
      <c r="G267" s="31" t="s">
        <v>66</v>
      </c>
      <c r="H267" s="24">
        <v>2</v>
      </c>
      <c r="N267" s="31" t="s">
        <v>109</v>
      </c>
      <c r="O267" s="24">
        <v>3</v>
      </c>
    </row>
    <row r="268" ht="14.25" spans="1:15">
      <c r="A268" s="31" t="s">
        <v>277</v>
      </c>
      <c r="B268" s="24">
        <v>1</v>
      </c>
      <c r="G268" s="31" t="s">
        <v>269</v>
      </c>
      <c r="H268" s="24">
        <v>2</v>
      </c>
      <c r="N268" s="31" t="s">
        <v>71</v>
      </c>
      <c r="O268" s="24">
        <v>3</v>
      </c>
    </row>
    <row r="269" ht="14.25" spans="1:15">
      <c r="A269" s="31" t="s">
        <v>254</v>
      </c>
      <c r="B269" s="24">
        <v>1</v>
      </c>
      <c r="G269" s="31" t="s">
        <v>275</v>
      </c>
      <c r="H269" s="24">
        <v>2</v>
      </c>
      <c r="N269" s="31" t="s">
        <v>66</v>
      </c>
      <c r="O269" s="24">
        <v>2</v>
      </c>
    </row>
    <row r="270" ht="14.25" spans="1:15">
      <c r="A270" s="31" t="s">
        <v>278</v>
      </c>
      <c r="B270" s="24">
        <v>1</v>
      </c>
      <c r="G270" s="31" t="s">
        <v>222</v>
      </c>
      <c r="H270" s="24">
        <v>2</v>
      </c>
      <c r="N270" s="31" t="s">
        <v>83</v>
      </c>
      <c r="O270" s="24">
        <v>2</v>
      </c>
    </row>
    <row r="271" ht="14.25" spans="1:15">
      <c r="A271" s="31" t="s">
        <v>262</v>
      </c>
      <c r="B271" s="24">
        <v>1</v>
      </c>
      <c r="G271" s="31" t="s">
        <v>92</v>
      </c>
      <c r="H271" s="24">
        <v>1</v>
      </c>
      <c r="N271" s="31" t="s">
        <v>279</v>
      </c>
      <c r="O271" s="24">
        <v>1</v>
      </c>
    </row>
    <row r="272" ht="14.25" spans="1:15">
      <c r="A272" s="31" t="s">
        <v>280</v>
      </c>
      <c r="B272" s="24">
        <v>1</v>
      </c>
      <c r="G272" s="31" t="s">
        <v>281</v>
      </c>
      <c r="H272" s="24">
        <v>1</v>
      </c>
      <c r="N272" s="31" t="s">
        <v>282</v>
      </c>
      <c r="O272" s="24">
        <v>1</v>
      </c>
    </row>
    <row r="273" ht="14.25" spans="1:15">
      <c r="A273" s="31" t="s">
        <v>283</v>
      </c>
      <c r="B273" s="24">
        <v>1</v>
      </c>
      <c r="G273" s="31" t="s">
        <v>284</v>
      </c>
      <c r="H273" s="24">
        <v>1</v>
      </c>
      <c r="N273" s="31" t="s">
        <v>103</v>
      </c>
      <c r="O273" s="24">
        <v>1</v>
      </c>
    </row>
    <row r="274" ht="14.25" spans="1:15">
      <c r="A274" s="31" t="s">
        <v>112</v>
      </c>
      <c r="B274" s="24">
        <v>1</v>
      </c>
      <c r="G274" s="31" t="s">
        <v>231</v>
      </c>
      <c r="H274" s="24">
        <v>1</v>
      </c>
      <c r="N274" s="31" t="s">
        <v>285</v>
      </c>
      <c r="O274" s="24">
        <v>1</v>
      </c>
    </row>
    <row r="275" ht="14.25" spans="1:15">
      <c r="A275" s="31" t="s">
        <v>286</v>
      </c>
      <c r="B275" s="24">
        <v>1</v>
      </c>
      <c r="G275" s="31" t="s">
        <v>220</v>
      </c>
      <c r="H275" s="24">
        <v>1</v>
      </c>
      <c r="N275" s="31" t="s">
        <v>287</v>
      </c>
      <c r="O275" s="24">
        <v>1</v>
      </c>
    </row>
    <row r="276" ht="14.25" spans="1:15">
      <c r="A276" s="31" t="s">
        <v>288</v>
      </c>
      <c r="B276" s="24">
        <v>1</v>
      </c>
      <c r="G276" s="31" t="s">
        <v>254</v>
      </c>
      <c r="H276" s="24">
        <v>1</v>
      </c>
      <c r="N276" s="31" t="s">
        <v>112</v>
      </c>
      <c r="O276" s="24">
        <v>1</v>
      </c>
    </row>
    <row r="277" spans="1:15">
      <c r="A277" s="23" t="s">
        <v>289</v>
      </c>
      <c r="B277" s="24">
        <v>1</v>
      </c>
      <c r="G277" s="23" t="s">
        <v>69</v>
      </c>
      <c r="H277" s="24">
        <v>1</v>
      </c>
      <c r="N277" s="23" t="s">
        <v>275</v>
      </c>
      <c r="O277" s="24">
        <v>1</v>
      </c>
    </row>
    <row r="279" spans="2:15">
      <c r="B279" s="38">
        <v>43502</v>
      </c>
      <c r="H279" s="38">
        <v>43503</v>
      </c>
      <c r="O279" s="38">
        <v>43504</v>
      </c>
    </row>
    <row r="280" spans="1:15">
      <c r="A280" s="18" t="s">
        <v>62</v>
      </c>
      <c r="B280" s="19" t="s">
        <v>1</v>
      </c>
      <c r="D280" s="18" t="s">
        <v>62</v>
      </c>
      <c r="E280" s="19" t="s">
        <v>63</v>
      </c>
      <c r="G280" s="18" t="s">
        <v>62</v>
      </c>
      <c r="H280" s="19" t="s">
        <v>1</v>
      </c>
      <c r="N280" s="18" t="s">
        <v>62</v>
      </c>
      <c r="O280" s="19" t="s">
        <v>1</v>
      </c>
    </row>
    <row r="281" ht="14.25" spans="1:15">
      <c r="A281" s="21" t="s">
        <v>64</v>
      </c>
      <c r="B281" s="21"/>
      <c r="D281" s="21" t="s">
        <v>64</v>
      </c>
      <c r="E281" s="21"/>
      <c r="G281" s="21" t="s">
        <v>64</v>
      </c>
      <c r="H281" s="21"/>
      <c r="N281" s="21" t="s">
        <v>64</v>
      </c>
      <c r="O281" s="21"/>
    </row>
    <row r="282" ht="14.25" spans="1:15">
      <c r="A282" s="31" t="s">
        <v>67</v>
      </c>
      <c r="B282" s="24">
        <v>6</v>
      </c>
      <c r="D282" s="23" t="s">
        <v>65</v>
      </c>
      <c r="E282" s="24">
        <v>37</v>
      </c>
      <c r="G282" s="31" t="s">
        <v>74</v>
      </c>
      <c r="H282" s="24">
        <v>2</v>
      </c>
      <c r="N282" s="31" t="s">
        <v>67</v>
      </c>
      <c r="O282" s="24">
        <v>5</v>
      </c>
    </row>
    <row r="283" ht="14.25" spans="1:15">
      <c r="A283" s="31" t="s">
        <v>65</v>
      </c>
      <c r="B283" s="24">
        <v>6</v>
      </c>
      <c r="G283" s="31" t="s">
        <v>75</v>
      </c>
      <c r="H283" s="24">
        <v>2</v>
      </c>
      <c r="N283" s="31" t="s">
        <v>65</v>
      </c>
      <c r="O283" s="24">
        <v>2</v>
      </c>
    </row>
    <row r="284" ht="14.25" spans="1:15">
      <c r="A284" s="31" t="s">
        <v>110</v>
      </c>
      <c r="B284" s="24">
        <v>4</v>
      </c>
      <c r="G284" s="31" t="s">
        <v>65</v>
      </c>
      <c r="H284" s="24">
        <v>2</v>
      </c>
      <c r="N284" s="31" t="s">
        <v>73</v>
      </c>
      <c r="O284" s="24">
        <v>2</v>
      </c>
    </row>
    <row r="285" ht="14.25" spans="1:15">
      <c r="A285" s="31" t="s">
        <v>74</v>
      </c>
      <c r="B285" s="24">
        <v>4</v>
      </c>
      <c r="G285" s="31" t="s">
        <v>76</v>
      </c>
      <c r="H285" s="24">
        <v>2</v>
      </c>
      <c r="N285" s="31" t="s">
        <v>74</v>
      </c>
      <c r="O285" s="24">
        <v>1</v>
      </c>
    </row>
    <row r="286" ht="14.25" spans="1:15">
      <c r="A286" s="31" t="s">
        <v>73</v>
      </c>
      <c r="B286" s="24">
        <v>4</v>
      </c>
      <c r="G286" s="31" t="s">
        <v>290</v>
      </c>
      <c r="H286" s="24">
        <v>1</v>
      </c>
      <c r="N286" s="31" t="s">
        <v>291</v>
      </c>
      <c r="O286" s="24">
        <v>1</v>
      </c>
    </row>
    <row r="287" ht="14.25" spans="1:15">
      <c r="A287" s="31" t="s">
        <v>70</v>
      </c>
      <c r="B287" s="24">
        <v>2</v>
      </c>
      <c r="G287" s="31" t="s">
        <v>73</v>
      </c>
      <c r="H287" s="24">
        <v>1</v>
      </c>
      <c r="N287" s="31" t="s">
        <v>292</v>
      </c>
      <c r="O287" s="24">
        <v>1</v>
      </c>
    </row>
    <row r="288" ht="14.25" spans="1:15">
      <c r="A288" s="31" t="s">
        <v>75</v>
      </c>
      <c r="B288" s="24">
        <v>2</v>
      </c>
      <c r="G288" s="31" t="s">
        <v>293</v>
      </c>
      <c r="H288" s="24">
        <v>1</v>
      </c>
      <c r="N288" s="31" t="s">
        <v>294</v>
      </c>
      <c r="O288" s="24">
        <v>1</v>
      </c>
    </row>
    <row r="289" ht="14.25" spans="1:15">
      <c r="A289" s="31" t="s">
        <v>295</v>
      </c>
      <c r="B289" s="24">
        <v>1</v>
      </c>
      <c r="G289" s="31" t="s">
        <v>296</v>
      </c>
      <c r="H289" s="24">
        <v>1</v>
      </c>
      <c r="N289" s="31" t="s">
        <v>212</v>
      </c>
      <c r="O289" s="24">
        <v>1</v>
      </c>
    </row>
    <row r="290" ht="14.25" spans="1:15">
      <c r="A290" s="31" t="s">
        <v>126</v>
      </c>
      <c r="B290" s="24">
        <v>1</v>
      </c>
      <c r="G290" s="31" t="s">
        <v>164</v>
      </c>
      <c r="H290" s="24">
        <v>1</v>
      </c>
      <c r="N290" s="31" t="s">
        <v>288</v>
      </c>
      <c r="O290" s="24">
        <v>1</v>
      </c>
    </row>
    <row r="291" ht="14.25" spans="1:15">
      <c r="A291" s="31" t="s">
        <v>76</v>
      </c>
      <c r="B291" s="24">
        <v>1</v>
      </c>
      <c r="G291" s="31" t="s">
        <v>297</v>
      </c>
      <c r="H291" s="24">
        <v>1</v>
      </c>
      <c r="N291" s="31" t="s">
        <v>89</v>
      </c>
      <c r="O291" s="24">
        <v>1</v>
      </c>
    </row>
    <row r="292" ht="14.25" spans="1:15">
      <c r="A292" s="31" t="s">
        <v>105</v>
      </c>
      <c r="B292" s="24">
        <v>1</v>
      </c>
      <c r="G292" s="31" t="s">
        <v>222</v>
      </c>
      <c r="H292" s="24">
        <v>1</v>
      </c>
      <c r="N292" s="31" t="s">
        <v>76</v>
      </c>
      <c r="O292" s="24">
        <v>1</v>
      </c>
    </row>
    <row r="293" ht="14.25" spans="1:15">
      <c r="A293" s="31" t="s">
        <v>298</v>
      </c>
      <c r="B293" s="24">
        <v>1</v>
      </c>
      <c r="G293" s="31" t="s">
        <v>299</v>
      </c>
      <c r="H293" s="24">
        <v>1</v>
      </c>
      <c r="N293" s="31" t="s">
        <v>75</v>
      </c>
      <c r="O293" s="24">
        <v>1</v>
      </c>
    </row>
    <row r="294" ht="14.25" spans="1:15">
      <c r="A294" s="31" t="s">
        <v>300</v>
      </c>
      <c r="B294" s="24">
        <v>1</v>
      </c>
      <c r="G294" s="23" t="s">
        <v>301</v>
      </c>
      <c r="H294" s="24">
        <v>1</v>
      </c>
      <c r="N294" s="31" t="s">
        <v>302</v>
      </c>
      <c r="O294" s="24">
        <v>1</v>
      </c>
    </row>
    <row r="295" ht="14.25" spans="1:15">
      <c r="A295" s="31" t="s">
        <v>71</v>
      </c>
      <c r="B295" s="24">
        <v>1</v>
      </c>
      <c r="N295" s="23" t="s">
        <v>186</v>
      </c>
      <c r="O295" s="24">
        <v>1</v>
      </c>
    </row>
    <row r="296" ht="14.25" spans="1:2">
      <c r="A296" s="31" t="s">
        <v>195</v>
      </c>
      <c r="B296" s="24">
        <v>1</v>
      </c>
    </row>
    <row r="297" ht="14.25" spans="1:2">
      <c r="A297" s="31" t="s">
        <v>168</v>
      </c>
      <c r="B297" s="24">
        <v>1</v>
      </c>
    </row>
    <row r="298" ht="14.25" spans="1:2">
      <c r="A298" s="31" t="s">
        <v>303</v>
      </c>
      <c r="B298" s="24">
        <v>1</v>
      </c>
    </row>
    <row r="299" ht="14.25" spans="1:2">
      <c r="A299" s="31" t="s">
        <v>79</v>
      </c>
      <c r="B299" s="24">
        <v>1</v>
      </c>
    </row>
    <row r="300" ht="14.25" spans="1:2">
      <c r="A300" s="31" t="s">
        <v>78</v>
      </c>
      <c r="B300" s="24">
        <v>1</v>
      </c>
    </row>
    <row r="301" spans="1:2">
      <c r="A301" s="23" t="s">
        <v>109</v>
      </c>
      <c r="B301" s="24">
        <v>1</v>
      </c>
    </row>
    <row r="303" spans="2:15">
      <c r="B303" s="38">
        <v>43505</v>
      </c>
      <c r="H303" s="38">
        <v>43506</v>
      </c>
      <c r="O303" s="38">
        <v>43507</v>
      </c>
    </row>
    <row r="304" spans="1:2">
      <c r="A304" s="18" t="s">
        <v>62</v>
      </c>
      <c r="B304" s="19" t="s">
        <v>1</v>
      </c>
    </row>
    <row r="305" ht="14.25" spans="1:15">
      <c r="A305" s="21" t="s">
        <v>64</v>
      </c>
      <c r="B305" s="21"/>
      <c r="G305" s="18" t="s">
        <v>62</v>
      </c>
      <c r="H305" s="19" t="s">
        <v>1</v>
      </c>
      <c r="N305" s="17" t="s">
        <v>62</v>
      </c>
      <c r="O305" s="25" t="s">
        <v>1</v>
      </c>
    </row>
    <row r="306" ht="14.25" spans="1:15">
      <c r="A306" s="31" t="s">
        <v>65</v>
      </c>
      <c r="B306" s="24">
        <v>4</v>
      </c>
      <c r="G306" s="21" t="s">
        <v>64</v>
      </c>
      <c r="H306" s="21"/>
      <c r="N306" s="20" t="s">
        <v>64</v>
      </c>
      <c r="O306" s="20"/>
    </row>
    <row r="307" ht="14.25" spans="1:15">
      <c r="A307" s="31" t="s">
        <v>67</v>
      </c>
      <c r="B307" s="24">
        <v>4</v>
      </c>
      <c r="G307" s="31" t="s">
        <v>67</v>
      </c>
      <c r="H307" s="24">
        <v>5</v>
      </c>
      <c r="N307" s="22" t="s">
        <v>75</v>
      </c>
      <c r="O307" s="26">
        <v>6</v>
      </c>
    </row>
    <row r="308" ht="14.25" spans="1:15">
      <c r="A308" s="31" t="s">
        <v>222</v>
      </c>
      <c r="B308" s="24">
        <v>2</v>
      </c>
      <c r="G308" s="31" t="s">
        <v>75</v>
      </c>
      <c r="H308" s="24">
        <v>4</v>
      </c>
      <c r="N308" s="22" t="s">
        <v>67</v>
      </c>
      <c r="O308" s="26">
        <v>5</v>
      </c>
    </row>
    <row r="309" ht="14.25" spans="1:15">
      <c r="A309" s="31" t="s">
        <v>304</v>
      </c>
      <c r="B309" s="24">
        <v>2</v>
      </c>
      <c r="G309" s="31" t="s">
        <v>71</v>
      </c>
      <c r="H309" s="24">
        <v>3</v>
      </c>
      <c r="N309" s="22" t="s">
        <v>71</v>
      </c>
      <c r="O309" s="26">
        <v>2</v>
      </c>
    </row>
    <row r="310" ht="14.25" spans="1:15">
      <c r="A310" s="31" t="s">
        <v>231</v>
      </c>
      <c r="B310" s="24">
        <v>1</v>
      </c>
      <c r="G310" s="31" t="s">
        <v>65</v>
      </c>
      <c r="H310" s="24">
        <v>3</v>
      </c>
      <c r="N310" s="22" t="s">
        <v>65</v>
      </c>
      <c r="O310" s="26">
        <v>1</v>
      </c>
    </row>
    <row r="311" ht="14.25" spans="1:15">
      <c r="A311" s="31" t="s">
        <v>305</v>
      </c>
      <c r="B311" s="24">
        <v>1</v>
      </c>
      <c r="G311" s="31" t="s">
        <v>73</v>
      </c>
      <c r="H311" s="24">
        <v>2</v>
      </c>
      <c r="N311" s="22" t="s">
        <v>215</v>
      </c>
      <c r="O311" s="26">
        <v>1</v>
      </c>
    </row>
    <row r="312" ht="14.25" spans="1:15">
      <c r="A312" s="31" t="s">
        <v>306</v>
      </c>
      <c r="B312" s="24">
        <v>1</v>
      </c>
      <c r="G312" s="31" t="s">
        <v>110</v>
      </c>
      <c r="H312" s="24">
        <v>2</v>
      </c>
      <c r="N312" s="22" t="s">
        <v>307</v>
      </c>
      <c r="O312" s="26">
        <v>1</v>
      </c>
    </row>
    <row r="313" ht="14.25" spans="1:15">
      <c r="A313" s="31" t="s">
        <v>308</v>
      </c>
      <c r="B313" s="24">
        <v>1</v>
      </c>
      <c r="G313" s="31" t="s">
        <v>237</v>
      </c>
      <c r="H313" s="24">
        <v>1</v>
      </c>
      <c r="N313" s="22" t="s">
        <v>268</v>
      </c>
      <c r="O313" s="26">
        <v>1</v>
      </c>
    </row>
    <row r="314" ht="14.25" spans="1:15">
      <c r="A314" s="31" t="s">
        <v>110</v>
      </c>
      <c r="B314" s="24">
        <v>1</v>
      </c>
      <c r="G314" s="31" t="s">
        <v>103</v>
      </c>
      <c r="H314" s="24">
        <v>1</v>
      </c>
      <c r="N314" s="22" t="s">
        <v>309</v>
      </c>
      <c r="O314" s="26">
        <v>1</v>
      </c>
    </row>
    <row r="315" ht="14.25" spans="1:15">
      <c r="A315" s="31" t="s">
        <v>310</v>
      </c>
      <c r="B315" s="24">
        <v>1</v>
      </c>
      <c r="G315" s="31" t="s">
        <v>311</v>
      </c>
      <c r="H315" s="24">
        <v>1</v>
      </c>
      <c r="N315" s="22" t="s">
        <v>312</v>
      </c>
      <c r="O315" s="26">
        <v>1</v>
      </c>
    </row>
    <row r="316" ht="14.25" spans="1:15">
      <c r="A316" s="31" t="s">
        <v>215</v>
      </c>
      <c r="B316" s="24">
        <v>1</v>
      </c>
      <c r="G316" s="31" t="s">
        <v>313</v>
      </c>
      <c r="H316" s="24">
        <v>1</v>
      </c>
      <c r="N316" s="22" t="s">
        <v>314</v>
      </c>
      <c r="O316" s="26">
        <v>1</v>
      </c>
    </row>
    <row r="317" ht="14.25" spans="1:15">
      <c r="A317" s="31" t="s">
        <v>69</v>
      </c>
      <c r="B317" s="24">
        <v>1</v>
      </c>
      <c r="G317" s="31" t="s">
        <v>66</v>
      </c>
      <c r="H317" s="24">
        <v>1</v>
      </c>
      <c r="N317" s="22" t="s">
        <v>212</v>
      </c>
      <c r="O317" s="26">
        <v>1</v>
      </c>
    </row>
    <row r="318" ht="14.25" spans="1:15">
      <c r="A318" s="31" t="s">
        <v>97</v>
      </c>
      <c r="B318" s="24">
        <v>1</v>
      </c>
      <c r="G318" s="31" t="s">
        <v>315</v>
      </c>
      <c r="H318" s="24">
        <v>1</v>
      </c>
      <c r="N318" s="28" t="s">
        <v>76</v>
      </c>
      <c r="O318" s="26">
        <v>1</v>
      </c>
    </row>
    <row r="319" ht="14.25" spans="1:8">
      <c r="A319" s="31" t="s">
        <v>316</v>
      </c>
      <c r="B319" s="24">
        <v>1</v>
      </c>
      <c r="G319" s="31" t="s">
        <v>304</v>
      </c>
      <c r="H319" s="24">
        <v>1</v>
      </c>
    </row>
    <row r="320" ht="14.25" spans="1:8">
      <c r="A320" s="31" t="s">
        <v>75</v>
      </c>
      <c r="B320" s="24">
        <v>1</v>
      </c>
      <c r="G320" s="31" t="s">
        <v>222</v>
      </c>
      <c r="H320" s="24">
        <v>1</v>
      </c>
    </row>
    <row r="321" ht="14.25" spans="1:8">
      <c r="A321" s="31" t="s">
        <v>76</v>
      </c>
      <c r="B321" s="24">
        <v>1</v>
      </c>
      <c r="G321" s="23" t="s">
        <v>317</v>
      </c>
      <c r="H321" s="24">
        <v>1</v>
      </c>
    </row>
    <row r="322" ht="14.25" spans="1:2">
      <c r="A322" s="31" t="s">
        <v>318</v>
      </c>
      <c r="B322" s="24">
        <v>1</v>
      </c>
    </row>
    <row r="323" ht="14.25" spans="1:2">
      <c r="A323" s="31" t="s">
        <v>319</v>
      </c>
      <c r="B323" s="24">
        <v>1</v>
      </c>
    </row>
    <row r="324" spans="1:2">
      <c r="A324" s="23" t="s">
        <v>142</v>
      </c>
      <c r="B324" s="24">
        <v>1</v>
      </c>
    </row>
    <row r="326" spans="2:15">
      <c r="B326" s="38">
        <v>43508</v>
      </c>
      <c r="H326" s="38">
        <v>43509</v>
      </c>
      <c r="O326" s="38">
        <v>43510</v>
      </c>
    </row>
    <row r="327" spans="1:15">
      <c r="A327" s="17" t="s">
        <v>62</v>
      </c>
      <c r="B327" s="25" t="s">
        <v>1</v>
      </c>
      <c r="D327" s="17" t="s">
        <v>62</v>
      </c>
      <c r="E327" s="25" t="s">
        <v>63</v>
      </c>
      <c r="G327" s="17" t="s">
        <v>62</v>
      </c>
      <c r="H327" s="25" t="s">
        <v>1</v>
      </c>
      <c r="N327" s="17" t="s">
        <v>62</v>
      </c>
      <c r="O327" s="25" t="s">
        <v>1</v>
      </c>
    </row>
    <row r="328" ht="14.25" spans="1:18">
      <c r="A328" s="20" t="s">
        <v>64</v>
      </c>
      <c r="B328" s="20"/>
      <c r="D328" s="20" t="s">
        <v>64</v>
      </c>
      <c r="E328" s="20"/>
      <c r="G328" s="20" t="s">
        <v>64</v>
      </c>
      <c r="H328" s="20"/>
      <c r="N328" s="20" t="s">
        <v>64</v>
      </c>
      <c r="O328" s="20"/>
      <c r="Q328" s="17" t="s">
        <v>62</v>
      </c>
      <c r="R328" s="25" t="s">
        <v>63</v>
      </c>
    </row>
    <row r="329" ht="14.25" spans="1:18">
      <c r="A329" s="22" t="s">
        <v>75</v>
      </c>
      <c r="B329" s="26">
        <v>5</v>
      </c>
      <c r="D329" s="28" t="s">
        <v>67</v>
      </c>
      <c r="E329" s="26">
        <v>37</v>
      </c>
      <c r="G329" s="22" t="s">
        <v>67</v>
      </c>
      <c r="H329" s="26">
        <v>5</v>
      </c>
      <c r="N329" s="22" t="s">
        <v>67</v>
      </c>
      <c r="O329" s="26">
        <v>15</v>
      </c>
      <c r="Q329" s="20" t="s">
        <v>64</v>
      </c>
      <c r="R329" s="20"/>
    </row>
    <row r="330" ht="14.25" spans="1:18">
      <c r="A330" s="22" t="s">
        <v>67</v>
      </c>
      <c r="B330" s="26">
        <v>5</v>
      </c>
      <c r="G330" s="22" t="s">
        <v>76</v>
      </c>
      <c r="H330" s="26">
        <v>3</v>
      </c>
      <c r="N330" s="22" t="s">
        <v>73</v>
      </c>
      <c r="O330" s="26">
        <v>12</v>
      </c>
      <c r="Q330" s="28" t="s">
        <v>67</v>
      </c>
      <c r="R330" s="26">
        <v>37</v>
      </c>
    </row>
    <row r="331" ht="14.25" spans="1:15">
      <c r="A331" s="22" t="s">
        <v>320</v>
      </c>
      <c r="B331" s="26">
        <v>2</v>
      </c>
      <c r="G331" s="22" t="s">
        <v>73</v>
      </c>
      <c r="H331" s="26">
        <v>2</v>
      </c>
      <c r="N331" s="22" t="s">
        <v>65</v>
      </c>
      <c r="O331" s="26">
        <v>11</v>
      </c>
    </row>
    <row r="332" ht="14.25" spans="1:15">
      <c r="A332" s="22" t="s">
        <v>73</v>
      </c>
      <c r="B332" s="26">
        <v>2</v>
      </c>
      <c r="G332" s="22" t="s">
        <v>321</v>
      </c>
      <c r="H332" s="26">
        <v>1</v>
      </c>
      <c r="N332" s="22" t="s">
        <v>75</v>
      </c>
      <c r="O332" s="26">
        <v>7</v>
      </c>
    </row>
    <row r="333" ht="14.25" spans="1:15">
      <c r="A333" s="22" t="s">
        <v>322</v>
      </c>
      <c r="B333" s="26">
        <v>1</v>
      </c>
      <c r="G333" s="22" t="s">
        <v>323</v>
      </c>
      <c r="H333" s="26">
        <v>1</v>
      </c>
      <c r="N333" s="22" t="s">
        <v>76</v>
      </c>
      <c r="O333" s="26">
        <v>5</v>
      </c>
    </row>
    <row r="334" ht="14.25" spans="1:15">
      <c r="A334" s="22" t="s">
        <v>193</v>
      </c>
      <c r="B334" s="26">
        <v>1</v>
      </c>
      <c r="G334" s="22" t="s">
        <v>126</v>
      </c>
      <c r="H334" s="26">
        <v>1</v>
      </c>
      <c r="N334" s="22" t="s">
        <v>168</v>
      </c>
      <c r="O334" s="26">
        <v>2</v>
      </c>
    </row>
    <row r="335" ht="14.25" spans="1:15">
      <c r="A335" s="22" t="s">
        <v>164</v>
      </c>
      <c r="B335" s="26">
        <v>1</v>
      </c>
      <c r="G335" s="22" t="s">
        <v>324</v>
      </c>
      <c r="H335" s="26">
        <v>1</v>
      </c>
      <c r="N335" s="22" t="s">
        <v>325</v>
      </c>
      <c r="O335" s="26">
        <v>1</v>
      </c>
    </row>
    <row r="336" ht="14.25" spans="1:15">
      <c r="A336" s="22" t="s">
        <v>192</v>
      </c>
      <c r="B336" s="26">
        <v>1</v>
      </c>
      <c r="G336" s="22" t="s">
        <v>65</v>
      </c>
      <c r="H336" s="26">
        <v>1</v>
      </c>
      <c r="N336" s="22" t="s">
        <v>326</v>
      </c>
      <c r="O336" s="26">
        <v>1</v>
      </c>
    </row>
    <row r="337" ht="14.25" spans="1:15">
      <c r="A337" s="22" t="s">
        <v>327</v>
      </c>
      <c r="B337" s="26">
        <v>1</v>
      </c>
      <c r="G337" s="22" t="s">
        <v>212</v>
      </c>
      <c r="H337" s="26">
        <v>1</v>
      </c>
      <c r="N337" s="22" t="s">
        <v>328</v>
      </c>
      <c r="O337" s="26">
        <v>1</v>
      </c>
    </row>
    <row r="338" ht="14.25" spans="1:15">
      <c r="A338" s="22" t="s">
        <v>329</v>
      </c>
      <c r="B338" s="26">
        <v>1</v>
      </c>
      <c r="G338" s="22" t="s">
        <v>330</v>
      </c>
      <c r="H338" s="26">
        <v>1</v>
      </c>
      <c r="N338" s="22" t="s">
        <v>331</v>
      </c>
      <c r="O338" s="26">
        <v>1</v>
      </c>
    </row>
    <row r="339" ht="14.25" spans="1:15">
      <c r="A339" s="22" t="s">
        <v>199</v>
      </c>
      <c r="B339" s="26">
        <v>1</v>
      </c>
      <c r="G339" s="22" t="s">
        <v>322</v>
      </c>
      <c r="H339" s="26">
        <v>1</v>
      </c>
      <c r="N339" s="22" t="s">
        <v>332</v>
      </c>
      <c r="O339" s="26">
        <v>1</v>
      </c>
    </row>
    <row r="340" ht="14.25" spans="1:15">
      <c r="A340" s="22" t="s">
        <v>103</v>
      </c>
      <c r="B340" s="26">
        <v>1</v>
      </c>
      <c r="G340" s="22" t="s">
        <v>199</v>
      </c>
      <c r="H340" s="26">
        <v>1</v>
      </c>
      <c r="N340" s="22" t="s">
        <v>212</v>
      </c>
      <c r="O340" s="26">
        <v>1</v>
      </c>
    </row>
    <row r="341" ht="14.25" spans="1:15">
      <c r="A341" s="22" t="s">
        <v>81</v>
      </c>
      <c r="B341" s="26">
        <v>1</v>
      </c>
      <c r="G341" s="22" t="s">
        <v>333</v>
      </c>
      <c r="H341" s="26">
        <v>1</v>
      </c>
      <c r="N341" s="22" t="s">
        <v>304</v>
      </c>
      <c r="O341" s="26">
        <v>1</v>
      </c>
    </row>
    <row r="342" ht="14.25" spans="1:15">
      <c r="A342" s="22" t="s">
        <v>231</v>
      </c>
      <c r="B342" s="26">
        <v>1</v>
      </c>
      <c r="G342" s="22" t="s">
        <v>75</v>
      </c>
      <c r="H342" s="26">
        <v>1</v>
      </c>
      <c r="N342" s="22" t="s">
        <v>74</v>
      </c>
      <c r="O342" s="26">
        <v>1</v>
      </c>
    </row>
    <row r="343" ht="14.25" spans="1:15">
      <c r="A343" s="22" t="s">
        <v>334</v>
      </c>
      <c r="B343" s="26">
        <v>1</v>
      </c>
      <c r="G343" s="22" t="s">
        <v>132</v>
      </c>
      <c r="H343" s="26">
        <v>1</v>
      </c>
      <c r="N343" s="22" t="s">
        <v>239</v>
      </c>
      <c r="O343" s="26">
        <v>1</v>
      </c>
    </row>
    <row r="344" ht="14.25" spans="1:15">
      <c r="A344" s="22" t="s">
        <v>166</v>
      </c>
      <c r="B344" s="26">
        <v>1</v>
      </c>
      <c r="G344" s="22" t="s">
        <v>335</v>
      </c>
      <c r="H344" s="26">
        <v>1</v>
      </c>
      <c r="N344" s="22" t="s">
        <v>186</v>
      </c>
      <c r="O344" s="26">
        <v>1</v>
      </c>
    </row>
    <row r="345" ht="14.25" spans="1:15">
      <c r="A345" s="22" t="s">
        <v>336</v>
      </c>
      <c r="B345" s="26">
        <v>1</v>
      </c>
      <c r="G345" s="22" t="s">
        <v>81</v>
      </c>
      <c r="H345" s="26">
        <v>1</v>
      </c>
      <c r="N345" s="22" t="s">
        <v>337</v>
      </c>
      <c r="O345" s="26">
        <v>1</v>
      </c>
    </row>
    <row r="346" ht="14.25" spans="1:15">
      <c r="A346" s="22" t="s">
        <v>338</v>
      </c>
      <c r="B346" s="26">
        <v>1</v>
      </c>
      <c r="G346" s="22" t="s">
        <v>339</v>
      </c>
      <c r="H346" s="26">
        <v>1</v>
      </c>
      <c r="N346" s="22" t="s">
        <v>340</v>
      </c>
      <c r="O346" s="26">
        <v>1</v>
      </c>
    </row>
    <row r="347" ht="14.25" spans="1:15">
      <c r="A347" s="22" t="s">
        <v>341</v>
      </c>
      <c r="B347" s="26">
        <v>1</v>
      </c>
      <c r="G347" s="28" t="s">
        <v>105</v>
      </c>
      <c r="H347" s="26">
        <v>1</v>
      </c>
      <c r="N347" s="22" t="s">
        <v>342</v>
      </c>
      <c r="O347" s="26">
        <v>1</v>
      </c>
    </row>
    <row r="348" spans="1:15">
      <c r="A348" s="28" t="s">
        <v>284</v>
      </c>
      <c r="B348" s="26">
        <v>1</v>
      </c>
      <c r="G348" s="52"/>
      <c r="H348" s="26"/>
      <c r="N348" s="28" t="s">
        <v>343</v>
      </c>
      <c r="O348" s="26">
        <v>1</v>
      </c>
    </row>
    <row r="349" spans="2:8">
      <c r="B349" s="38">
        <v>43511</v>
      </c>
      <c r="H349" s="38">
        <v>43512</v>
      </c>
    </row>
    <row r="350" spans="1:15">
      <c r="A350" s="18" t="s">
        <v>62</v>
      </c>
      <c r="B350" s="19" t="s">
        <v>1</v>
      </c>
      <c r="G350" s="17" t="s">
        <v>62</v>
      </c>
      <c r="H350" s="25" t="s">
        <v>1</v>
      </c>
      <c r="O350" s="38">
        <v>43513</v>
      </c>
    </row>
    <row r="351" ht="14.25" spans="1:15">
      <c r="A351" s="21" t="s">
        <v>64</v>
      </c>
      <c r="B351" s="21"/>
      <c r="G351" s="20" t="s">
        <v>64</v>
      </c>
      <c r="H351" s="20"/>
      <c r="J351" s="17" t="s">
        <v>62</v>
      </c>
      <c r="K351" s="25" t="s">
        <v>63</v>
      </c>
      <c r="N351" s="17" t="s">
        <v>62</v>
      </c>
      <c r="O351" s="25" t="s">
        <v>1</v>
      </c>
    </row>
    <row r="352" ht="14.25" spans="1:15">
      <c r="A352" s="31" t="s">
        <v>67</v>
      </c>
      <c r="B352" s="24">
        <v>16</v>
      </c>
      <c r="G352" s="22" t="s">
        <v>67</v>
      </c>
      <c r="H352" s="26">
        <v>19</v>
      </c>
      <c r="J352" s="20" t="s">
        <v>64</v>
      </c>
      <c r="K352" s="20"/>
      <c r="N352" s="20" t="s">
        <v>64</v>
      </c>
      <c r="O352" s="20"/>
    </row>
    <row r="353" ht="14.25" spans="1:15">
      <c r="A353" s="31" t="s">
        <v>73</v>
      </c>
      <c r="B353" s="24">
        <v>14</v>
      </c>
      <c r="G353" s="22" t="s">
        <v>65</v>
      </c>
      <c r="H353" s="26">
        <v>14</v>
      </c>
      <c r="J353" s="28" t="s">
        <v>344</v>
      </c>
      <c r="K353" s="26">
        <v>37</v>
      </c>
      <c r="N353" s="22" t="s">
        <v>67</v>
      </c>
      <c r="O353" s="26">
        <v>31</v>
      </c>
    </row>
    <row r="354" ht="14.25" spans="1:15">
      <c r="A354" s="31" t="s">
        <v>65</v>
      </c>
      <c r="B354" s="24">
        <v>11</v>
      </c>
      <c r="G354" s="22" t="s">
        <v>73</v>
      </c>
      <c r="H354" s="26">
        <v>13</v>
      </c>
      <c r="N354" s="22" t="s">
        <v>65</v>
      </c>
      <c r="O354" s="26">
        <v>24</v>
      </c>
    </row>
    <row r="355" ht="14.25" spans="1:15">
      <c r="A355" s="31" t="s">
        <v>75</v>
      </c>
      <c r="B355" s="24">
        <v>5</v>
      </c>
      <c r="G355" s="22" t="s">
        <v>74</v>
      </c>
      <c r="H355" s="26">
        <v>6</v>
      </c>
      <c r="N355" s="22" t="s">
        <v>73</v>
      </c>
      <c r="O355" s="26">
        <v>22</v>
      </c>
    </row>
    <row r="356" ht="14.25" spans="1:15">
      <c r="A356" s="31" t="s">
        <v>76</v>
      </c>
      <c r="B356" s="24">
        <v>3</v>
      </c>
      <c r="G356" s="22" t="s">
        <v>76</v>
      </c>
      <c r="H356" s="26">
        <v>5</v>
      </c>
      <c r="N356" s="22" t="s">
        <v>74</v>
      </c>
      <c r="O356" s="26">
        <v>9</v>
      </c>
    </row>
    <row r="357" ht="14.25" spans="1:15">
      <c r="A357" s="31" t="s">
        <v>231</v>
      </c>
      <c r="B357" s="24">
        <v>3</v>
      </c>
      <c r="G357" s="22" t="s">
        <v>231</v>
      </c>
      <c r="H357" s="26">
        <v>4</v>
      </c>
      <c r="N357" s="22" t="s">
        <v>76</v>
      </c>
      <c r="O357" s="26">
        <v>7</v>
      </c>
    </row>
    <row r="358" ht="14.25" spans="1:15">
      <c r="A358" s="31" t="s">
        <v>110</v>
      </c>
      <c r="B358" s="24">
        <v>3</v>
      </c>
      <c r="G358" s="22" t="s">
        <v>75</v>
      </c>
      <c r="H358" s="26">
        <v>3</v>
      </c>
      <c r="N358" s="22" t="s">
        <v>75</v>
      </c>
      <c r="O358" s="26">
        <v>4</v>
      </c>
    </row>
    <row r="359" ht="14.25" spans="1:15">
      <c r="A359" s="31" t="s">
        <v>71</v>
      </c>
      <c r="B359" s="24">
        <v>2</v>
      </c>
      <c r="G359" s="22" t="s">
        <v>83</v>
      </c>
      <c r="H359" s="26">
        <v>1</v>
      </c>
      <c r="N359" s="22" t="s">
        <v>70</v>
      </c>
      <c r="O359" s="26">
        <v>3</v>
      </c>
    </row>
    <row r="360" ht="14.25" spans="1:15">
      <c r="A360" s="31" t="s">
        <v>74</v>
      </c>
      <c r="B360" s="24">
        <v>2</v>
      </c>
      <c r="G360" s="22" t="s">
        <v>171</v>
      </c>
      <c r="H360" s="26">
        <v>1</v>
      </c>
      <c r="N360" s="22" t="s">
        <v>231</v>
      </c>
      <c r="O360" s="26">
        <v>3</v>
      </c>
    </row>
    <row r="361" ht="14.25" spans="1:15">
      <c r="A361" s="31" t="s">
        <v>70</v>
      </c>
      <c r="B361" s="24">
        <v>2</v>
      </c>
      <c r="G361" s="22" t="s">
        <v>345</v>
      </c>
      <c r="H361" s="26">
        <v>1</v>
      </c>
      <c r="N361" s="22" t="s">
        <v>105</v>
      </c>
      <c r="O361" s="26">
        <v>2</v>
      </c>
    </row>
    <row r="362" ht="14.25" spans="1:15">
      <c r="A362" s="31" t="s">
        <v>81</v>
      </c>
      <c r="B362" s="24">
        <v>1</v>
      </c>
      <c r="G362" s="22" t="s">
        <v>111</v>
      </c>
      <c r="H362" s="26">
        <v>1</v>
      </c>
      <c r="N362" s="22" t="s">
        <v>275</v>
      </c>
      <c r="O362" s="26">
        <v>2</v>
      </c>
    </row>
    <row r="363" ht="14.25" spans="1:15">
      <c r="A363" s="31" t="s">
        <v>346</v>
      </c>
      <c r="B363" s="24">
        <v>1</v>
      </c>
      <c r="G363" s="22" t="s">
        <v>105</v>
      </c>
      <c r="H363" s="26">
        <v>1</v>
      </c>
      <c r="N363" s="22" t="s">
        <v>110</v>
      </c>
      <c r="O363" s="26">
        <v>2</v>
      </c>
    </row>
    <row r="364" ht="14.25" spans="1:15">
      <c r="A364" s="31" t="s">
        <v>168</v>
      </c>
      <c r="B364" s="24">
        <v>1</v>
      </c>
      <c r="G364" s="22" t="s">
        <v>288</v>
      </c>
      <c r="H364" s="26">
        <v>1</v>
      </c>
      <c r="N364" s="22" t="s">
        <v>66</v>
      </c>
      <c r="O364" s="26">
        <v>1</v>
      </c>
    </row>
    <row r="365" ht="14.25" spans="1:15">
      <c r="A365" s="31" t="s">
        <v>347</v>
      </c>
      <c r="B365" s="24">
        <v>1</v>
      </c>
      <c r="G365" s="22" t="s">
        <v>199</v>
      </c>
      <c r="H365" s="26">
        <v>1</v>
      </c>
      <c r="N365" s="22" t="s">
        <v>348</v>
      </c>
      <c r="O365" s="26">
        <v>1</v>
      </c>
    </row>
    <row r="366" ht="14.25" spans="1:15">
      <c r="A366" s="31" t="s">
        <v>349</v>
      </c>
      <c r="B366" s="24">
        <v>1</v>
      </c>
      <c r="G366" s="22" t="s">
        <v>350</v>
      </c>
      <c r="H366" s="26">
        <v>1</v>
      </c>
      <c r="N366" s="22" t="s">
        <v>199</v>
      </c>
      <c r="O366" s="26">
        <v>1</v>
      </c>
    </row>
    <row r="367" ht="14.25" spans="1:15">
      <c r="A367" s="31" t="s">
        <v>216</v>
      </c>
      <c r="B367" s="24">
        <v>1</v>
      </c>
      <c r="G367" s="22" t="s">
        <v>166</v>
      </c>
      <c r="H367" s="26">
        <v>1</v>
      </c>
      <c r="N367" s="22" t="s">
        <v>351</v>
      </c>
      <c r="O367" s="26">
        <v>1</v>
      </c>
    </row>
    <row r="368" ht="14.25" spans="1:15">
      <c r="A368" s="31" t="s">
        <v>352</v>
      </c>
      <c r="B368" s="24">
        <v>1</v>
      </c>
      <c r="G368" s="22" t="s">
        <v>344</v>
      </c>
      <c r="H368" s="26">
        <v>1</v>
      </c>
      <c r="N368" s="22" t="s">
        <v>353</v>
      </c>
      <c r="O368" s="26">
        <v>1</v>
      </c>
    </row>
    <row r="369" ht="14.25" spans="1:15">
      <c r="A369" s="31" t="s">
        <v>354</v>
      </c>
      <c r="B369" s="24">
        <v>1</v>
      </c>
      <c r="G369" s="22" t="s">
        <v>355</v>
      </c>
      <c r="H369" s="26">
        <v>1</v>
      </c>
      <c r="N369" s="22" t="s">
        <v>356</v>
      </c>
      <c r="O369" s="26">
        <v>1</v>
      </c>
    </row>
    <row r="370" ht="14.25" spans="1:15">
      <c r="A370" s="31" t="s">
        <v>357</v>
      </c>
      <c r="B370" s="24">
        <v>1</v>
      </c>
      <c r="G370" s="22" t="s">
        <v>358</v>
      </c>
      <c r="H370" s="26">
        <v>1</v>
      </c>
      <c r="N370" s="22" t="s">
        <v>101</v>
      </c>
      <c r="O370" s="26">
        <v>1</v>
      </c>
    </row>
    <row r="371" ht="14.25" spans="1:15">
      <c r="A371" s="23" t="s">
        <v>359</v>
      </c>
      <c r="B371" s="24">
        <v>1</v>
      </c>
      <c r="G371" s="28" t="s">
        <v>360</v>
      </c>
      <c r="H371" s="26">
        <v>1</v>
      </c>
      <c r="N371" s="22" t="s">
        <v>361</v>
      </c>
      <c r="O371" s="26">
        <v>1</v>
      </c>
    </row>
    <row r="372" spans="14:15">
      <c r="N372" s="28" t="s">
        <v>362</v>
      </c>
      <c r="O372" s="26">
        <v>1</v>
      </c>
    </row>
    <row r="373" spans="14:15">
      <c r="N373" s="14"/>
      <c r="O373" s="38">
        <v>43516</v>
      </c>
    </row>
    <row r="374" spans="2:18">
      <c r="B374" s="38">
        <v>43514</v>
      </c>
      <c r="H374" s="38">
        <v>43515</v>
      </c>
      <c r="N374" s="17" t="s">
        <v>62</v>
      </c>
      <c r="O374" s="25" t="s">
        <v>1</v>
      </c>
      <c r="Q374" s="17" t="s">
        <v>62</v>
      </c>
      <c r="R374" s="25" t="s">
        <v>63</v>
      </c>
    </row>
    <row r="375" ht="14.25" spans="1:18">
      <c r="A375" s="17" t="s">
        <v>62</v>
      </c>
      <c r="B375" s="25" t="s">
        <v>1</v>
      </c>
      <c r="G375" s="17" t="s">
        <v>62</v>
      </c>
      <c r="H375" s="25" t="s">
        <v>1</v>
      </c>
      <c r="J375" s="17" t="s">
        <v>62</v>
      </c>
      <c r="K375" s="25" t="s">
        <v>63</v>
      </c>
      <c r="N375" s="20" t="s">
        <v>64</v>
      </c>
      <c r="O375" s="20"/>
      <c r="Q375" s="20" t="s">
        <v>64</v>
      </c>
      <c r="R375" s="20"/>
    </row>
    <row r="376" ht="14.25" spans="1:18">
      <c r="A376" s="20" t="s">
        <v>64</v>
      </c>
      <c r="B376" s="20"/>
      <c r="D376" s="17" t="s">
        <v>62</v>
      </c>
      <c r="E376" s="25" t="s">
        <v>63</v>
      </c>
      <c r="G376" s="20" t="s">
        <v>64</v>
      </c>
      <c r="H376" s="20"/>
      <c r="J376" s="20" t="s">
        <v>64</v>
      </c>
      <c r="K376" s="20"/>
      <c r="N376" s="22" t="s">
        <v>67</v>
      </c>
      <c r="O376" s="26">
        <v>23</v>
      </c>
      <c r="Q376" s="28" t="s">
        <v>67</v>
      </c>
      <c r="R376" s="26">
        <v>37</v>
      </c>
    </row>
    <row r="377" ht="14.25" spans="1:15">
      <c r="A377" s="22" t="s">
        <v>67</v>
      </c>
      <c r="B377" s="26">
        <v>35</v>
      </c>
      <c r="D377" s="20" t="s">
        <v>64</v>
      </c>
      <c r="E377" s="20"/>
      <c r="G377" s="22" t="s">
        <v>67</v>
      </c>
      <c r="H377" s="26">
        <v>18</v>
      </c>
      <c r="J377" s="22" t="s">
        <v>75</v>
      </c>
      <c r="K377" s="26">
        <v>58</v>
      </c>
      <c r="N377" s="22" t="s">
        <v>65</v>
      </c>
      <c r="O377" s="26">
        <v>17</v>
      </c>
    </row>
    <row r="378" ht="14.25" spans="1:15">
      <c r="A378" s="22" t="s">
        <v>65</v>
      </c>
      <c r="B378" s="26">
        <v>20</v>
      </c>
      <c r="D378" s="28" t="s">
        <v>65</v>
      </c>
      <c r="E378" s="26">
        <v>37</v>
      </c>
      <c r="G378" s="22" t="s">
        <v>65</v>
      </c>
      <c r="H378" s="26">
        <v>9</v>
      </c>
      <c r="J378" s="28" t="s">
        <v>73</v>
      </c>
      <c r="K378" s="26">
        <v>37</v>
      </c>
      <c r="N378" s="22" t="s">
        <v>73</v>
      </c>
      <c r="O378" s="26">
        <v>13</v>
      </c>
    </row>
    <row r="379" ht="14.25" spans="1:15">
      <c r="A379" s="22" t="s">
        <v>73</v>
      </c>
      <c r="B379" s="26">
        <v>10</v>
      </c>
      <c r="G379" s="22" t="s">
        <v>73</v>
      </c>
      <c r="H379" s="26">
        <v>9</v>
      </c>
      <c r="N379" s="22" t="s">
        <v>75</v>
      </c>
      <c r="O379" s="26">
        <v>7</v>
      </c>
    </row>
    <row r="380" ht="14.25" spans="1:15">
      <c r="A380" s="22" t="s">
        <v>75</v>
      </c>
      <c r="B380" s="26">
        <v>8</v>
      </c>
      <c r="G380" s="22" t="s">
        <v>231</v>
      </c>
      <c r="H380" s="26">
        <v>8</v>
      </c>
      <c r="N380" s="22" t="s">
        <v>76</v>
      </c>
      <c r="O380" s="26">
        <v>5</v>
      </c>
    </row>
    <row r="381" ht="14.25" spans="1:15">
      <c r="A381" s="22" t="s">
        <v>76</v>
      </c>
      <c r="B381" s="26">
        <v>4</v>
      </c>
      <c r="G381" s="22" t="s">
        <v>75</v>
      </c>
      <c r="H381" s="26">
        <v>5</v>
      </c>
      <c r="N381" s="22" t="s">
        <v>231</v>
      </c>
      <c r="O381" s="26">
        <v>4</v>
      </c>
    </row>
    <row r="382" ht="14.25" spans="1:15">
      <c r="A382" s="22" t="s">
        <v>363</v>
      </c>
      <c r="B382" s="26">
        <v>4</v>
      </c>
      <c r="G382" s="22" t="s">
        <v>76</v>
      </c>
      <c r="H382" s="26">
        <v>4</v>
      </c>
      <c r="N382" s="22" t="s">
        <v>70</v>
      </c>
      <c r="O382" s="26">
        <v>3</v>
      </c>
    </row>
    <row r="383" ht="14.25" spans="1:15">
      <c r="A383" s="22" t="s">
        <v>74</v>
      </c>
      <c r="B383" s="26">
        <v>4</v>
      </c>
      <c r="G383" s="22" t="s">
        <v>199</v>
      </c>
      <c r="H383" s="26">
        <v>4</v>
      </c>
      <c r="N383" s="22" t="s">
        <v>284</v>
      </c>
      <c r="O383" s="26">
        <v>2</v>
      </c>
    </row>
    <row r="384" ht="14.25" spans="1:15">
      <c r="A384" s="22" t="s">
        <v>231</v>
      </c>
      <c r="B384" s="26">
        <v>3</v>
      </c>
      <c r="G384" s="22" t="s">
        <v>71</v>
      </c>
      <c r="H384" s="26">
        <v>3</v>
      </c>
      <c r="N384" s="22" t="s">
        <v>130</v>
      </c>
      <c r="O384" s="26">
        <v>2</v>
      </c>
    </row>
    <row r="385" ht="14.25" spans="1:15">
      <c r="A385" s="22" t="s">
        <v>81</v>
      </c>
      <c r="B385" s="26">
        <v>2</v>
      </c>
      <c r="G385" s="22" t="s">
        <v>74</v>
      </c>
      <c r="H385" s="26">
        <v>3</v>
      </c>
      <c r="N385" s="22" t="s">
        <v>199</v>
      </c>
      <c r="O385" s="26">
        <v>2</v>
      </c>
    </row>
    <row r="386" ht="14.25" spans="1:15">
      <c r="A386" s="22" t="s">
        <v>290</v>
      </c>
      <c r="B386" s="26">
        <v>2</v>
      </c>
      <c r="G386" s="22" t="s">
        <v>83</v>
      </c>
      <c r="H386" s="26">
        <v>2</v>
      </c>
      <c r="N386" s="22" t="s">
        <v>110</v>
      </c>
      <c r="O386" s="26">
        <v>2</v>
      </c>
    </row>
    <row r="387" ht="14.25" spans="1:15">
      <c r="A387" s="22" t="s">
        <v>98</v>
      </c>
      <c r="B387" s="26">
        <v>1</v>
      </c>
      <c r="G387" s="22" t="s">
        <v>70</v>
      </c>
      <c r="H387" s="26">
        <v>2</v>
      </c>
      <c r="N387" s="22" t="s">
        <v>105</v>
      </c>
      <c r="O387" s="26">
        <v>2</v>
      </c>
    </row>
    <row r="388" ht="14.25" spans="1:15">
      <c r="A388" s="22" t="s">
        <v>117</v>
      </c>
      <c r="B388" s="26">
        <v>1</v>
      </c>
      <c r="G388" s="22" t="s">
        <v>364</v>
      </c>
      <c r="H388" s="26">
        <v>1</v>
      </c>
      <c r="N388" s="22" t="s">
        <v>112</v>
      </c>
      <c r="O388" s="26">
        <v>2</v>
      </c>
    </row>
    <row r="389" ht="14.25" spans="1:15">
      <c r="A389" s="22" t="s">
        <v>365</v>
      </c>
      <c r="B389" s="26">
        <v>1</v>
      </c>
      <c r="G389" s="22" t="s">
        <v>366</v>
      </c>
      <c r="H389" s="26">
        <v>1</v>
      </c>
      <c r="N389" s="22" t="s">
        <v>367</v>
      </c>
      <c r="O389" s="26">
        <v>1</v>
      </c>
    </row>
    <row r="390" ht="14.25" spans="1:15">
      <c r="A390" s="22" t="s">
        <v>368</v>
      </c>
      <c r="B390" s="26">
        <v>1</v>
      </c>
      <c r="G390" s="22" t="s">
        <v>369</v>
      </c>
      <c r="H390" s="26">
        <v>1</v>
      </c>
      <c r="N390" s="22" t="s">
        <v>185</v>
      </c>
      <c r="O390" s="26">
        <v>1</v>
      </c>
    </row>
    <row r="391" ht="14.25" spans="1:15">
      <c r="A391" s="22" t="s">
        <v>83</v>
      </c>
      <c r="B391" s="26">
        <v>1</v>
      </c>
      <c r="G391" s="22" t="s">
        <v>370</v>
      </c>
      <c r="H391" s="26">
        <v>1</v>
      </c>
      <c r="N391" s="22" t="s">
        <v>371</v>
      </c>
      <c r="O391" s="26">
        <v>1</v>
      </c>
    </row>
    <row r="392" ht="14.25" spans="1:15">
      <c r="A392" s="22" t="s">
        <v>199</v>
      </c>
      <c r="B392" s="26">
        <v>1</v>
      </c>
      <c r="G392" s="22" t="s">
        <v>372</v>
      </c>
      <c r="H392" s="26">
        <v>1</v>
      </c>
      <c r="N392" s="22" t="s">
        <v>373</v>
      </c>
      <c r="O392" s="26">
        <v>1</v>
      </c>
    </row>
    <row r="393" ht="14.25" spans="1:15">
      <c r="A393" s="22" t="s">
        <v>374</v>
      </c>
      <c r="B393" s="26">
        <v>1</v>
      </c>
      <c r="G393" s="22" t="s">
        <v>139</v>
      </c>
      <c r="H393" s="26">
        <v>1</v>
      </c>
      <c r="N393" s="22" t="s">
        <v>269</v>
      </c>
      <c r="O393" s="26">
        <v>1</v>
      </c>
    </row>
    <row r="394" ht="14.25" spans="1:15">
      <c r="A394" s="22" t="s">
        <v>288</v>
      </c>
      <c r="B394" s="26">
        <v>1</v>
      </c>
      <c r="G394" s="22" t="s">
        <v>375</v>
      </c>
      <c r="H394" s="26">
        <v>1</v>
      </c>
      <c r="N394" s="22" t="s">
        <v>376</v>
      </c>
      <c r="O394" s="26">
        <v>1</v>
      </c>
    </row>
    <row r="395" ht="14.25" spans="1:15">
      <c r="A395" s="22" t="s">
        <v>103</v>
      </c>
      <c r="B395" s="26">
        <v>1</v>
      </c>
      <c r="G395" s="22" t="s">
        <v>146</v>
      </c>
      <c r="H395" s="26">
        <v>1</v>
      </c>
      <c r="N395" s="28" t="s">
        <v>160</v>
      </c>
      <c r="O395" s="26">
        <v>1</v>
      </c>
    </row>
    <row r="396" spans="1:15">
      <c r="A396" s="28" t="s">
        <v>377</v>
      </c>
      <c r="B396" s="26">
        <v>1</v>
      </c>
      <c r="G396" s="28" t="s">
        <v>378</v>
      </c>
      <c r="H396" s="26">
        <v>1</v>
      </c>
      <c r="O396" t="s">
        <v>379</v>
      </c>
    </row>
    <row r="397" spans="8:15">
      <c r="H397" s="38">
        <v>43518</v>
      </c>
      <c r="N397" s="17" t="s">
        <v>62</v>
      </c>
      <c r="O397" s="25" t="s">
        <v>1</v>
      </c>
    </row>
    <row r="398" ht="14.25" spans="2:18">
      <c r="B398" s="38">
        <v>43517</v>
      </c>
      <c r="G398" s="18" t="s">
        <v>62</v>
      </c>
      <c r="H398" s="19" t="s">
        <v>1</v>
      </c>
      <c r="N398" s="20" t="s">
        <v>64</v>
      </c>
      <c r="O398" s="20"/>
      <c r="Q398" s="17" t="s">
        <v>62</v>
      </c>
      <c r="R398" s="25" t="s">
        <v>63</v>
      </c>
    </row>
    <row r="399" ht="14.25" spans="1:18">
      <c r="A399" s="17" t="s">
        <v>62</v>
      </c>
      <c r="B399" s="25" t="s">
        <v>1</v>
      </c>
      <c r="G399" s="21" t="s">
        <v>64</v>
      </c>
      <c r="H399" s="21"/>
      <c r="J399" s="18" t="s">
        <v>62</v>
      </c>
      <c r="K399" s="19" t="s">
        <v>63</v>
      </c>
      <c r="N399" s="22" t="s">
        <v>67</v>
      </c>
      <c r="O399" s="26">
        <v>25</v>
      </c>
      <c r="Q399" s="20" t="s">
        <v>64</v>
      </c>
      <c r="R399" s="20"/>
    </row>
    <row r="400" ht="14.25" spans="1:18">
      <c r="A400" s="20" t="s">
        <v>64</v>
      </c>
      <c r="B400" s="20"/>
      <c r="G400" s="31" t="s">
        <v>67</v>
      </c>
      <c r="H400" s="24">
        <v>14</v>
      </c>
      <c r="J400" s="21" t="s">
        <v>64</v>
      </c>
      <c r="K400" s="21"/>
      <c r="N400" s="22" t="s">
        <v>65</v>
      </c>
      <c r="O400" s="26">
        <v>19</v>
      </c>
      <c r="Q400" s="28" t="s">
        <v>67</v>
      </c>
      <c r="R400" s="26">
        <v>37</v>
      </c>
    </row>
    <row r="401" ht="14.25" spans="1:15">
      <c r="A401" s="22" t="s">
        <v>67</v>
      </c>
      <c r="B401" s="26">
        <v>20</v>
      </c>
      <c r="G401" s="31" t="s">
        <v>65</v>
      </c>
      <c r="H401" s="24">
        <v>10</v>
      </c>
      <c r="J401" s="31" t="s">
        <v>110</v>
      </c>
      <c r="K401" s="24">
        <v>37</v>
      </c>
      <c r="N401" s="22" t="s">
        <v>73</v>
      </c>
      <c r="O401" s="26">
        <v>15</v>
      </c>
    </row>
    <row r="402" ht="14.25" spans="1:15">
      <c r="A402" s="22" t="s">
        <v>65</v>
      </c>
      <c r="B402" s="26">
        <v>8</v>
      </c>
      <c r="G402" s="31" t="s">
        <v>75</v>
      </c>
      <c r="H402" s="24">
        <v>9</v>
      </c>
      <c r="J402" s="23" t="s">
        <v>65</v>
      </c>
      <c r="K402" s="24">
        <v>37</v>
      </c>
      <c r="N402" s="22" t="s">
        <v>76</v>
      </c>
      <c r="O402" s="26">
        <v>8</v>
      </c>
    </row>
    <row r="403" ht="14.25" spans="1:15">
      <c r="A403" s="22" t="s">
        <v>73</v>
      </c>
      <c r="B403" s="26">
        <v>8</v>
      </c>
      <c r="G403" s="31" t="s">
        <v>76</v>
      </c>
      <c r="H403" s="24">
        <v>4</v>
      </c>
      <c r="N403" s="22" t="s">
        <v>75</v>
      </c>
      <c r="O403" s="26">
        <v>7</v>
      </c>
    </row>
    <row r="404" ht="14.25" spans="1:15">
      <c r="A404" s="22" t="s">
        <v>75</v>
      </c>
      <c r="B404" s="26">
        <v>6</v>
      </c>
      <c r="G404" s="31" t="s">
        <v>73</v>
      </c>
      <c r="H404" s="24">
        <v>4</v>
      </c>
      <c r="N404" s="22" t="s">
        <v>81</v>
      </c>
      <c r="O404" s="26">
        <v>5</v>
      </c>
    </row>
    <row r="405" ht="14.25" spans="1:15">
      <c r="A405" s="22" t="s">
        <v>81</v>
      </c>
      <c r="B405" s="26">
        <v>4</v>
      </c>
      <c r="G405" s="31" t="s">
        <v>66</v>
      </c>
      <c r="H405" s="24">
        <v>3</v>
      </c>
      <c r="N405" s="22" t="s">
        <v>70</v>
      </c>
      <c r="O405" s="26">
        <v>3</v>
      </c>
    </row>
    <row r="406" ht="14.25" spans="1:15">
      <c r="A406" s="22" t="s">
        <v>199</v>
      </c>
      <c r="B406" s="26">
        <v>4</v>
      </c>
      <c r="G406" s="31" t="s">
        <v>81</v>
      </c>
      <c r="H406" s="24">
        <v>3</v>
      </c>
      <c r="N406" s="22" t="s">
        <v>380</v>
      </c>
      <c r="O406" s="26">
        <v>3</v>
      </c>
    </row>
    <row r="407" ht="14.25" spans="1:15">
      <c r="A407" s="22" t="s">
        <v>66</v>
      </c>
      <c r="B407" s="26">
        <v>4</v>
      </c>
      <c r="G407" s="31" t="s">
        <v>98</v>
      </c>
      <c r="H407" s="24">
        <v>2</v>
      </c>
      <c r="N407" s="22" t="s">
        <v>71</v>
      </c>
      <c r="O407" s="26">
        <v>2</v>
      </c>
    </row>
    <row r="408" ht="14.25" spans="1:15">
      <c r="A408" s="22" t="s">
        <v>112</v>
      </c>
      <c r="B408" s="26">
        <v>3</v>
      </c>
      <c r="G408" s="31" t="s">
        <v>105</v>
      </c>
      <c r="H408" s="24">
        <v>2</v>
      </c>
      <c r="N408" s="22" t="s">
        <v>97</v>
      </c>
      <c r="O408" s="26">
        <v>2</v>
      </c>
    </row>
    <row r="409" ht="14.25" spans="1:15">
      <c r="A409" s="22" t="s">
        <v>70</v>
      </c>
      <c r="B409" s="26">
        <v>2</v>
      </c>
      <c r="G409" s="31" t="s">
        <v>381</v>
      </c>
      <c r="H409" s="24">
        <v>1</v>
      </c>
      <c r="N409" s="22" t="s">
        <v>66</v>
      </c>
      <c r="O409" s="26">
        <v>2</v>
      </c>
    </row>
    <row r="410" ht="14.25" spans="1:15">
      <c r="A410" s="22" t="s">
        <v>76</v>
      </c>
      <c r="B410" s="26">
        <v>2</v>
      </c>
      <c r="G410" s="31" t="s">
        <v>382</v>
      </c>
      <c r="H410" s="24">
        <v>1</v>
      </c>
      <c r="N410" s="22" t="s">
        <v>102</v>
      </c>
      <c r="O410" s="26">
        <v>2</v>
      </c>
    </row>
    <row r="411" ht="14.25" spans="1:15">
      <c r="A411" s="22" t="s">
        <v>154</v>
      </c>
      <c r="B411" s="26">
        <v>2</v>
      </c>
      <c r="G411" s="31" t="s">
        <v>70</v>
      </c>
      <c r="H411" s="24">
        <v>1</v>
      </c>
      <c r="N411" s="22" t="s">
        <v>83</v>
      </c>
      <c r="O411" s="26">
        <v>2</v>
      </c>
    </row>
    <row r="412" ht="14.25" spans="1:15">
      <c r="A412" s="22" t="s">
        <v>383</v>
      </c>
      <c r="B412" s="26">
        <v>1</v>
      </c>
      <c r="G412" s="31" t="s">
        <v>166</v>
      </c>
      <c r="H412" s="24">
        <v>1</v>
      </c>
      <c r="N412" s="22" t="s">
        <v>231</v>
      </c>
      <c r="O412" s="26">
        <v>2</v>
      </c>
    </row>
    <row r="413" ht="14.25" spans="1:15">
      <c r="A413" s="22" t="s">
        <v>372</v>
      </c>
      <c r="B413" s="26">
        <v>1</v>
      </c>
      <c r="G413" s="31" t="s">
        <v>384</v>
      </c>
      <c r="H413" s="24">
        <v>1</v>
      </c>
      <c r="N413" s="22" t="s">
        <v>110</v>
      </c>
      <c r="O413" s="26">
        <v>2</v>
      </c>
    </row>
    <row r="414" ht="14.25" spans="1:15">
      <c r="A414" s="22" t="s">
        <v>385</v>
      </c>
      <c r="B414" s="26">
        <v>1</v>
      </c>
      <c r="G414" s="31" t="s">
        <v>294</v>
      </c>
      <c r="H414" s="24">
        <v>1</v>
      </c>
      <c r="N414" s="22" t="s">
        <v>168</v>
      </c>
      <c r="O414" s="26">
        <v>1</v>
      </c>
    </row>
    <row r="415" ht="14.25" spans="1:15">
      <c r="A415" s="22" t="s">
        <v>169</v>
      </c>
      <c r="B415" s="26">
        <v>1</v>
      </c>
      <c r="G415" s="31" t="s">
        <v>386</v>
      </c>
      <c r="H415" s="24">
        <v>1</v>
      </c>
      <c r="N415" s="22" t="s">
        <v>387</v>
      </c>
      <c r="O415" s="26">
        <v>1</v>
      </c>
    </row>
    <row r="416" ht="14.25" spans="1:15">
      <c r="A416" s="22" t="s">
        <v>388</v>
      </c>
      <c r="B416" s="26">
        <v>1</v>
      </c>
      <c r="G416" s="31" t="s">
        <v>389</v>
      </c>
      <c r="H416" s="24">
        <v>1</v>
      </c>
      <c r="N416" s="22" t="s">
        <v>390</v>
      </c>
      <c r="O416" s="26">
        <v>1</v>
      </c>
    </row>
    <row r="417" ht="14.25" spans="1:15">
      <c r="A417" s="22" t="s">
        <v>391</v>
      </c>
      <c r="B417" s="26">
        <v>1</v>
      </c>
      <c r="G417" s="31" t="s">
        <v>239</v>
      </c>
      <c r="H417" s="24">
        <v>1</v>
      </c>
      <c r="N417" s="22" t="s">
        <v>392</v>
      </c>
      <c r="O417" s="26">
        <v>1</v>
      </c>
    </row>
    <row r="418" ht="14.25" spans="1:15">
      <c r="A418" s="22" t="s">
        <v>393</v>
      </c>
      <c r="B418" s="26">
        <v>1</v>
      </c>
      <c r="G418" s="31" t="s">
        <v>394</v>
      </c>
      <c r="H418" s="24">
        <v>1</v>
      </c>
      <c r="N418" s="28" t="s">
        <v>126</v>
      </c>
      <c r="O418" s="26">
        <v>1</v>
      </c>
    </row>
    <row r="419" ht="14.25" spans="1:8">
      <c r="A419" s="22" t="s">
        <v>378</v>
      </c>
      <c r="B419" s="26">
        <v>1</v>
      </c>
      <c r="G419" s="23" t="s">
        <v>169</v>
      </c>
      <c r="H419" s="24">
        <v>1</v>
      </c>
    </row>
    <row r="420" spans="1:2">
      <c r="A420" s="28" t="s">
        <v>82</v>
      </c>
      <c r="B420" s="26">
        <v>1</v>
      </c>
    </row>
    <row r="421" spans="8:15">
      <c r="H421" s="38">
        <v>43521</v>
      </c>
      <c r="O421" s="38">
        <v>43522</v>
      </c>
    </row>
    <row r="422" spans="2:15">
      <c r="B422" s="38">
        <v>43520</v>
      </c>
      <c r="G422" s="17" t="s">
        <v>62</v>
      </c>
      <c r="H422" s="25" t="s">
        <v>1</v>
      </c>
      <c r="N422" s="17" t="s">
        <v>62</v>
      </c>
      <c r="O422" s="25" t="s">
        <v>1</v>
      </c>
    </row>
    <row r="423" ht="14.25" spans="1:15">
      <c r="A423" s="17" t="s">
        <v>62</v>
      </c>
      <c r="B423" s="25" t="s">
        <v>1</v>
      </c>
      <c r="D423" s="17" t="s">
        <v>62</v>
      </c>
      <c r="E423" s="25" t="s">
        <v>63</v>
      </c>
      <c r="G423" s="20" t="s">
        <v>64</v>
      </c>
      <c r="H423" s="20"/>
      <c r="N423" s="20" t="s">
        <v>64</v>
      </c>
      <c r="O423" s="20"/>
    </row>
    <row r="424" ht="14.25" spans="1:15">
      <c r="A424" s="20" t="s">
        <v>64</v>
      </c>
      <c r="B424" s="20"/>
      <c r="D424" s="20" t="s">
        <v>64</v>
      </c>
      <c r="E424" s="20"/>
      <c r="G424" s="22" t="s">
        <v>67</v>
      </c>
      <c r="H424" s="26">
        <v>18</v>
      </c>
      <c r="N424" s="22" t="s">
        <v>67</v>
      </c>
      <c r="O424" s="26">
        <v>13</v>
      </c>
    </row>
    <row r="425" ht="14.25" spans="1:15">
      <c r="A425" s="22" t="s">
        <v>67</v>
      </c>
      <c r="B425" s="26">
        <v>20</v>
      </c>
      <c r="D425" s="28" t="s">
        <v>75</v>
      </c>
      <c r="E425" s="26">
        <v>37</v>
      </c>
      <c r="G425" s="22" t="s">
        <v>73</v>
      </c>
      <c r="H425" s="26">
        <v>7</v>
      </c>
      <c r="N425" s="22" t="s">
        <v>65</v>
      </c>
      <c r="O425" s="26">
        <v>11</v>
      </c>
    </row>
    <row r="426" ht="14.25" spans="1:15">
      <c r="A426" s="22" t="s">
        <v>65</v>
      </c>
      <c r="B426" s="26">
        <v>11</v>
      </c>
      <c r="G426" s="22" t="s">
        <v>75</v>
      </c>
      <c r="H426" s="26">
        <v>6</v>
      </c>
      <c r="N426" s="22" t="s">
        <v>75</v>
      </c>
      <c r="O426" s="26">
        <v>5</v>
      </c>
    </row>
    <row r="427" ht="14.25" spans="1:15">
      <c r="A427" s="22" t="s">
        <v>110</v>
      </c>
      <c r="B427" s="26">
        <v>5</v>
      </c>
      <c r="G427" s="22" t="s">
        <v>65</v>
      </c>
      <c r="H427" s="26">
        <v>5</v>
      </c>
      <c r="N427" s="22" t="s">
        <v>76</v>
      </c>
      <c r="O427" s="26">
        <v>3</v>
      </c>
    </row>
    <row r="428" ht="14.25" spans="1:15">
      <c r="A428" s="22" t="s">
        <v>75</v>
      </c>
      <c r="B428" s="26">
        <v>5</v>
      </c>
      <c r="G428" s="22" t="s">
        <v>222</v>
      </c>
      <c r="H428" s="26">
        <v>3</v>
      </c>
      <c r="N428" s="22" t="s">
        <v>269</v>
      </c>
      <c r="O428" s="26">
        <v>2</v>
      </c>
    </row>
    <row r="429" ht="14.25" spans="1:15">
      <c r="A429" s="22" t="s">
        <v>73</v>
      </c>
      <c r="B429" s="26">
        <v>4</v>
      </c>
      <c r="G429" s="22" t="s">
        <v>76</v>
      </c>
      <c r="H429" s="26">
        <v>2</v>
      </c>
      <c r="N429" s="22" t="s">
        <v>117</v>
      </c>
      <c r="O429" s="26">
        <v>2</v>
      </c>
    </row>
    <row r="430" ht="14.25" spans="1:15">
      <c r="A430" s="22" t="s">
        <v>76</v>
      </c>
      <c r="B430" s="26">
        <v>4</v>
      </c>
      <c r="G430" s="22" t="s">
        <v>81</v>
      </c>
      <c r="H430" s="26">
        <v>2</v>
      </c>
      <c r="N430" s="22" t="s">
        <v>110</v>
      </c>
      <c r="O430" s="26">
        <v>2</v>
      </c>
    </row>
    <row r="431" ht="14.25" spans="1:15">
      <c r="A431" s="22" t="s">
        <v>199</v>
      </c>
      <c r="B431" s="26">
        <v>4</v>
      </c>
      <c r="G431" s="22" t="s">
        <v>231</v>
      </c>
      <c r="H431" s="26">
        <v>2</v>
      </c>
      <c r="N431" s="22" t="s">
        <v>228</v>
      </c>
      <c r="O431" s="26">
        <v>2</v>
      </c>
    </row>
    <row r="432" ht="14.25" spans="1:15">
      <c r="A432" s="22" t="s">
        <v>105</v>
      </c>
      <c r="B432" s="26">
        <v>3</v>
      </c>
      <c r="G432" s="22" t="s">
        <v>395</v>
      </c>
      <c r="H432" s="26">
        <v>1</v>
      </c>
      <c r="N432" s="22" t="s">
        <v>103</v>
      </c>
      <c r="O432" s="26">
        <v>2</v>
      </c>
    </row>
    <row r="433" ht="14.25" spans="1:15">
      <c r="A433" s="22" t="s">
        <v>231</v>
      </c>
      <c r="B433" s="26">
        <v>3</v>
      </c>
      <c r="G433" s="22" t="s">
        <v>396</v>
      </c>
      <c r="H433" s="26">
        <v>1</v>
      </c>
      <c r="N433" s="22" t="s">
        <v>284</v>
      </c>
      <c r="O433" s="26">
        <v>2</v>
      </c>
    </row>
    <row r="434" ht="14.25" spans="1:15">
      <c r="A434" s="22" t="s">
        <v>112</v>
      </c>
      <c r="B434" s="26">
        <v>2</v>
      </c>
      <c r="G434" s="22" t="s">
        <v>97</v>
      </c>
      <c r="H434" s="26">
        <v>1</v>
      </c>
      <c r="N434" s="22" t="s">
        <v>73</v>
      </c>
      <c r="O434" s="26">
        <v>1</v>
      </c>
    </row>
    <row r="435" ht="14.25" spans="1:15">
      <c r="A435" s="22" t="s">
        <v>341</v>
      </c>
      <c r="B435" s="26">
        <v>2</v>
      </c>
      <c r="G435" s="22" t="s">
        <v>397</v>
      </c>
      <c r="H435" s="26">
        <v>1</v>
      </c>
      <c r="N435" s="22" t="s">
        <v>398</v>
      </c>
      <c r="O435" s="26">
        <v>1</v>
      </c>
    </row>
    <row r="436" ht="14.25" spans="1:15">
      <c r="A436" s="22" t="s">
        <v>288</v>
      </c>
      <c r="B436" s="26">
        <v>2</v>
      </c>
      <c r="G436" s="22" t="s">
        <v>399</v>
      </c>
      <c r="H436" s="26">
        <v>1</v>
      </c>
      <c r="N436" s="22" t="s">
        <v>288</v>
      </c>
      <c r="O436" s="26">
        <v>1</v>
      </c>
    </row>
    <row r="437" ht="14.25" spans="1:15">
      <c r="A437" s="22" t="s">
        <v>66</v>
      </c>
      <c r="B437" s="26">
        <v>2</v>
      </c>
      <c r="G437" s="22" t="s">
        <v>400</v>
      </c>
      <c r="H437" s="26">
        <v>1</v>
      </c>
      <c r="N437" s="22" t="s">
        <v>401</v>
      </c>
      <c r="O437" s="26">
        <v>1</v>
      </c>
    </row>
    <row r="438" ht="14.25" spans="1:15">
      <c r="A438" s="22" t="s">
        <v>402</v>
      </c>
      <c r="B438" s="26">
        <v>1</v>
      </c>
      <c r="G438" s="22" t="s">
        <v>403</v>
      </c>
      <c r="H438" s="26">
        <v>1</v>
      </c>
      <c r="N438" s="22" t="s">
        <v>404</v>
      </c>
      <c r="O438" s="26">
        <v>1</v>
      </c>
    </row>
    <row r="439" ht="14.25" spans="1:15">
      <c r="A439" s="22" t="s">
        <v>71</v>
      </c>
      <c r="B439" s="26">
        <v>1</v>
      </c>
      <c r="G439" s="22" t="s">
        <v>405</v>
      </c>
      <c r="H439" s="26">
        <v>1</v>
      </c>
      <c r="N439" s="22" t="s">
        <v>166</v>
      </c>
      <c r="O439" s="26">
        <v>1</v>
      </c>
    </row>
    <row r="440" ht="14.25" spans="1:15">
      <c r="A440" s="22" t="s">
        <v>406</v>
      </c>
      <c r="B440" s="26">
        <v>1</v>
      </c>
      <c r="G440" s="22" t="s">
        <v>199</v>
      </c>
      <c r="H440" s="26">
        <v>1</v>
      </c>
      <c r="N440" s="22" t="s">
        <v>407</v>
      </c>
      <c r="O440" s="26">
        <v>1</v>
      </c>
    </row>
    <row r="441" ht="14.25" spans="1:15">
      <c r="A441" s="22" t="s">
        <v>408</v>
      </c>
      <c r="B441" s="26">
        <v>1</v>
      </c>
      <c r="G441" s="22" t="s">
        <v>112</v>
      </c>
      <c r="H441" s="26">
        <v>1</v>
      </c>
      <c r="N441" s="22" t="s">
        <v>199</v>
      </c>
      <c r="O441" s="26">
        <v>1</v>
      </c>
    </row>
    <row r="442" ht="14.25" spans="1:15">
      <c r="A442" s="22" t="s">
        <v>409</v>
      </c>
      <c r="B442" s="26">
        <v>1</v>
      </c>
      <c r="G442" s="22" t="s">
        <v>273</v>
      </c>
      <c r="H442" s="26">
        <v>1</v>
      </c>
      <c r="N442" s="22" t="s">
        <v>410</v>
      </c>
      <c r="O442" s="26">
        <v>1</v>
      </c>
    </row>
    <row r="443" ht="14.25" spans="1:15">
      <c r="A443" s="22" t="s">
        <v>81</v>
      </c>
      <c r="B443" s="26">
        <v>1</v>
      </c>
      <c r="G443" s="28" t="s">
        <v>411</v>
      </c>
      <c r="H443" s="26">
        <v>1</v>
      </c>
      <c r="N443" s="28" t="s">
        <v>109</v>
      </c>
      <c r="O443" s="26">
        <v>1</v>
      </c>
    </row>
    <row r="444" spans="1:14">
      <c r="A444" s="28" t="s">
        <v>169</v>
      </c>
      <c r="B444" s="26">
        <v>1</v>
      </c>
      <c r="N444" s="14"/>
    </row>
    <row r="446" spans="2:15">
      <c r="B446" s="38">
        <v>43523</v>
      </c>
      <c r="H446" s="38">
        <v>43524</v>
      </c>
      <c r="N446" s="14"/>
      <c r="O446" s="38">
        <v>43525</v>
      </c>
    </row>
    <row r="447" ht="14.25" spans="1:15">
      <c r="A447" s="17" t="s">
        <v>62</v>
      </c>
      <c r="B447" s="25" t="s">
        <v>1</v>
      </c>
      <c r="G447" s="17" t="s">
        <v>62</v>
      </c>
      <c r="H447" s="25" t="s">
        <v>1</v>
      </c>
      <c r="J447" s="17" t="s">
        <v>62</v>
      </c>
      <c r="K447" s="25" t="s">
        <v>63</v>
      </c>
      <c r="N447" s="22" t="s">
        <v>67</v>
      </c>
      <c r="O447" s="26">
        <v>16</v>
      </c>
    </row>
    <row r="448" ht="14.25" spans="1:15">
      <c r="A448" s="20" t="s">
        <v>64</v>
      </c>
      <c r="B448" s="20"/>
      <c r="G448" s="20" t="s">
        <v>64</v>
      </c>
      <c r="H448" s="20"/>
      <c r="J448" s="20" t="s">
        <v>64</v>
      </c>
      <c r="K448" s="20"/>
      <c r="N448" s="22" t="s">
        <v>65</v>
      </c>
      <c r="O448" s="26">
        <v>9</v>
      </c>
    </row>
    <row r="449" ht="14.25" spans="1:15">
      <c r="A449" s="22" t="s">
        <v>67</v>
      </c>
      <c r="B449" s="26">
        <v>12</v>
      </c>
      <c r="G449" s="22" t="s">
        <v>67</v>
      </c>
      <c r="H449" s="26">
        <v>17</v>
      </c>
      <c r="J449" s="28" t="s">
        <v>185</v>
      </c>
      <c r="K449" s="26">
        <v>37</v>
      </c>
      <c r="N449" s="22" t="s">
        <v>75</v>
      </c>
      <c r="O449" s="26">
        <v>5</v>
      </c>
    </row>
    <row r="450" ht="14.25" spans="1:15">
      <c r="A450" s="22" t="s">
        <v>65</v>
      </c>
      <c r="B450" s="26">
        <v>8</v>
      </c>
      <c r="G450" s="22" t="s">
        <v>65</v>
      </c>
      <c r="H450" s="26">
        <v>16</v>
      </c>
      <c r="N450" s="22" t="s">
        <v>73</v>
      </c>
      <c r="O450" s="26">
        <v>4</v>
      </c>
    </row>
    <row r="451" ht="14.25" spans="1:15">
      <c r="A451" s="22" t="s">
        <v>73</v>
      </c>
      <c r="B451" s="26">
        <v>6</v>
      </c>
      <c r="G451" s="22" t="s">
        <v>73</v>
      </c>
      <c r="H451" s="26">
        <v>6</v>
      </c>
      <c r="N451" s="22" t="s">
        <v>81</v>
      </c>
      <c r="O451" s="26">
        <v>2</v>
      </c>
    </row>
    <row r="452" ht="14.25" spans="1:15">
      <c r="A452" s="22" t="s">
        <v>231</v>
      </c>
      <c r="B452" s="26">
        <v>3</v>
      </c>
      <c r="G452" s="22" t="s">
        <v>75</v>
      </c>
      <c r="H452" s="26">
        <v>3</v>
      </c>
      <c r="N452" s="22" t="s">
        <v>335</v>
      </c>
      <c r="O452" s="26">
        <v>1</v>
      </c>
    </row>
    <row r="453" ht="14.25" spans="1:15">
      <c r="A453" s="22" t="s">
        <v>76</v>
      </c>
      <c r="B453" s="26">
        <v>3</v>
      </c>
      <c r="G453" s="22" t="s">
        <v>110</v>
      </c>
      <c r="H453" s="26">
        <v>3</v>
      </c>
      <c r="N453" s="22" t="s">
        <v>231</v>
      </c>
      <c r="O453" s="26">
        <v>1</v>
      </c>
    </row>
    <row r="454" ht="14.25" spans="1:15">
      <c r="A454" s="22" t="s">
        <v>75</v>
      </c>
      <c r="B454" s="26">
        <v>3</v>
      </c>
      <c r="G454" s="22" t="s">
        <v>76</v>
      </c>
      <c r="H454" s="26">
        <v>3</v>
      </c>
      <c r="N454" s="22" t="s">
        <v>284</v>
      </c>
      <c r="O454" s="26">
        <v>1</v>
      </c>
    </row>
    <row r="455" ht="14.25" spans="1:15">
      <c r="A455" s="22" t="s">
        <v>66</v>
      </c>
      <c r="B455" s="26">
        <v>2</v>
      </c>
      <c r="G455" s="22" t="s">
        <v>412</v>
      </c>
      <c r="H455" s="26">
        <v>2</v>
      </c>
      <c r="N455" s="22" t="s">
        <v>413</v>
      </c>
      <c r="O455" s="26">
        <v>1</v>
      </c>
    </row>
    <row r="456" ht="14.25" spans="1:15">
      <c r="A456" s="22" t="s">
        <v>81</v>
      </c>
      <c r="B456" s="26">
        <v>2</v>
      </c>
      <c r="G456" s="22" t="s">
        <v>341</v>
      </c>
      <c r="H456" s="26">
        <v>2</v>
      </c>
      <c r="N456" s="22" t="s">
        <v>279</v>
      </c>
      <c r="O456" s="26">
        <v>1</v>
      </c>
    </row>
    <row r="457" ht="14.25" spans="1:15">
      <c r="A457" s="22" t="s">
        <v>414</v>
      </c>
      <c r="B457" s="26">
        <v>1</v>
      </c>
      <c r="G457" s="22" t="s">
        <v>70</v>
      </c>
      <c r="H457" s="26">
        <v>2</v>
      </c>
      <c r="N457" s="22" t="s">
        <v>415</v>
      </c>
      <c r="O457" s="26">
        <v>1</v>
      </c>
    </row>
    <row r="458" ht="14.25" spans="1:15">
      <c r="A458" s="22" t="s">
        <v>98</v>
      </c>
      <c r="B458" s="26">
        <v>1</v>
      </c>
      <c r="G458" s="22" t="s">
        <v>269</v>
      </c>
      <c r="H458" s="26">
        <v>2</v>
      </c>
      <c r="N458" s="22" t="s">
        <v>278</v>
      </c>
      <c r="O458" s="26">
        <v>1</v>
      </c>
    </row>
    <row r="459" ht="14.25" spans="1:15">
      <c r="A459" s="22" t="s">
        <v>416</v>
      </c>
      <c r="B459" s="26">
        <v>1</v>
      </c>
      <c r="G459" s="22" t="s">
        <v>112</v>
      </c>
      <c r="H459" s="26">
        <v>2</v>
      </c>
      <c r="N459" s="22" t="s">
        <v>417</v>
      </c>
      <c r="O459" s="26">
        <v>1</v>
      </c>
    </row>
    <row r="460" ht="14.25" spans="1:15">
      <c r="A460" s="22" t="s">
        <v>418</v>
      </c>
      <c r="B460" s="26">
        <v>1</v>
      </c>
      <c r="G460" s="22" t="s">
        <v>97</v>
      </c>
      <c r="H460" s="26">
        <v>1</v>
      </c>
      <c r="N460" s="22" t="s">
        <v>104</v>
      </c>
      <c r="O460" s="26">
        <v>1</v>
      </c>
    </row>
    <row r="461" ht="14.25" spans="1:15">
      <c r="A461" s="22" t="s">
        <v>419</v>
      </c>
      <c r="B461" s="26">
        <v>1</v>
      </c>
      <c r="G461" s="22" t="s">
        <v>71</v>
      </c>
      <c r="H461" s="26">
        <v>1</v>
      </c>
      <c r="N461" s="22" t="s">
        <v>235</v>
      </c>
      <c r="O461" s="26">
        <v>1</v>
      </c>
    </row>
    <row r="462" ht="14.25" spans="1:15">
      <c r="A462" s="22" t="s">
        <v>420</v>
      </c>
      <c r="B462" s="26">
        <v>1</v>
      </c>
      <c r="G462" s="22" t="s">
        <v>421</v>
      </c>
      <c r="H462" s="26">
        <v>1</v>
      </c>
      <c r="N462" s="22" t="s">
        <v>422</v>
      </c>
      <c r="O462" s="26">
        <v>1</v>
      </c>
    </row>
    <row r="463" ht="14.25" spans="1:15">
      <c r="A463" s="22" t="s">
        <v>112</v>
      </c>
      <c r="B463" s="26">
        <v>1</v>
      </c>
      <c r="G463" s="22" t="s">
        <v>423</v>
      </c>
      <c r="H463" s="26">
        <v>1</v>
      </c>
      <c r="N463" s="22" t="s">
        <v>423</v>
      </c>
      <c r="O463" s="26">
        <v>1</v>
      </c>
    </row>
    <row r="464" ht="14.25" spans="1:15">
      <c r="A464" s="22" t="s">
        <v>424</v>
      </c>
      <c r="B464" s="26">
        <v>1</v>
      </c>
      <c r="G464" s="22" t="s">
        <v>109</v>
      </c>
      <c r="H464" s="26">
        <v>1</v>
      </c>
      <c r="N464" s="22" t="s">
        <v>425</v>
      </c>
      <c r="O464" s="26">
        <v>1</v>
      </c>
    </row>
    <row r="465" ht="14.25" spans="1:15">
      <c r="A465" s="22" t="s">
        <v>426</v>
      </c>
      <c r="B465" s="26">
        <v>1</v>
      </c>
      <c r="G465" s="22" t="s">
        <v>427</v>
      </c>
      <c r="H465" s="26">
        <v>1</v>
      </c>
      <c r="N465" s="22" t="s">
        <v>428</v>
      </c>
      <c r="O465" s="26">
        <v>1</v>
      </c>
    </row>
    <row r="466" ht="14.25" spans="1:15">
      <c r="A466" s="22" t="s">
        <v>169</v>
      </c>
      <c r="B466" s="26">
        <v>1</v>
      </c>
      <c r="G466" s="22" t="s">
        <v>429</v>
      </c>
      <c r="H466" s="26">
        <v>1</v>
      </c>
      <c r="N466" s="28" t="s">
        <v>169</v>
      </c>
      <c r="O466" s="26">
        <v>1</v>
      </c>
    </row>
    <row r="467" ht="14.25" spans="1:8">
      <c r="A467" s="22" t="s">
        <v>88</v>
      </c>
      <c r="B467" s="26">
        <v>1</v>
      </c>
      <c r="G467" s="22" t="s">
        <v>81</v>
      </c>
      <c r="H467" s="26">
        <v>1</v>
      </c>
    </row>
    <row r="468" spans="1:8">
      <c r="A468" s="28" t="s">
        <v>378</v>
      </c>
      <c r="B468" s="26">
        <v>1</v>
      </c>
      <c r="G468" s="28" t="s">
        <v>168</v>
      </c>
      <c r="H468" s="26">
        <v>1</v>
      </c>
    </row>
    <row r="469" spans="7:15">
      <c r="G469" s="14"/>
      <c r="H469" s="38">
        <v>43527</v>
      </c>
      <c r="O469" s="38">
        <v>43528</v>
      </c>
    </row>
    <row r="470" spans="2:18">
      <c r="B470" s="38">
        <v>43526</v>
      </c>
      <c r="G470" s="17" t="s">
        <v>62</v>
      </c>
      <c r="H470" s="25" t="s">
        <v>1</v>
      </c>
      <c r="J470" s="17" t="s">
        <v>62</v>
      </c>
      <c r="K470" s="25" t="s">
        <v>63</v>
      </c>
      <c r="N470" s="17" t="s">
        <v>62</v>
      </c>
      <c r="O470" s="25" t="s">
        <v>1</v>
      </c>
      <c r="Q470" s="17" t="s">
        <v>62</v>
      </c>
      <c r="R470" s="25" t="s">
        <v>63</v>
      </c>
    </row>
    <row r="471" ht="14.25" spans="1:18">
      <c r="A471" s="17" t="s">
        <v>62</v>
      </c>
      <c r="B471" s="25" t="s">
        <v>1</v>
      </c>
      <c r="G471" s="20" t="s">
        <v>64</v>
      </c>
      <c r="H471" s="20"/>
      <c r="J471" s="20" t="s">
        <v>64</v>
      </c>
      <c r="K471" s="20"/>
      <c r="N471" s="20" t="s">
        <v>64</v>
      </c>
      <c r="O471" s="20"/>
      <c r="Q471" s="20" t="s">
        <v>64</v>
      </c>
      <c r="R471" s="20"/>
    </row>
    <row r="472" ht="14.25" spans="1:18">
      <c r="A472" s="20" t="s">
        <v>64</v>
      </c>
      <c r="B472" s="20"/>
      <c r="G472" s="22" t="s">
        <v>67</v>
      </c>
      <c r="H472" s="26">
        <v>16</v>
      </c>
      <c r="J472" s="22" t="s">
        <v>76</v>
      </c>
      <c r="K472" s="26">
        <v>76</v>
      </c>
      <c r="N472" s="22" t="s">
        <v>67</v>
      </c>
      <c r="O472" s="26">
        <v>18</v>
      </c>
      <c r="Q472" s="28" t="s">
        <v>66</v>
      </c>
      <c r="R472" s="26">
        <v>37</v>
      </c>
    </row>
    <row r="473" ht="14.25" spans="1:15">
      <c r="A473" s="22" t="s">
        <v>67</v>
      </c>
      <c r="B473" s="26">
        <v>14</v>
      </c>
      <c r="G473" s="22" t="s">
        <v>65</v>
      </c>
      <c r="H473" s="26">
        <v>9</v>
      </c>
      <c r="J473" s="28" t="s">
        <v>65</v>
      </c>
      <c r="K473" s="26">
        <v>37</v>
      </c>
      <c r="N473" s="22" t="s">
        <v>73</v>
      </c>
      <c r="O473" s="26">
        <v>6</v>
      </c>
    </row>
    <row r="474" ht="14.25" spans="1:15">
      <c r="A474" s="22" t="s">
        <v>75</v>
      </c>
      <c r="B474" s="26">
        <v>7</v>
      </c>
      <c r="G474" s="22" t="s">
        <v>403</v>
      </c>
      <c r="H474" s="26">
        <v>5</v>
      </c>
      <c r="N474" s="22" t="s">
        <v>65</v>
      </c>
      <c r="O474" s="26">
        <v>6</v>
      </c>
    </row>
    <row r="475" ht="14.25" spans="1:15">
      <c r="A475" s="22" t="s">
        <v>76</v>
      </c>
      <c r="B475" s="26">
        <v>7</v>
      </c>
      <c r="G475" s="22" t="s">
        <v>75</v>
      </c>
      <c r="H475" s="26">
        <v>4</v>
      </c>
      <c r="N475" s="22" t="s">
        <v>75</v>
      </c>
      <c r="O475" s="26">
        <v>5</v>
      </c>
    </row>
    <row r="476" ht="14.25" spans="1:15">
      <c r="A476" s="22" t="s">
        <v>65</v>
      </c>
      <c r="B476" s="26">
        <v>4</v>
      </c>
      <c r="G476" s="22" t="s">
        <v>73</v>
      </c>
      <c r="H476" s="26">
        <v>3</v>
      </c>
      <c r="N476" s="22" t="s">
        <v>110</v>
      </c>
      <c r="O476" s="26">
        <v>4</v>
      </c>
    </row>
    <row r="477" ht="14.25" spans="1:15">
      <c r="A477" s="22" t="s">
        <v>81</v>
      </c>
      <c r="B477" s="26">
        <v>3</v>
      </c>
      <c r="G477" s="22" t="s">
        <v>231</v>
      </c>
      <c r="H477" s="26">
        <v>3</v>
      </c>
      <c r="N477" s="22" t="s">
        <v>112</v>
      </c>
      <c r="O477" s="26">
        <v>2</v>
      </c>
    </row>
    <row r="478" ht="14.25" spans="1:15">
      <c r="A478" s="22" t="s">
        <v>231</v>
      </c>
      <c r="B478" s="26">
        <v>2</v>
      </c>
      <c r="G478" s="22" t="s">
        <v>70</v>
      </c>
      <c r="H478" s="26">
        <v>2</v>
      </c>
      <c r="N478" s="22" t="s">
        <v>76</v>
      </c>
      <c r="O478" s="26">
        <v>2</v>
      </c>
    </row>
    <row r="479" ht="14.25" spans="1:15">
      <c r="A479" s="22" t="s">
        <v>110</v>
      </c>
      <c r="B479" s="26">
        <v>2</v>
      </c>
      <c r="G479" s="22" t="s">
        <v>76</v>
      </c>
      <c r="H479" s="26">
        <v>2</v>
      </c>
      <c r="N479" s="22" t="s">
        <v>288</v>
      </c>
      <c r="O479" s="26">
        <v>1</v>
      </c>
    </row>
    <row r="480" ht="14.25" spans="1:15">
      <c r="A480" s="22" t="s">
        <v>66</v>
      </c>
      <c r="B480" s="26">
        <v>2</v>
      </c>
      <c r="G480" s="22" t="s">
        <v>335</v>
      </c>
      <c r="H480" s="26">
        <v>2</v>
      </c>
      <c r="N480" s="22" t="s">
        <v>426</v>
      </c>
      <c r="O480" s="26">
        <v>1</v>
      </c>
    </row>
    <row r="481" ht="14.25" spans="1:15">
      <c r="A481" s="22" t="s">
        <v>333</v>
      </c>
      <c r="B481" s="26">
        <v>2</v>
      </c>
      <c r="G481" s="22" t="s">
        <v>275</v>
      </c>
      <c r="H481" s="26">
        <v>1</v>
      </c>
      <c r="N481" s="22" t="s">
        <v>430</v>
      </c>
      <c r="O481" s="26">
        <v>1</v>
      </c>
    </row>
    <row r="482" ht="14.25" spans="1:15">
      <c r="A482" s="22" t="s">
        <v>73</v>
      </c>
      <c r="B482" s="26">
        <v>2</v>
      </c>
      <c r="G482" s="22" t="s">
        <v>431</v>
      </c>
      <c r="H482" s="26">
        <v>1</v>
      </c>
      <c r="N482" s="22" t="s">
        <v>432</v>
      </c>
      <c r="O482" s="26">
        <v>1</v>
      </c>
    </row>
    <row r="483" ht="14.25" spans="1:15">
      <c r="A483" s="22" t="s">
        <v>117</v>
      </c>
      <c r="B483" s="26">
        <v>1</v>
      </c>
      <c r="G483" s="22" t="s">
        <v>83</v>
      </c>
      <c r="H483" s="26">
        <v>1</v>
      </c>
      <c r="N483" s="22" t="s">
        <v>433</v>
      </c>
      <c r="O483" s="26">
        <v>1</v>
      </c>
    </row>
    <row r="484" ht="14.25" spans="1:15">
      <c r="A484" s="22" t="s">
        <v>434</v>
      </c>
      <c r="B484" s="26">
        <v>1</v>
      </c>
      <c r="G484" s="22" t="s">
        <v>435</v>
      </c>
      <c r="H484" s="26">
        <v>1</v>
      </c>
      <c r="N484" s="22" t="s">
        <v>436</v>
      </c>
      <c r="O484" s="26">
        <v>1</v>
      </c>
    </row>
    <row r="485" ht="14.25" spans="1:15">
      <c r="A485" s="22" t="s">
        <v>287</v>
      </c>
      <c r="B485" s="26">
        <v>1</v>
      </c>
      <c r="G485" s="22" t="s">
        <v>186</v>
      </c>
      <c r="H485" s="26">
        <v>1</v>
      </c>
      <c r="N485" s="22" t="s">
        <v>66</v>
      </c>
      <c r="O485" s="26">
        <v>1</v>
      </c>
    </row>
    <row r="486" ht="14.25" spans="1:15">
      <c r="A486" s="22" t="s">
        <v>199</v>
      </c>
      <c r="B486" s="26">
        <v>1</v>
      </c>
      <c r="G486" s="22" t="s">
        <v>437</v>
      </c>
      <c r="H486" s="26">
        <v>1</v>
      </c>
      <c r="N486" s="22" t="s">
        <v>438</v>
      </c>
      <c r="O486" s="26">
        <v>1</v>
      </c>
    </row>
    <row r="487" ht="14.25" spans="1:15">
      <c r="A487" s="22" t="s">
        <v>403</v>
      </c>
      <c r="B487" s="26">
        <v>1</v>
      </c>
      <c r="G487" s="22" t="s">
        <v>439</v>
      </c>
      <c r="H487" s="26">
        <v>1</v>
      </c>
      <c r="N487" s="22" t="s">
        <v>440</v>
      </c>
      <c r="O487" s="26">
        <v>1</v>
      </c>
    </row>
    <row r="488" ht="14.25" spans="1:15">
      <c r="A488" s="22" t="s">
        <v>441</v>
      </c>
      <c r="B488" s="26">
        <v>1</v>
      </c>
      <c r="G488" s="22" t="s">
        <v>199</v>
      </c>
      <c r="H488" s="26">
        <v>1</v>
      </c>
      <c r="N488" s="22" t="s">
        <v>442</v>
      </c>
      <c r="O488" s="26">
        <v>1</v>
      </c>
    </row>
    <row r="489" ht="14.25" spans="1:15">
      <c r="A489" s="22" t="s">
        <v>443</v>
      </c>
      <c r="B489" s="26">
        <v>1</v>
      </c>
      <c r="G489" s="22" t="s">
        <v>444</v>
      </c>
      <c r="H489" s="26">
        <v>1</v>
      </c>
      <c r="N489" s="22" t="s">
        <v>228</v>
      </c>
      <c r="O489" s="26">
        <v>1</v>
      </c>
    </row>
    <row r="490" ht="14.25" spans="1:15">
      <c r="A490" s="22" t="s">
        <v>445</v>
      </c>
      <c r="B490" s="26">
        <v>1</v>
      </c>
      <c r="G490" s="22" t="s">
        <v>446</v>
      </c>
      <c r="H490" s="26">
        <v>1</v>
      </c>
      <c r="N490" s="22" t="s">
        <v>447</v>
      </c>
      <c r="O490" s="26">
        <v>1</v>
      </c>
    </row>
    <row r="491" ht="14.25" spans="1:15">
      <c r="A491" s="22" t="s">
        <v>166</v>
      </c>
      <c r="B491" s="26">
        <v>1</v>
      </c>
      <c r="G491" s="28" t="s">
        <v>448</v>
      </c>
      <c r="H491" s="26">
        <v>1</v>
      </c>
      <c r="N491" s="28" t="s">
        <v>103</v>
      </c>
      <c r="O491" s="26">
        <v>1</v>
      </c>
    </row>
    <row r="492" spans="1:2">
      <c r="A492" s="28" t="s">
        <v>418</v>
      </c>
      <c r="B492" s="26">
        <v>1</v>
      </c>
    </row>
    <row r="494" spans="2:15">
      <c r="B494" s="38">
        <v>43529</v>
      </c>
      <c r="H494" s="38">
        <v>43530</v>
      </c>
      <c r="O494" s="38">
        <v>43531</v>
      </c>
    </row>
    <row r="495" spans="1:17">
      <c r="A495" s="17" t="s">
        <v>62</v>
      </c>
      <c r="B495" s="25" t="s">
        <v>1</v>
      </c>
      <c r="G495" s="17" t="s">
        <v>62</v>
      </c>
      <c r="H495" s="25" t="s">
        <v>1</v>
      </c>
      <c r="N495" s="17" t="s">
        <v>62</v>
      </c>
      <c r="O495" s="25" t="s">
        <v>1</v>
      </c>
      <c r="Q495" s="41" t="s">
        <v>62</v>
      </c>
    </row>
    <row r="496" ht="14.25" spans="1:18">
      <c r="A496" s="20" t="s">
        <v>64</v>
      </c>
      <c r="B496" s="20"/>
      <c r="D496" s="17" t="s">
        <v>62</v>
      </c>
      <c r="E496" s="10" t="s">
        <v>63</v>
      </c>
      <c r="G496" s="20" t="s">
        <v>64</v>
      </c>
      <c r="H496" s="20"/>
      <c r="J496" s="17" t="s">
        <v>62</v>
      </c>
      <c r="K496" s="25" t="s">
        <v>63</v>
      </c>
      <c r="N496" s="20" t="s">
        <v>64</v>
      </c>
      <c r="O496" s="20"/>
      <c r="Q496" s="17" t="s">
        <v>62</v>
      </c>
      <c r="R496" s="10" t="s">
        <v>63</v>
      </c>
    </row>
    <row r="497" ht="14.25" spans="1:18">
      <c r="A497" s="22" t="s">
        <v>65</v>
      </c>
      <c r="B497" s="26">
        <v>10</v>
      </c>
      <c r="D497" s="11" t="s">
        <v>64</v>
      </c>
      <c r="E497" s="12"/>
      <c r="G497" s="22" t="s">
        <v>67</v>
      </c>
      <c r="H497" s="26">
        <v>13</v>
      </c>
      <c r="J497" s="20" t="s">
        <v>64</v>
      </c>
      <c r="K497" s="20"/>
      <c r="N497" s="22" t="s">
        <v>65</v>
      </c>
      <c r="O497" s="26">
        <v>8</v>
      </c>
      <c r="Q497" s="11" t="s">
        <v>64</v>
      </c>
      <c r="R497" s="12"/>
    </row>
    <row r="498" ht="14.25" spans="1:18">
      <c r="A498" s="22" t="s">
        <v>67</v>
      </c>
      <c r="B498" s="26">
        <v>8</v>
      </c>
      <c r="D498" t="s">
        <v>67</v>
      </c>
      <c r="E498" s="27">
        <v>58</v>
      </c>
      <c r="G498" s="22" t="s">
        <v>65</v>
      </c>
      <c r="H498" s="26">
        <v>7</v>
      </c>
      <c r="J498" s="28" t="s">
        <v>67</v>
      </c>
      <c r="K498" s="26">
        <v>37</v>
      </c>
      <c r="N498" s="22" t="s">
        <v>67</v>
      </c>
      <c r="O498" s="26">
        <v>7</v>
      </c>
      <c r="Q498" s="13" t="s">
        <v>449</v>
      </c>
      <c r="R498" s="14">
        <v>37</v>
      </c>
    </row>
    <row r="499" ht="14.25" spans="1:18">
      <c r="A499" s="22" t="s">
        <v>75</v>
      </c>
      <c r="B499" s="26">
        <v>6</v>
      </c>
      <c r="G499" s="22" t="s">
        <v>73</v>
      </c>
      <c r="H499" s="26">
        <v>7</v>
      </c>
      <c r="N499" s="22" t="s">
        <v>76</v>
      </c>
      <c r="O499" s="26">
        <v>2</v>
      </c>
      <c r="Q499" t="s">
        <v>65</v>
      </c>
      <c r="R499" s="27">
        <v>37</v>
      </c>
    </row>
    <row r="500" ht="14.25" spans="1:15">
      <c r="A500" s="22" t="s">
        <v>76</v>
      </c>
      <c r="B500" s="26">
        <v>3</v>
      </c>
      <c r="G500" s="22" t="s">
        <v>76</v>
      </c>
      <c r="H500" s="26">
        <v>4</v>
      </c>
      <c r="N500" s="22" t="s">
        <v>73</v>
      </c>
      <c r="O500" s="26">
        <v>2</v>
      </c>
    </row>
    <row r="501" ht="14.25" spans="1:17">
      <c r="A501" s="22" t="s">
        <v>70</v>
      </c>
      <c r="B501" s="26">
        <v>2</v>
      </c>
      <c r="G501" s="22" t="s">
        <v>66</v>
      </c>
      <c r="H501" s="26">
        <v>3</v>
      </c>
      <c r="N501" s="22" t="s">
        <v>222</v>
      </c>
      <c r="O501" s="26">
        <v>2</v>
      </c>
      <c r="Q501" s="27"/>
    </row>
    <row r="502" ht="14.25" spans="1:15">
      <c r="A502" s="22" t="s">
        <v>73</v>
      </c>
      <c r="B502" s="26">
        <v>2</v>
      </c>
      <c r="G502" s="22" t="s">
        <v>75</v>
      </c>
      <c r="H502" s="26">
        <v>3</v>
      </c>
      <c r="N502" s="22" t="s">
        <v>110</v>
      </c>
      <c r="O502" s="26">
        <v>2</v>
      </c>
    </row>
    <row r="503" ht="14.25" spans="1:15">
      <c r="A503" s="22" t="s">
        <v>450</v>
      </c>
      <c r="B503" s="26">
        <v>1</v>
      </c>
      <c r="G503" s="22" t="s">
        <v>231</v>
      </c>
      <c r="H503" s="26">
        <v>3</v>
      </c>
      <c r="N503" s="22" t="s">
        <v>432</v>
      </c>
      <c r="O503" s="26">
        <v>1</v>
      </c>
    </row>
    <row r="504" ht="14.25" spans="1:15">
      <c r="A504" s="22" t="s">
        <v>222</v>
      </c>
      <c r="B504" s="26">
        <v>1</v>
      </c>
      <c r="G504" s="22" t="s">
        <v>81</v>
      </c>
      <c r="H504" s="26">
        <v>3</v>
      </c>
      <c r="N504" s="22" t="s">
        <v>199</v>
      </c>
      <c r="O504" s="26">
        <v>1</v>
      </c>
    </row>
    <row r="505" ht="14.25" spans="1:15">
      <c r="A505" s="22" t="s">
        <v>451</v>
      </c>
      <c r="B505" s="26">
        <v>1</v>
      </c>
      <c r="G505" s="22" t="s">
        <v>110</v>
      </c>
      <c r="H505" s="26">
        <v>2</v>
      </c>
      <c r="N505" s="22" t="s">
        <v>70</v>
      </c>
      <c r="O505" s="26">
        <v>1</v>
      </c>
    </row>
    <row r="506" ht="14.25" spans="1:15">
      <c r="A506" s="22" t="s">
        <v>110</v>
      </c>
      <c r="B506" s="26">
        <v>1</v>
      </c>
      <c r="G506" s="22" t="s">
        <v>431</v>
      </c>
      <c r="H506" s="26">
        <v>2</v>
      </c>
      <c r="N506" s="22" t="s">
        <v>380</v>
      </c>
      <c r="O506" s="26">
        <v>1</v>
      </c>
    </row>
    <row r="507" ht="14.25" spans="1:15">
      <c r="A507" s="22" t="s">
        <v>452</v>
      </c>
      <c r="B507" s="26">
        <v>1</v>
      </c>
      <c r="G507" s="22" t="s">
        <v>453</v>
      </c>
      <c r="H507" s="26">
        <v>1</v>
      </c>
      <c r="N507" s="22" t="s">
        <v>454</v>
      </c>
      <c r="O507" s="26">
        <v>1</v>
      </c>
    </row>
    <row r="508" ht="14.25" spans="1:15">
      <c r="A508" s="22" t="s">
        <v>455</v>
      </c>
      <c r="B508" s="26">
        <v>1</v>
      </c>
      <c r="G508" s="22" t="s">
        <v>456</v>
      </c>
      <c r="H508" s="26">
        <v>1</v>
      </c>
      <c r="N508" s="22" t="s">
        <v>457</v>
      </c>
      <c r="O508" s="26">
        <v>1</v>
      </c>
    </row>
    <row r="509" ht="14.25" spans="1:15">
      <c r="A509" s="22" t="s">
        <v>215</v>
      </c>
      <c r="B509" s="26">
        <v>1</v>
      </c>
      <c r="G509" s="22" t="s">
        <v>458</v>
      </c>
      <c r="H509" s="26">
        <v>1</v>
      </c>
      <c r="N509" s="22" t="s">
        <v>459</v>
      </c>
      <c r="O509" s="26">
        <v>1</v>
      </c>
    </row>
    <row r="510" ht="14.25" spans="1:15">
      <c r="A510" s="22" t="s">
        <v>81</v>
      </c>
      <c r="B510" s="26">
        <v>1</v>
      </c>
      <c r="G510" s="22" t="s">
        <v>142</v>
      </c>
      <c r="H510" s="26">
        <v>1</v>
      </c>
      <c r="N510" s="22" t="s">
        <v>460</v>
      </c>
      <c r="O510" s="26">
        <v>1</v>
      </c>
    </row>
    <row r="511" ht="14.25" spans="1:15">
      <c r="A511" s="22" t="s">
        <v>461</v>
      </c>
      <c r="B511" s="26">
        <v>1</v>
      </c>
      <c r="G511" s="22" t="s">
        <v>462</v>
      </c>
      <c r="H511" s="26">
        <v>1</v>
      </c>
      <c r="N511" s="22" t="s">
        <v>449</v>
      </c>
      <c r="O511" s="26">
        <v>1</v>
      </c>
    </row>
    <row r="512" ht="14.25" spans="1:15">
      <c r="A512" s="22" t="s">
        <v>413</v>
      </c>
      <c r="B512" s="26">
        <v>1</v>
      </c>
      <c r="G512" s="22" t="s">
        <v>154</v>
      </c>
      <c r="H512" s="26">
        <v>1</v>
      </c>
      <c r="N512" s="22" t="s">
        <v>75</v>
      </c>
      <c r="O512" s="26">
        <v>1</v>
      </c>
    </row>
    <row r="513" ht="14.25" spans="1:15">
      <c r="A513" s="22" t="s">
        <v>432</v>
      </c>
      <c r="B513" s="26">
        <v>1</v>
      </c>
      <c r="G513" s="22" t="s">
        <v>71</v>
      </c>
      <c r="H513" s="26">
        <v>1</v>
      </c>
      <c r="N513" s="22" t="s">
        <v>323</v>
      </c>
      <c r="O513" s="26">
        <v>1</v>
      </c>
    </row>
    <row r="514" ht="14.25" spans="1:15">
      <c r="A514" s="22" t="s">
        <v>463</v>
      </c>
      <c r="B514" s="26">
        <v>1</v>
      </c>
      <c r="G514" s="22" t="s">
        <v>112</v>
      </c>
      <c r="H514" s="26">
        <v>1</v>
      </c>
      <c r="N514" s="22" t="s">
        <v>464</v>
      </c>
      <c r="O514" s="26">
        <v>1</v>
      </c>
    </row>
    <row r="515" ht="14.25" spans="1:15">
      <c r="A515" s="22" t="s">
        <v>456</v>
      </c>
      <c r="B515" s="26">
        <v>1</v>
      </c>
      <c r="G515" s="22" t="s">
        <v>278</v>
      </c>
      <c r="H515" s="26">
        <v>1</v>
      </c>
      <c r="N515" s="22" t="s">
        <v>300</v>
      </c>
      <c r="O515" s="26">
        <v>1</v>
      </c>
    </row>
    <row r="516" spans="1:15">
      <c r="A516" s="28" t="s">
        <v>117</v>
      </c>
      <c r="B516" s="26">
        <v>1</v>
      </c>
      <c r="G516" s="28" t="s">
        <v>301</v>
      </c>
      <c r="H516" s="26">
        <v>1</v>
      </c>
      <c r="N516" s="28" t="s">
        <v>185</v>
      </c>
      <c r="O516" s="26">
        <v>1</v>
      </c>
    </row>
    <row r="518" spans="2:15">
      <c r="B518" s="38">
        <v>43532</v>
      </c>
      <c r="H518" s="38">
        <v>43533</v>
      </c>
      <c r="O518" s="38">
        <v>43534</v>
      </c>
    </row>
    <row r="519" spans="1:15">
      <c r="A519" s="18" t="s">
        <v>62</v>
      </c>
      <c r="B519" s="19" t="s">
        <v>1</v>
      </c>
      <c r="G519" s="17" t="s">
        <v>62</v>
      </c>
      <c r="H519" s="10" t="s">
        <v>1</v>
      </c>
      <c r="N519" s="17" t="s">
        <v>62</v>
      </c>
      <c r="O519" s="25" t="s">
        <v>1</v>
      </c>
    </row>
    <row r="520" ht="14.25" spans="1:15">
      <c r="A520" s="21" t="s">
        <v>64</v>
      </c>
      <c r="B520" s="21"/>
      <c r="G520" s="11" t="s">
        <v>64</v>
      </c>
      <c r="H520" s="12"/>
      <c r="N520" s="20" t="s">
        <v>64</v>
      </c>
      <c r="O520" s="20"/>
    </row>
    <row r="521" ht="14.25" spans="1:15">
      <c r="A521" s="31" t="s">
        <v>65</v>
      </c>
      <c r="B521" s="24">
        <v>6</v>
      </c>
      <c r="G521" s="13" t="s">
        <v>67</v>
      </c>
      <c r="H521" s="14">
        <v>8</v>
      </c>
      <c r="N521" s="22" t="s">
        <v>65</v>
      </c>
      <c r="O521" s="26">
        <v>13</v>
      </c>
    </row>
    <row r="522" ht="14.25" spans="1:15">
      <c r="A522" s="31" t="s">
        <v>67</v>
      </c>
      <c r="B522" s="24">
        <v>3</v>
      </c>
      <c r="G522" s="13" t="s">
        <v>65</v>
      </c>
      <c r="H522" s="14">
        <v>6</v>
      </c>
      <c r="N522" s="22" t="s">
        <v>67</v>
      </c>
      <c r="O522" s="26">
        <v>10</v>
      </c>
    </row>
    <row r="523" ht="14.25" spans="1:15">
      <c r="A523" s="31" t="s">
        <v>75</v>
      </c>
      <c r="B523" s="24">
        <v>2</v>
      </c>
      <c r="G523" s="13" t="s">
        <v>75</v>
      </c>
      <c r="H523" s="14">
        <v>6</v>
      </c>
      <c r="N523" s="22" t="s">
        <v>75</v>
      </c>
      <c r="O523" s="26">
        <v>5</v>
      </c>
    </row>
    <row r="524" ht="14.25" spans="1:15">
      <c r="A524" s="31" t="s">
        <v>110</v>
      </c>
      <c r="B524" s="24">
        <v>2</v>
      </c>
      <c r="G524" s="13" t="s">
        <v>81</v>
      </c>
      <c r="H524" s="14">
        <v>1</v>
      </c>
      <c r="N524" s="22" t="s">
        <v>73</v>
      </c>
      <c r="O524" s="26">
        <v>3</v>
      </c>
    </row>
    <row r="525" ht="14.25" spans="1:15">
      <c r="A525" s="31" t="s">
        <v>117</v>
      </c>
      <c r="B525" s="24">
        <v>1</v>
      </c>
      <c r="G525" s="13" t="s">
        <v>105</v>
      </c>
      <c r="H525" s="14">
        <v>1</v>
      </c>
      <c r="N525" s="22" t="s">
        <v>85</v>
      </c>
      <c r="O525" s="26">
        <v>3</v>
      </c>
    </row>
    <row r="526" ht="14.25" spans="1:15">
      <c r="A526" s="31" t="s">
        <v>105</v>
      </c>
      <c r="B526" s="24">
        <v>1</v>
      </c>
      <c r="G526" s="13" t="s">
        <v>465</v>
      </c>
      <c r="H526" s="14">
        <v>1</v>
      </c>
      <c r="N526" s="22" t="s">
        <v>466</v>
      </c>
      <c r="O526" s="26">
        <v>2</v>
      </c>
    </row>
    <row r="527" ht="14.25" spans="1:15">
      <c r="A527" s="31" t="s">
        <v>432</v>
      </c>
      <c r="B527" s="24">
        <v>1</v>
      </c>
      <c r="G527" s="13" t="s">
        <v>335</v>
      </c>
      <c r="H527" s="14">
        <v>1</v>
      </c>
      <c r="N527" s="22" t="s">
        <v>231</v>
      </c>
      <c r="O527" s="26">
        <v>2</v>
      </c>
    </row>
    <row r="528" ht="14.25" spans="1:15">
      <c r="A528" s="31" t="s">
        <v>456</v>
      </c>
      <c r="B528" s="24">
        <v>1</v>
      </c>
      <c r="G528" s="13" t="s">
        <v>66</v>
      </c>
      <c r="H528" s="14">
        <v>1</v>
      </c>
      <c r="N528" s="22" t="s">
        <v>81</v>
      </c>
      <c r="O528" s="26">
        <v>2</v>
      </c>
    </row>
    <row r="529" ht="14.25" spans="1:15">
      <c r="A529" s="31" t="s">
        <v>467</v>
      </c>
      <c r="B529" s="24">
        <v>1</v>
      </c>
      <c r="G529" s="13" t="s">
        <v>468</v>
      </c>
      <c r="H529" s="14">
        <v>1</v>
      </c>
      <c r="N529" s="22" t="s">
        <v>239</v>
      </c>
      <c r="O529" s="26">
        <v>1</v>
      </c>
    </row>
    <row r="530" ht="14.25" spans="1:15">
      <c r="A530" s="31" t="s">
        <v>469</v>
      </c>
      <c r="B530" s="24">
        <v>1</v>
      </c>
      <c r="G530" s="13" t="s">
        <v>76</v>
      </c>
      <c r="H530" s="14">
        <v>1</v>
      </c>
      <c r="N530" s="22" t="s">
        <v>470</v>
      </c>
      <c r="O530" s="26">
        <v>1</v>
      </c>
    </row>
    <row r="531" ht="14.25" spans="1:15">
      <c r="A531" s="31" t="s">
        <v>471</v>
      </c>
      <c r="B531" s="24">
        <v>1</v>
      </c>
      <c r="G531" s="13" t="s">
        <v>71</v>
      </c>
      <c r="H531" s="14">
        <v>1</v>
      </c>
      <c r="N531" s="22" t="s">
        <v>70</v>
      </c>
      <c r="O531" s="26">
        <v>1</v>
      </c>
    </row>
    <row r="532" ht="14.25" spans="1:15">
      <c r="A532" s="31" t="s">
        <v>74</v>
      </c>
      <c r="B532" s="24">
        <v>1</v>
      </c>
      <c r="G532" s="13" t="s">
        <v>73</v>
      </c>
      <c r="H532" s="14">
        <v>1</v>
      </c>
      <c r="N532" s="22" t="s">
        <v>76</v>
      </c>
      <c r="O532" s="26">
        <v>1</v>
      </c>
    </row>
    <row r="533" ht="14.25" spans="1:15">
      <c r="A533" s="31" t="s">
        <v>228</v>
      </c>
      <c r="B533" s="24">
        <v>1</v>
      </c>
      <c r="G533" s="13" t="s">
        <v>413</v>
      </c>
      <c r="H533" s="14">
        <v>1</v>
      </c>
      <c r="N533" s="22" t="s">
        <v>472</v>
      </c>
      <c r="O533" s="26">
        <v>1</v>
      </c>
    </row>
    <row r="534" ht="14.25" spans="1:15">
      <c r="A534" s="31" t="s">
        <v>121</v>
      </c>
      <c r="B534" s="24">
        <v>1</v>
      </c>
      <c r="G534" s="13" t="s">
        <v>83</v>
      </c>
      <c r="H534" s="14">
        <v>1</v>
      </c>
      <c r="N534" s="22" t="s">
        <v>215</v>
      </c>
      <c r="O534" s="26">
        <v>1</v>
      </c>
    </row>
    <row r="535" ht="14.25" spans="1:15">
      <c r="A535" s="31" t="s">
        <v>473</v>
      </c>
      <c r="B535" s="24">
        <v>1</v>
      </c>
      <c r="G535" s="13" t="s">
        <v>166</v>
      </c>
      <c r="H535" s="14">
        <v>1</v>
      </c>
      <c r="N535" s="22" t="s">
        <v>474</v>
      </c>
      <c r="O535" s="26">
        <v>1</v>
      </c>
    </row>
    <row r="536" ht="14.25" spans="1:15">
      <c r="A536" s="31" t="s">
        <v>475</v>
      </c>
      <c r="B536" s="24">
        <v>1</v>
      </c>
      <c r="G536" s="13" t="s">
        <v>476</v>
      </c>
      <c r="H536" s="14">
        <v>1</v>
      </c>
      <c r="N536" s="22" t="s">
        <v>477</v>
      </c>
      <c r="O536" s="26">
        <v>1</v>
      </c>
    </row>
    <row r="537" ht="14.25" spans="1:15">
      <c r="A537" s="31" t="s">
        <v>73</v>
      </c>
      <c r="B537" s="24">
        <v>1</v>
      </c>
      <c r="G537" s="13" t="s">
        <v>478</v>
      </c>
      <c r="H537" s="14">
        <v>1</v>
      </c>
      <c r="N537" s="22" t="s">
        <v>90</v>
      </c>
      <c r="O537" s="26">
        <v>1</v>
      </c>
    </row>
    <row r="538" ht="14.25" spans="1:15">
      <c r="A538" s="31" t="s">
        <v>479</v>
      </c>
      <c r="B538" s="24">
        <v>1</v>
      </c>
      <c r="G538" s="13" t="s">
        <v>215</v>
      </c>
      <c r="H538" s="14">
        <v>1</v>
      </c>
      <c r="N538" s="22" t="s">
        <v>380</v>
      </c>
      <c r="O538" s="26">
        <v>1</v>
      </c>
    </row>
    <row r="539" ht="14.25" spans="1:15">
      <c r="A539" s="31" t="s">
        <v>446</v>
      </c>
      <c r="B539" s="24">
        <v>1</v>
      </c>
      <c r="G539" s="13" t="s">
        <v>480</v>
      </c>
      <c r="H539" s="14">
        <v>1</v>
      </c>
      <c r="N539" s="22" t="s">
        <v>288</v>
      </c>
      <c r="O539" s="26">
        <v>1</v>
      </c>
    </row>
    <row r="540" spans="1:15">
      <c r="A540" s="23" t="s">
        <v>265</v>
      </c>
      <c r="B540" s="24">
        <v>1</v>
      </c>
      <c r="G540" t="s">
        <v>456</v>
      </c>
      <c r="H540" s="27">
        <v>1</v>
      </c>
      <c r="N540" s="28" t="s">
        <v>481</v>
      </c>
      <c r="O540" s="26">
        <v>1</v>
      </c>
    </row>
    <row r="541" spans="15:15">
      <c r="O541" t="s">
        <v>482</v>
      </c>
    </row>
    <row r="542" spans="2:15">
      <c r="B542" s="38">
        <v>43535</v>
      </c>
      <c r="H542" s="38">
        <v>43536</v>
      </c>
      <c r="N542" s="17" t="s">
        <v>62</v>
      </c>
      <c r="O542" s="25" t="s">
        <v>1</v>
      </c>
    </row>
    <row r="543" ht="14.25" spans="1:15">
      <c r="A543" s="17" t="s">
        <v>62</v>
      </c>
      <c r="B543" s="25" t="s">
        <v>1</v>
      </c>
      <c r="G543" s="17" t="s">
        <v>62</v>
      </c>
      <c r="H543" s="25" t="s">
        <v>1</v>
      </c>
      <c r="J543" s="17" t="s">
        <v>62</v>
      </c>
      <c r="K543" s="25" t="s">
        <v>63</v>
      </c>
      <c r="N543" s="20" t="s">
        <v>64</v>
      </c>
      <c r="O543" s="20"/>
    </row>
    <row r="544" ht="14.25" spans="1:15">
      <c r="A544" s="20" t="s">
        <v>64</v>
      </c>
      <c r="B544" s="20"/>
      <c r="G544" s="20" t="s">
        <v>64</v>
      </c>
      <c r="H544" s="20"/>
      <c r="J544" s="20" t="s">
        <v>64</v>
      </c>
      <c r="K544" s="20"/>
      <c r="N544" s="22" t="s">
        <v>65</v>
      </c>
      <c r="O544" s="26">
        <v>14</v>
      </c>
    </row>
    <row r="545" ht="14.25" spans="1:15">
      <c r="A545" s="22" t="s">
        <v>67</v>
      </c>
      <c r="B545" s="26">
        <v>14</v>
      </c>
      <c r="G545" s="22" t="s">
        <v>65</v>
      </c>
      <c r="H545" s="26">
        <v>23</v>
      </c>
      <c r="J545" s="28" t="s">
        <v>483</v>
      </c>
      <c r="K545" s="26">
        <v>37</v>
      </c>
      <c r="N545" s="22" t="s">
        <v>67</v>
      </c>
      <c r="O545" s="26">
        <v>11</v>
      </c>
    </row>
    <row r="546" ht="14.25" spans="1:15">
      <c r="A546" s="22" t="s">
        <v>65</v>
      </c>
      <c r="B546" s="26">
        <v>13</v>
      </c>
      <c r="G546" s="22" t="s">
        <v>67</v>
      </c>
      <c r="H546" s="26">
        <v>11</v>
      </c>
      <c r="N546" s="22" t="s">
        <v>76</v>
      </c>
      <c r="O546" s="26">
        <v>6</v>
      </c>
    </row>
    <row r="547" ht="14.25" spans="1:15">
      <c r="A547" s="22" t="s">
        <v>76</v>
      </c>
      <c r="B547" s="26">
        <v>3</v>
      </c>
      <c r="G547" s="22" t="s">
        <v>76</v>
      </c>
      <c r="H547" s="26">
        <v>8</v>
      </c>
      <c r="N547" s="22" t="s">
        <v>110</v>
      </c>
      <c r="O547" s="26">
        <v>4</v>
      </c>
    </row>
    <row r="548" ht="14.25" spans="1:15">
      <c r="A548" s="22" t="s">
        <v>75</v>
      </c>
      <c r="B548" s="26">
        <v>3</v>
      </c>
      <c r="G548" s="22" t="s">
        <v>73</v>
      </c>
      <c r="H548" s="26">
        <v>7</v>
      </c>
      <c r="N548" s="22" t="s">
        <v>75</v>
      </c>
      <c r="O548" s="26">
        <v>3</v>
      </c>
    </row>
    <row r="549" ht="14.25" spans="1:15">
      <c r="A549" s="22" t="s">
        <v>121</v>
      </c>
      <c r="B549" s="26">
        <v>2</v>
      </c>
      <c r="G549" s="22" t="s">
        <v>110</v>
      </c>
      <c r="H549" s="26">
        <v>3</v>
      </c>
      <c r="N549" s="22" t="s">
        <v>73</v>
      </c>
      <c r="O549" s="26">
        <v>3</v>
      </c>
    </row>
    <row r="550" ht="14.25" spans="1:15">
      <c r="A550" s="22" t="s">
        <v>110</v>
      </c>
      <c r="B550" s="26">
        <v>2</v>
      </c>
      <c r="G550" s="22" t="s">
        <v>484</v>
      </c>
      <c r="H550" s="26">
        <v>2</v>
      </c>
      <c r="N550" s="22" t="s">
        <v>215</v>
      </c>
      <c r="O550" s="26">
        <v>2</v>
      </c>
    </row>
    <row r="551" ht="14.25" spans="1:15">
      <c r="A551" s="22" t="s">
        <v>485</v>
      </c>
      <c r="B551" s="26">
        <v>1</v>
      </c>
      <c r="G551" s="22" t="s">
        <v>486</v>
      </c>
      <c r="H551" s="26">
        <v>1</v>
      </c>
      <c r="N551" s="22" t="s">
        <v>92</v>
      </c>
      <c r="O551" s="26">
        <v>2</v>
      </c>
    </row>
    <row r="552" ht="14.25" spans="1:15">
      <c r="A552" s="22" t="s">
        <v>487</v>
      </c>
      <c r="B552" s="26">
        <v>1</v>
      </c>
      <c r="G552" s="22" t="s">
        <v>288</v>
      </c>
      <c r="H552" s="26">
        <v>1</v>
      </c>
      <c r="N552" s="22" t="s">
        <v>488</v>
      </c>
      <c r="O552" s="26">
        <v>1</v>
      </c>
    </row>
    <row r="553" ht="14.25" spans="1:15">
      <c r="A553" s="22" t="s">
        <v>74</v>
      </c>
      <c r="B553" s="26">
        <v>1</v>
      </c>
      <c r="G553" s="22" t="s">
        <v>112</v>
      </c>
      <c r="H553" s="26">
        <v>1</v>
      </c>
      <c r="N553" s="22" t="s">
        <v>199</v>
      </c>
      <c r="O553" s="26">
        <v>1</v>
      </c>
    </row>
    <row r="554" ht="14.25" spans="1:15">
      <c r="A554" s="22" t="s">
        <v>489</v>
      </c>
      <c r="B554" s="26">
        <v>1</v>
      </c>
      <c r="G554" s="22" t="s">
        <v>483</v>
      </c>
      <c r="H554" s="26">
        <v>1</v>
      </c>
      <c r="N554" s="22" t="s">
        <v>490</v>
      </c>
      <c r="O554" s="26">
        <v>1</v>
      </c>
    </row>
    <row r="555" ht="14.25" spans="1:15">
      <c r="A555" s="22" t="s">
        <v>491</v>
      </c>
      <c r="B555" s="26">
        <v>1</v>
      </c>
      <c r="G555" s="22" t="s">
        <v>102</v>
      </c>
      <c r="H555" s="26">
        <v>1</v>
      </c>
      <c r="N555" s="22" t="s">
        <v>71</v>
      </c>
      <c r="O555" s="26">
        <v>1</v>
      </c>
    </row>
    <row r="556" ht="14.25" spans="1:15">
      <c r="A556" s="22" t="s">
        <v>288</v>
      </c>
      <c r="B556" s="26">
        <v>1</v>
      </c>
      <c r="G556" s="22" t="s">
        <v>146</v>
      </c>
      <c r="H556" s="26">
        <v>1</v>
      </c>
      <c r="N556" s="22" t="s">
        <v>492</v>
      </c>
      <c r="O556" s="26">
        <v>1</v>
      </c>
    </row>
    <row r="557" ht="14.25" spans="1:15">
      <c r="A557" s="22" t="s">
        <v>493</v>
      </c>
      <c r="B557" s="26">
        <v>1</v>
      </c>
      <c r="G557" s="22" t="s">
        <v>75</v>
      </c>
      <c r="H557" s="26">
        <v>1</v>
      </c>
      <c r="N557" s="22" t="s">
        <v>66</v>
      </c>
      <c r="O557" s="26">
        <v>1</v>
      </c>
    </row>
    <row r="558" ht="14.25" spans="1:15">
      <c r="A558" s="22" t="s">
        <v>494</v>
      </c>
      <c r="B558" s="26">
        <v>1</v>
      </c>
      <c r="G558" s="22" t="s">
        <v>160</v>
      </c>
      <c r="H558" s="26">
        <v>1</v>
      </c>
      <c r="N558" s="22" t="s">
        <v>288</v>
      </c>
      <c r="O558" s="26">
        <v>1</v>
      </c>
    </row>
    <row r="559" ht="14.25" spans="1:15">
      <c r="A559" s="22" t="s">
        <v>495</v>
      </c>
      <c r="B559" s="26">
        <v>1</v>
      </c>
      <c r="G559" s="22" t="s">
        <v>154</v>
      </c>
      <c r="H559" s="26">
        <v>1</v>
      </c>
      <c r="N559" s="22" t="s">
        <v>496</v>
      </c>
      <c r="O559" s="26">
        <v>1</v>
      </c>
    </row>
    <row r="560" ht="14.25" spans="1:15">
      <c r="A560" s="22" t="s">
        <v>497</v>
      </c>
      <c r="B560" s="26">
        <v>1</v>
      </c>
      <c r="G560" s="22" t="s">
        <v>498</v>
      </c>
      <c r="H560" s="26">
        <v>1</v>
      </c>
      <c r="N560" s="22" t="s">
        <v>499</v>
      </c>
      <c r="O560" s="26">
        <v>1</v>
      </c>
    </row>
    <row r="561" ht="14.25" spans="1:15">
      <c r="A561" s="22" t="s">
        <v>185</v>
      </c>
      <c r="B561" s="26">
        <v>1</v>
      </c>
      <c r="G561" s="22" t="s">
        <v>500</v>
      </c>
      <c r="H561" s="26">
        <v>1</v>
      </c>
      <c r="N561" s="22" t="s">
        <v>168</v>
      </c>
      <c r="O561" s="26">
        <v>1</v>
      </c>
    </row>
    <row r="562" ht="14.25" spans="1:15">
      <c r="A562" s="22" t="s">
        <v>105</v>
      </c>
      <c r="B562" s="26">
        <v>1</v>
      </c>
      <c r="G562" s="22" t="s">
        <v>501</v>
      </c>
      <c r="H562" s="26">
        <v>1</v>
      </c>
      <c r="N562" s="22" t="s">
        <v>103</v>
      </c>
      <c r="O562" s="26">
        <v>1</v>
      </c>
    </row>
    <row r="563" ht="14.25" spans="1:15">
      <c r="A563" s="22" t="s">
        <v>467</v>
      </c>
      <c r="B563" s="26">
        <v>1</v>
      </c>
      <c r="G563" s="22" t="s">
        <v>222</v>
      </c>
      <c r="H563" s="26">
        <v>1</v>
      </c>
      <c r="N563" s="28" t="s">
        <v>222</v>
      </c>
      <c r="O563" s="26">
        <v>1</v>
      </c>
    </row>
    <row r="564" spans="1:8">
      <c r="A564" s="28" t="s">
        <v>199</v>
      </c>
      <c r="B564" s="26">
        <v>1</v>
      </c>
      <c r="G564" s="28" t="s">
        <v>140</v>
      </c>
      <c r="H564" s="26">
        <v>1</v>
      </c>
    </row>
    <row r="565" spans="15:15">
      <c r="O565" s="38">
        <v>43540</v>
      </c>
    </row>
    <row r="566" spans="2:8">
      <c r="B566" s="38">
        <v>43538</v>
      </c>
      <c r="H566" s="38">
        <v>43539</v>
      </c>
    </row>
    <row r="567" spans="1:18">
      <c r="A567" s="17" t="s">
        <v>62</v>
      </c>
      <c r="B567" s="25" t="s">
        <v>1</v>
      </c>
      <c r="N567" s="17" t="s">
        <v>62</v>
      </c>
      <c r="O567" s="10" t="s">
        <v>1</v>
      </c>
      <c r="Q567" s="17" t="s">
        <v>62</v>
      </c>
      <c r="R567" s="25" t="s">
        <v>63</v>
      </c>
    </row>
    <row r="568" ht="14.25" spans="1:18">
      <c r="A568" s="20" t="s">
        <v>64</v>
      </c>
      <c r="B568" s="20"/>
      <c r="G568" s="17" t="s">
        <v>62</v>
      </c>
      <c r="H568" s="25" t="s">
        <v>1</v>
      </c>
      <c r="J568" s="17" t="s">
        <v>62</v>
      </c>
      <c r="K568" s="25" t="s">
        <v>63</v>
      </c>
      <c r="N568" s="11" t="s">
        <v>64</v>
      </c>
      <c r="O568" s="12"/>
      <c r="Q568" s="20" t="s">
        <v>64</v>
      </c>
      <c r="R568" s="20"/>
    </row>
    <row r="569" ht="14.25" spans="1:18">
      <c r="A569" s="22" t="s">
        <v>67</v>
      </c>
      <c r="B569" s="26">
        <v>9</v>
      </c>
      <c r="G569" s="20" t="s">
        <v>64</v>
      </c>
      <c r="H569" s="20"/>
      <c r="J569" s="20" t="s">
        <v>64</v>
      </c>
      <c r="K569" s="20"/>
      <c r="N569" s="13" t="s">
        <v>67</v>
      </c>
      <c r="O569" s="14">
        <v>16</v>
      </c>
      <c r="Q569" s="28" t="s">
        <v>66</v>
      </c>
      <c r="R569" s="26">
        <v>37</v>
      </c>
    </row>
    <row r="570" ht="14.25" spans="1:15">
      <c r="A570" s="22" t="s">
        <v>73</v>
      </c>
      <c r="B570" s="26">
        <v>6</v>
      </c>
      <c r="G570" s="22" t="s">
        <v>65</v>
      </c>
      <c r="H570" s="26">
        <v>10</v>
      </c>
      <c r="J570" s="22" t="s">
        <v>235</v>
      </c>
      <c r="K570" s="26">
        <v>37</v>
      </c>
      <c r="N570" s="13" t="s">
        <v>75</v>
      </c>
      <c r="O570" s="14">
        <v>9</v>
      </c>
    </row>
    <row r="571" ht="14.25" spans="1:15">
      <c r="A571" s="22" t="s">
        <v>65</v>
      </c>
      <c r="B571" s="26">
        <v>4</v>
      </c>
      <c r="G571" s="22" t="s">
        <v>67</v>
      </c>
      <c r="H571" s="26">
        <v>10</v>
      </c>
      <c r="J571" s="28" t="s">
        <v>67</v>
      </c>
      <c r="K571" s="26">
        <v>37</v>
      </c>
      <c r="N571" s="13" t="s">
        <v>71</v>
      </c>
      <c r="O571" s="14">
        <v>5</v>
      </c>
    </row>
    <row r="572" ht="14.25" spans="1:15">
      <c r="A572" s="22" t="s">
        <v>76</v>
      </c>
      <c r="B572" s="26">
        <v>3</v>
      </c>
      <c r="G572" s="22" t="s">
        <v>73</v>
      </c>
      <c r="H572" s="26">
        <v>6</v>
      </c>
      <c r="N572" s="13" t="s">
        <v>65</v>
      </c>
      <c r="O572" s="14">
        <v>4</v>
      </c>
    </row>
    <row r="573" ht="14.25" spans="1:15">
      <c r="A573" s="22" t="s">
        <v>484</v>
      </c>
      <c r="B573" s="26">
        <v>2</v>
      </c>
      <c r="G573" s="22" t="s">
        <v>484</v>
      </c>
      <c r="H573" s="26">
        <v>3</v>
      </c>
      <c r="N573" s="13" t="s">
        <v>76</v>
      </c>
      <c r="O573" s="14">
        <v>3</v>
      </c>
    </row>
    <row r="574" ht="14.25" spans="1:15">
      <c r="A574" s="22" t="s">
        <v>239</v>
      </c>
      <c r="B574" s="26">
        <v>2</v>
      </c>
      <c r="G574" s="22" t="s">
        <v>76</v>
      </c>
      <c r="H574" s="26">
        <v>3</v>
      </c>
      <c r="N574" s="13" t="s">
        <v>81</v>
      </c>
      <c r="O574" s="14">
        <v>2</v>
      </c>
    </row>
    <row r="575" ht="14.25" spans="1:15">
      <c r="A575" s="22" t="s">
        <v>502</v>
      </c>
      <c r="B575" s="26">
        <v>1</v>
      </c>
      <c r="G575" s="22" t="s">
        <v>75</v>
      </c>
      <c r="H575" s="26">
        <v>3</v>
      </c>
      <c r="N575" s="13" t="s">
        <v>103</v>
      </c>
      <c r="O575" s="14">
        <v>2</v>
      </c>
    </row>
    <row r="576" ht="14.25" spans="1:15">
      <c r="A576" s="22" t="s">
        <v>503</v>
      </c>
      <c r="B576" s="26">
        <v>1</v>
      </c>
      <c r="G576" s="22" t="s">
        <v>110</v>
      </c>
      <c r="H576" s="26">
        <v>2</v>
      </c>
      <c r="N576" s="13" t="s">
        <v>504</v>
      </c>
      <c r="O576" s="14">
        <v>1</v>
      </c>
    </row>
    <row r="577" ht="14.25" spans="1:15">
      <c r="A577" s="22" t="s">
        <v>261</v>
      </c>
      <c r="B577" s="26">
        <v>1</v>
      </c>
      <c r="G577" s="22" t="s">
        <v>71</v>
      </c>
      <c r="H577" s="26">
        <v>2</v>
      </c>
      <c r="N577" s="13" t="s">
        <v>231</v>
      </c>
      <c r="O577" s="14">
        <v>1</v>
      </c>
    </row>
    <row r="578" ht="14.25" spans="1:15">
      <c r="A578" s="22" t="s">
        <v>505</v>
      </c>
      <c r="B578" s="26">
        <v>1</v>
      </c>
      <c r="G578" s="22" t="s">
        <v>101</v>
      </c>
      <c r="H578" s="26">
        <v>1</v>
      </c>
      <c r="N578" s="13" t="s">
        <v>85</v>
      </c>
      <c r="O578" s="14">
        <v>1</v>
      </c>
    </row>
    <row r="579" ht="14.25" spans="1:15">
      <c r="A579" s="22" t="s">
        <v>87</v>
      </c>
      <c r="B579" s="26">
        <v>1</v>
      </c>
      <c r="G579" s="22" t="s">
        <v>235</v>
      </c>
      <c r="H579" s="26">
        <v>1</v>
      </c>
      <c r="N579" s="13" t="s">
        <v>80</v>
      </c>
      <c r="O579" s="14">
        <v>1</v>
      </c>
    </row>
    <row r="580" ht="14.25" spans="1:15">
      <c r="A580" s="22" t="s">
        <v>186</v>
      </c>
      <c r="B580" s="26">
        <v>1</v>
      </c>
      <c r="G580" s="22" t="s">
        <v>81</v>
      </c>
      <c r="H580" s="26">
        <v>1</v>
      </c>
      <c r="N580" s="13" t="s">
        <v>269</v>
      </c>
      <c r="O580" s="14">
        <v>1</v>
      </c>
    </row>
    <row r="581" ht="14.25" spans="1:15">
      <c r="A581" s="22" t="s">
        <v>506</v>
      </c>
      <c r="B581" s="26">
        <v>1</v>
      </c>
      <c r="G581" s="22" t="s">
        <v>507</v>
      </c>
      <c r="H581" s="26">
        <v>1</v>
      </c>
      <c r="N581" s="13" t="s">
        <v>222</v>
      </c>
      <c r="O581" s="14">
        <v>1</v>
      </c>
    </row>
    <row r="582" ht="14.25" spans="1:15">
      <c r="A582" s="22" t="s">
        <v>112</v>
      </c>
      <c r="B582" s="26">
        <v>1</v>
      </c>
      <c r="G582" s="22" t="s">
        <v>508</v>
      </c>
      <c r="H582" s="26">
        <v>1</v>
      </c>
      <c r="N582" s="13" t="s">
        <v>288</v>
      </c>
      <c r="O582" s="14">
        <v>1</v>
      </c>
    </row>
    <row r="583" ht="14.25" spans="1:15">
      <c r="A583" s="22" t="s">
        <v>66</v>
      </c>
      <c r="B583" s="26">
        <v>1</v>
      </c>
      <c r="G583" s="22" t="s">
        <v>335</v>
      </c>
      <c r="H583" s="26">
        <v>1</v>
      </c>
      <c r="N583" s="13" t="s">
        <v>509</v>
      </c>
      <c r="O583" s="14">
        <v>1</v>
      </c>
    </row>
    <row r="584" ht="14.25" spans="1:15">
      <c r="A584" s="22" t="s">
        <v>510</v>
      </c>
      <c r="B584" s="26">
        <v>1</v>
      </c>
      <c r="G584" s="22" t="s">
        <v>511</v>
      </c>
      <c r="H584" s="26">
        <v>1</v>
      </c>
      <c r="N584" s="13" t="s">
        <v>66</v>
      </c>
      <c r="O584" s="14">
        <v>1</v>
      </c>
    </row>
    <row r="585" ht="14.25" spans="1:15">
      <c r="A585" s="22" t="s">
        <v>222</v>
      </c>
      <c r="B585" s="26">
        <v>1</v>
      </c>
      <c r="G585" s="22" t="s">
        <v>70</v>
      </c>
      <c r="H585" s="26">
        <v>1</v>
      </c>
      <c r="N585" s="13" t="s">
        <v>121</v>
      </c>
      <c r="O585" s="14">
        <v>1</v>
      </c>
    </row>
    <row r="586" ht="14.25" spans="1:15">
      <c r="A586" s="22" t="s">
        <v>476</v>
      </c>
      <c r="B586" s="26">
        <v>1</v>
      </c>
      <c r="G586" s="22" t="s">
        <v>261</v>
      </c>
      <c r="H586" s="26">
        <v>1</v>
      </c>
      <c r="N586" s="13" t="s">
        <v>239</v>
      </c>
      <c r="O586" s="14">
        <v>1</v>
      </c>
    </row>
    <row r="587" ht="14.25" spans="1:15">
      <c r="A587" s="22" t="s">
        <v>104</v>
      </c>
      <c r="B587" s="26">
        <v>1</v>
      </c>
      <c r="G587" s="22" t="s">
        <v>380</v>
      </c>
      <c r="H587" s="26">
        <v>1</v>
      </c>
      <c r="N587" s="13" t="s">
        <v>512</v>
      </c>
      <c r="O587" s="14">
        <v>1</v>
      </c>
    </row>
    <row r="588" ht="14.25" spans="1:15">
      <c r="A588" s="28" t="s">
        <v>75</v>
      </c>
      <c r="B588" s="26">
        <v>1</v>
      </c>
      <c r="G588" s="22" t="s">
        <v>513</v>
      </c>
      <c r="H588" s="26">
        <v>1</v>
      </c>
      <c r="N588" t="s">
        <v>514</v>
      </c>
      <c r="O588" s="27">
        <v>1</v>
      </c>
    </row>
    <row r="589" spans="7:8">
      <c r="G589" s="28" t="s">
        <v>192</v>
      </c>
      <c r="H589" s="26">
        <v>1</v>
      </c>
    </row>
    <row r="590" spans="2:15">
      <c r="B590" s="38">
        <v>43541</v>
      </c>
      <c r="H590" s="38">
        <v>43542</v>
      </c>
      <c r="O590" s="38">
        <v>43543</v>
      </c>
    </row>
    <row r="591" spans="1:15">
      <c r="A591" s="17" t="s">
        <v>62</v>
      </c>
      <c r="B591" s="25" t="s">
        <v>1</v>
      </c>
      <c r="N591" s="17" t="s">
        <v>62</v>
      </c>
      <c r="O591" s="25" t="s">
        <v>1</v>
      </c>
    </row>
    <row r="592" ht="14.25" spans="1:18">
      <c r="A592" s="20" t="s">
        <v>64</v>
      </c>
      <c r="B592" s="20"/>
      <c r="D592" s="17" t="s">
        <v>62</v>
      </c>
      <c r="E592" s="25" t="s">
        <v>63</v>
      </c>
      <c r="G592" s="17" t="s">
        <v>62</v>
      </c>
      <c r="H592" s="25" t="s">
        <v>1</v>
      </c>
      <c r="J592" s="17" t="s">
        <v>62</v>
      </c>
      <c r="K592" s="25" t="s">
        <v>63</v>
      </c>
      <c r="N592" s="20" t="s">
        <v>64</v>
      </c>
      <c r="O592" s="20"/>
      <c r="Q592" s="17" t="s">
        <v>62</v>
      </c>
      <c r="R592" s="25" t="s">
        <v>63</v>
      </c>
    </row>
    <row r="593" ht="14.25" spans="1:18">
      <c r="A593" s="22" t="s">
        <v>67</v>
      </c>
      <c r="B593" s="26">
        <v>3</v>
      </c>
      <c r="D593" s="20" t="s">
        <v>64</v>
      </c>
      <c r="E593" s="20"/>
      <c r="G593" s="20" t="s">
        <v>64</v>
      </c>
      <c r="H593" s="20"/>
      <c r="J593" s="20" t="s">
        <v>64</v>
      </c>
      <c r="K593" s="20"/>
      <c r="N593" s="22" t="s">
        <v>67</v>
      </c>
      <c r="O593" s="26">
        <v>11</v>
      </c>
      <c r="Q593" s="20" t="s">
        <v>64</v>
      </c>
      <c r="R593" s="20"/>
    </row>
    <row r="594" ht="14.25" spans="1:18">
      <c r="A594" s="22" t="s">
        <v>70</v>
      </c>
      <c r="B594" s="26">
        <v>2</v>
      </c>
      <c r="D594" s="28" t="s">
        <v>515</v>
      </c>
      <c r="E594" s="26">
        <v>37</v>
      </c>
      <c r="G594" s="22" t="s">
        <v>65</v>
      </c>
      <c r="H594" s="26">
        <v>9</v>
      </c>
      <c r="J594" s="28" t="s">
        <v>67</v>
      </c>
      <c r="K594" s="26">
        <v>37</v>
      </c>
      <c r="N594" s="22" t="s">
        <v>65</v>
      </c>
      <c r="O594" s="26">
        <v>7</v>
      </c>
      <c r="Q594" s="28" t="s">
        <v>67</v>
      </c>
      <c r="R594" s="26">
        <v>37</v>
      </c>
    </row>
    <row r="595" ht="14.25" spans="1:15">
      <c r="A595" s="22" t="s">
        <v>76</v>
      </c>
      <c r="B595" s="26">
        <v>2</v>
      </c>
      <c r="G595" s="22" t="s">
        <v>67</v>
      </c>
      <c r="H595" s="26">
        <v>5</v>
      </c>
      <c r="N595" s="22" t="s">
        <v>73</v>
      </c>
      <c r="O595" s="26">
        <v>4</v>
      </c>
    </row>
    <row r="596" ht="14.25" spans="1:15">
      <c r="A596" s="22" t="s">
        <v>66</v>
      </c>
      <c r="B596" s="26">
        <v>2</v>
      </c>
      <c r="G596" s="22" t="s">
        <v>75</v>
      </c>
      <c r="H596" s="26">
        <v>4</v>
      </c>
      <c r="N596" s="22" t="s">
        <v>71</v>
      </c>
      <c r="O596" s="26">
        <v>4</v>
      </c>
    </row>
    <row r="597" ht="14.25" spans="1:15">
      <c r="A597" s="22" t="s">
        <v>110</v>
      </c>
      <c r="B597" s="26">
        <v>2</v>
      </c>
      <c r="G597" s="22" t="s">
        <v>76</v>
      </c>
      <c r="H597" s="26">
        <v>4</v>
      </c>
      <c r="N597" s="22" t="s">
        <v>76</v>
      </c>
      <c r="O597" s="26">
        <v>3</v>
      </c>
    </row>
    <row r="598" ht="14.25" spans="1:15">
      <c r="A598" s="22" t="s">
        <v>65</v>
      </c>
      <c r="B598" s="26">
        <v>2</v>
      </c>
      <c r="G598" s="22" t="s">
        <v>71</v>
      </c>
      <c r="H598" s="26">
        <v>3</v>
      </c>
      <c r="N598" s="22" t="s">
        <v>516</v>
      </c>
      <c r="O598" s="26">
        <v>3</v>
      </c>
    </row>
    <row r="599" ht="14.25" spans="1:15">
      <c r="A599" s="22" t="s">
        <v>517</v>
      </c>
      <c r="B599" s="26">
        <v>1</v>
      </c>
      <c r="G599" s="22" t="s">
        <v>83</v>
      </c>
      <c r="H599" s="26">
        <v>2</v>
      </c>
      <c r="N599" s="22" t="s">
        <v>484</v>
      </c>
      <c r="O599" s="26">
        <v>2</v>
      </c>
    </row>
    <row r="600" ht="14.25" spans="1:15">
      <c r="A600" s="22" t="s">
        <v>515</v>
      </c>
      <c r="B600" s="26">
        <v>1</v>
      </c>
      <c r="G600" s="22" t="s">
        <v>484</v>
      </c>
      <c r="H600" s="26">
        <v>2</v>
      </c>
      <c r="N600" s="22" t="s">
        <v>333</v>
      </c>
      <c r="O600" s="26">
        <v>2</v>
      </c>
    </row>
    <row r="601" ht="14.25" spans="1:15">
      <c r="A601" s="22" t="s">
        <v>518</v>
      </c>
      <c r="B601" s="26">
        <v>1</v>
      </c>
      <c r="G601" s="22" t="s">
        <v>254</v>
      </c>
      <c r="H601" s="26">
        <v>1</v>
      </c>
      <c r="N601" s="22" t="s">
        <v>81</v>
      </c>
      <c r="O601" s="26">
        <v>1</v>
      </c>
    </row>
    <row r="602" ht="14.25" spans="1:15">
      <c r="A602" s="22" t="s">
        <v>235</v>
      </c>
      <c r="B602" s="26">
        <v>1</v>
      </c>
      <c r="G602" s="22" t="s">
        <v>199</v>
      </c>
      <c r="H602" s="26">
        <v>1</v>
      </c>
      <c r="N602" s="22" t="s">
        <v>363</v>
      </c>
      <c r="O602" s="26">
        <v>1</v>
      </c>
    </row>
    <row r="603" ht="14.25" spans="1:15">
      <c r="A603" s="22" t="s">
        <v>419</v>
      </c>
      <c r="B603" s="26">
        <v>1</v>
      </c>
      <c r="G603" s="22" t="s">
        <v>519</v>
      </c>
      <c r="H603" s="26">
        <v>1</v>
      </c>
      <c r="N603" s="22" t="s">
        <v>474</v>
      </c>
      <c r="O603" s="26">
        <v>1</v>
      </c>
    </row>
    <row r="604" ht="14.25" spans="1:15">
      <c r="A604" s="22" t="s">
        <v>85</v>
      </c>
      <c r="B604" s="26">
        <v>1</v>
      </c>
      <c r="G604" s="22" t="s">
        <v>520</v>
      </c>
      <c r="H604" s="26">
        <v>1</v>
      </c>
      <c r="N604" s="22" t="s">
        <v>521</v>
      </c>
      <c r="O604" s="26">
        <v>1</v>
      </c>
    </row>
    <row r="605" ht="14.25" spans="1:15">
      <c r="A605" s="22" t="s">
        <v>199</v>
      </c>
      <c r="B605" s="26">
        <v>1</v>
      </c>
      <c r="G605" s="22" t="s">
        <v>231</v>
      </c>
      <c r="H605" s="26">
        <v>1</v>
      </c>
      <c r="N605" s="22" t="s">
        <v>117</v>
      </c>
      <c r="O605" s="26">
        <v>1</v>
      </c>
    </row>
    <row r="606" ht="14.25" spans="1:15">
      <c r="A606" s="22" t="s">
        <v>75</v>
      </c>
      <c r="B606" s="26">
        <v>1</v>
      </c>
      <c r="G606" s="22" t="s">
        <v>70</v>
      </c>
      <c r="H606" s="26">
        <v>1</v>
      </c>
      <c r="N606" s="22" t="s">
        <v>66</v>
      </c>
      <c r="O606" s="26">
        <v>1</v>
      </c>
    </row>
    <row r="607" ht="14.25" spans="1:15">
      <c r="A607" s="22" t="s">
        <v>335</v>
      </c>
      <c r="B607" s="26">
        <v>1</v>
      </c>
      <c r="G607" s="22" t="s">
        <v>73</v>
      </c>
      <c r="H607" s="26">
        <v>1</v>
      </c>
      <c r="N607" s="22" t="s">
        <v>404</v>
      </c>
      <c r="O607" s="26">
        <v>1</v>
      </c>
    </row>
    <row r="608" ht="14.25" spans="1:15">
      <c r="A608" s="22" t="s">
        <v>522</v>
      </c>
      <c r="B608" s="26">
        <v>1</v>
      </c>
      <c r="G608" s="22" t="s">
        <v>101</v>
      </c>
      <c r="H608" s="26">
        <v>1</v>
      </c>
      <c r="N608" s="22" t="s">
        <v>523</v>
      </c>
      <c r="O608" s="26">
        <v>1</v>
      </c>
    </row>
    <row r="609" ht="14.25" spans="1:15">
      <c r="A609" s="22" t="s">
        <v>484</v>
      </c>
      <c r="B609" s="26">
        <v>1</v>
      </c>
      <c r="G609" s="22" t="s">
        <v>117</v>
      </c>
      <c r="H609" s="26">
        <v>1</v>
      </c>
      <c r="N609" s="22" t="s">
        <v>80</v>
      </c>
      <c r="O609" s="26">
        <v>1</v>
      </c>
    </row>
    <row r="610" ht="14.25" spans="1:15">
      <c r="A610" s="22" t="s">
        <v>279</v>
      </c>
      <c r="B610" s="26">
        <v>1</v>
      </c>
      <c r="G610" s="22" t="s">
        <v>524</v>
      </c>
      <c r="H610" s="26">
        <v>1</v>
      </c>
      <c r="N610" s="22" t="s">
        <v>525</v>
      </c>
      <c r="O610" s="26">
        <v>1</v>
      </c>
    </row>
    <row r="611" ht="14.25" spans="1:15">
      <c r="A611" s="22" t="s">
        <v>73</v>
      </c>
      <c r="B611" s="26">
        <v>1</v>
      </c>
      <c r="G611" s="22" t="s">
        <v>526</v>
      </c>
      <c r="H611" s="26">
        <v>1</v>
      </c>
      <c r="N611" s="22" t="s">
        <v>527</v>
      </c>
      <c r="O611" s="26">
        <v>1</v>
      </c>
    </row>
    <row r="612" ht="14.25" spans="1:15">
      <c r="A612" s="28" t="s">
        <v>528</v>
      </c>
      <c r="B612" s="26">
        <v>1</v>
      </c>
      <c r="G612" s="22" t="s">
        <v>529</v>
      </c>
      <c r="H612" s="26">
        <v>1</v>
      </c>
      <c r="N612" s="28" t="s">
        <v>70</v>
      </c>
      <c r="O612" s="26">
        <v>1</v>
      </c>
    </row>
    <row r="613" spans="7:8">
      <c r="G613" s="28" t="s">
        <v>530</v>
      </c>
      <c r="H613" s="26">
        <v>1</v>
      </c>
    </row>
    <row r="615" spans="2:8">
      <c r="B615" s="38">
        <v>43544</v>
      </c>
      <c r="H615" s="38">
        <v>43545</v>
      </c>
    </row>
    <row r="616" spans="1:18">
      <c r="A616" s="17" t="s">
        <v>62</v>
      </c>
      <c r="B616" s="25" t="s">
        <v>1</v>
      </c>
      <c r="G616" s="17" t="s">
        <v>62</v>
      </c>
      <c r="H616" s="25" t="s">
        <v>1</v>
      </c>
      <c r="J616" s="17" t="s">
        <v>62</v>
      </c>
      <c r="K616" s="25" t="s">
        <v>63</v>
      </c>
      <c r="N616" s="17" t="s">
        <v>62</v>
      </c>
      <c r="O616" s="25" t="s">
        <v>1</v>
      </c>
      <c r="Q616" s="17" t="s">
        <v>62</v>
      </c>
      <c r="R616" s="25" t="s">
        <v>63</v>
      </c>
    </row>
    <row r="617" ht="14.25" spans="1:18">
      <c r="A617" s="20" t="s">
        <v>64</v>
      </c>
      <c r="B617" s="20"/>
      <c r="D617" s="17" t="s">
        <v>62</v>
      </c>
      <c r="E617" s="25" t="s">
        <v>63</v>
      </c>
      <c r="G617" s="20" t="s">
        <v>64</v>
      </c>
      <c r="H617" s="20"/>
      <c r="J617" s="20" t="s">
        <v>64</v>
      </c>
      <c r="K617" s="20"/>
      <c r="N617" s="20" t="s">
        <v>64</v>
      </c>
      <c r="O617" s="20"/>
      <c r="Q617" s="20" t="s">
        <v>64</v>
      </c>
      <c r="R617" s="20"/>
    </row>
    <row r="618" ht="14.25" spans="1:18">
      <c r="A618" s="22" t="s">
        <v>65</v>
      </c>
      <c r="B618" s="26">
        <v>23</v>
      </c>
      <c r="D618" s="20" t="s">
        <v>64</v>
      </c>
      <c r="E618" s="20"/>
      <c r="G618" s="22" t="s">
        <v>67</v>
      </c>
      <c r="H618" s="26">
        <v>17</v>
      </c>
      <c r="J618" s="28" t="s">
        <v>67</v>
      </c>
      <c r="K618" s="26">
        <v>37</v>
      </c>
      <c r="N618" s="22" t="s">
        <v>65</v>
      </c>
      <c r="O618" s="26">
        <v>18</v>
      </c>
      <c r="Q618" s="22" t="s">
        <v>66</v>
      </c>
      <c r="R618" s="26">
        <v>37</v>
      </c>
    </row>
    <row r="619" ht="14.25" spans="1:18">
      <c r="A619" s="22" t="s">
        <v>67</v>
      </c>
      <c r="B619" s="26">
        <v>17</v>
      </c>
      <c r="D619" s="22" t="s">
        <v>67</v>
      </c>
      <c r="E619" s="26">
        <v>37</v>
      </c>
      <c r="G619" s="22" t="s">
        <v>65</v>
      </c>
      <c r="H619" s="26">
        <v>15</v>
      </c>
      <c r="N619" s="22" t="s">
        <v>67</v>
      </c>
      <c r="O619" s="26">
        <v>16</v>
      </c>
      <c r="Q619" s="28" t="s">
        <v>199</v>
      </c>
      <c r="R619" s="26">
        <v>37</v>
      </c>
    </row>
    <row r="620" ht="14.25" spans="1:15">
      <c r="A620" s="22" t="s">
        <v>73</v>
      </c>
      <c r="B620" s="26">
        <v>4</v>
      </c>
      <c r="D620" s="22" t="s">
        <v>85</v>
      </c>
      <c r="E620" s="26">
        <v>37</v>
      </c>
      <c r="G620" s="22" t="s">
        <v>71</v>
      </c>
      <c r="H620" s="26">
        <v>3</v>
      </c>
      <c r="N620" s="22" t="s">
        <v>71</v>
      </c>
      <c r="O620" s="26">
        <v>5</v>
      </c>
    </row>
    <row r="621" ht="14.25" spans="1:15">
      <c r="A621" s="22" t="s">
        <v>76</v>
      </c>
      <c r="B621" s="26">
        <v>2</v>
      </c>
      <c r="D621" s="22" t="s">
        <v>235</v>
      </c>
      <c r="E621" s="26">
        <v>37</v>
      </c>
      <c r="G621" s="22" t="s">
        <v>75</v>
      </c>
      <c r="H621" s="26">
        <v>3</v>
      </c>
      <c r="N621" s="22" t="s">
        <v>110</v>
      </c>
      <c r="O621" s="26">
        <v>4</v>
      </c>
    </row>
    <row r="622" ht="14.25" spans="1:15">
      <c r="A622" s="22" t="s">
        <v>71</v>
      </c>
      <c r="B622" s="26">
        <v>2</v>
      </c>
      <c r="D622" s="28" t="s">
        <v>531</v>
      </c>
      <c r="E622" s="26">
        <v>37</v>
      </c>
      <c r="G622" s="22" t="s">
        <v>66</v>
      </c>
      <c r="H622" s="26">
        <v>3</v>
      </c>
      <c r="N622" s="22" t="s">
        <v>66</v>
      </c>
      <c r="O622" s="26">
        <v>3</v>
      </c>
    </row>
    <row r="623" ht="14.25" spans="1:15">
      <c r="A623" s="22" t="s">
        <v>75</v>
      </c>
      <c r="B623" s="26">
        <v>2</v>
      </c>
      <c r="G623" s="22" t="s">
        <v>110</v>
      </c>
      <c r="H623" s="26">
        <v>2</v>
      </c>
      <c r="N623" s="22" t="s">
        <v>75</v>
      </c>
      <c r="O623" s="26">
        <v>3</v>
      </c>
    </row>
    <row r="624" ht="14.25" spans="1:15">
      <c r="A624" s="22" t="s">
        <v>74</v>
      </c>
      <c r="B624" s="26">
        <v>1</v>
      </c>
      <c r="G624" s="22" t="s">
        <v>231</v>
      </c>
      <c r="H624" s="26">
        <v>2</v>
      </c>
      <c r="N624" s="22" t="s">
        <v>199</v>
      </c>
      <c r="O624" s="26">
        <v>2</v>
      </c>
    </row>
    <row r="625" ht="14.25" spans="1:15">
      <c r="A625" s="22" t="s">
        <v>66</v>
      </c>
      <c r="B625" s="26">
        <v>1</v>
      </c>
      <c r="G625" s="22" t="s">
        <v>81</v>
      </c>
      <c r="H625" s="26">
        <v>2</v>
      </c>
      <c r="N625" s="22" t="s">
        <v>73</v>
      </c>
      <c r="O625" s="26">
        <v>2</v>
      </c>
    </row>
    <row r="626" ht="14.25" spans="1:15">
      <c r="A626" s="22" t="s">
        <v>532</v>
      </c>
      <c r="B626" s="26">
        <v>1</v>
      </c>
      <c r="G626" s="22" t="s">
        <v>105</v>
      </c>
      <c r="H626" s="26">
        <v>2</v>
      </c>
      <c r="N626" s="22" t="s">
        <v>231</v>
      </c>
      <c r="O626" s="26">
        <v>1</v>
      </c>
    </row>
    <row r="627" ht="14.25" spans="1:15">
      <c r="A627" s="22" t="s">
        <v>533</v>
      </c>
      <c r="B627" s="26">
        <v>1</v>
      </c>
      <c r="G627" s="22" t="s">
        <v>534</v>
      </c>
      <c r="H627" s="26">
        <v>1</v>
      </c>
      <c r="N627" s="22" t="s">
        <v>484</v>
      </c>
      <c r="O627" s="26">
        <v>1</v>
      </c>
    </row>
    <row r="628" ht="14.25" spans="1:15">
      <c r="A628" s="22" t="s">
        <v>117</v>
      </c>
      <c r="B628" s="26">
        <v>1</v>
      </c>
      <c r="G628" s="22" t="s">
        <v>535</v>
      </c>
      <c r="H628" s="26">
        <v>1</v>
      </c>
      <c r="N628" s="22" t="s">
        <v>104</v>
      </c>
      <c r="O628" s="26">
        <v>1</v>
      </c>
    </row>
    <row r="629" ht="14.25" spans="1:15">
      <c r="A629" s="22" t="s">
        <v>536</v>
      </c>
      <c r="B629" s="26">
        <v>1</v>
      </c>
      <c r="G629" s="22" t="s">
        <v>537</v>
      </c>
      <c r="H629" s="26">
        <v>1</v>
      </c>
      <c r="N629" s="22" t="s">
        <v>538</v>
      </c>
      <c r="O629" s="26">
        <v>1</v>
      </c>
    </row>
    <row r="630" ht="14.25" spans="1:15">
      <c r="A630" s="22" t="s">
        <v>539</v>
      </c>
      <c r="B630" s="26">
        <v>1</v>
      </c>
      <c r="G630" s="22" t="s">
        <v>540</v>
      </c>
      <c r="H630" s="26">
        <v>1</v>
      </c>
      <c r="N630" s="22" t="s">
        <v>541</v>
      </c>
      <c r="O630" s="26">
        <v>1</v>
      </c>
    </row>
    <row r="631" ht="14.25" spans="1:15">
      <c r="A631" s="22" t="s">
        <v>109</v>
      </c>
      <c r="B631" s="26">
        <v>1</v>
      </c>
      <c r="G631" s="22" t="s">
        <v>542</v>
      </c>
      <c r="H631" s="26">
        <v>1</v>
      </c>
      <c r="N631" s="22" t="s">
        <v>543</v>
      </c>
      <c r="O631" s="26">
        <v>1</v>
      </c>
    </row>
    <row r="632" ht="14.25" spans="1:15">
      <c r="A632" s="22" t="s">
        <v>82</v>
      </c>
      <c r="B632" s="26">
        <v>1</v>
      </c>
      <c r="G632" s="22" t="s">
        <v>83</v>
      </c>
      <c r="H632" s="26">
        <v>1</v>
      </c>
      <c r="N632" s="22" t="s">
        <v>544</v>
      </c>
      <c r="O632" s="26">
        <v>1</v>
      </c>
    </row>
    <row r="633" ht="14.25" spans="1:15">
      <c r="A633" s="22" t="s">
        <v>239</v>
      </c>
      <c r="B633" s="26">
        <v>1</v>
      </c>
      <c r="G633" s="22" t="s">
        <v>545</v>
      </c>
      <c r="H633" s="26">
        <v>1</v>
      </c>
      <c r="N633" s="22" t="s">
        <v>539</v>
      </c>
      <c r="O633" s="26">
        <v>1</v>
      </c>
    </row>
    <row r="634" ht="14.25" spans="1:15">
      <c r="A634" s="22" t="s">
        <v>546</v>
      </c>
      <c r="B634" s="26">
        <v>1</v>
      </c>
      <c r="G634" s="22" t="s">
        <v>222</v>
      </c>
      <c r="H634" s="26">
        <v>1</v>
      </c>
      <c r="N634" s="22" t="s">
        <v>112</v>
      </c>
      <c r="O634" s="26">
        <v>1</v>
      </c>
    </row>
    <row r="635" ht="14.25" spans="1:15">
      <c r="A635" s="22" t="s">
        <v>403</v>
      </c>
      <c r="B635" s="26">
        <v>1</v>
      </c>
      <c r="G635" s="22" t="s">
        <v>333</v>
      </c>
      <c r="H635" s="26">
        <v>1</v>
      </c>
      <c r="N635" s="22" t="s">
        <v>81</v>
      </c>
      <c r="O635" s="26">
        <v>1</v>
      </c>
    </row>
    <row r="636" ht="14.25" spans="1:15">
      <c r="A636" s="22" t="s">
        <v>85</v>
      </c>
      <c r="B636" s="26">
        <v>1</v>
      </c>
      <c r="G636" s="22" t="s">
        <v>461</v>
      </c>
      <c r="H636" s="26">
        <v>1</v>
      </c>
      <c r="N636" s="22" t="s">
        <v>70</v>
      </c>
      <c r="O636" s="26">
        <v>1</v>
      </c>
    </row>
    <row r="637" spans="1:15">
      <c r="A637" s="28" t="s">
        <v>535</v>
      </c>
      <c r="B637" s="26">
        <v>1</v>
      </c>
      <c r="G637" s="28" t="s">
        <v>126</v>
      </c>
      <c r="H637" s="26">
        <v>1</v>
      </c>
      <c r="N637" s="28" t="s">
        <v>288</v>
      </c>
      <c r="O637" s="26">
        <v>1</v>
      </c>
    </row>
    <row r="639" spans="7:15">
      <c r="G639" s="17" t="s">
        <v>62</v>
      </c>
      <c r="H639" s="25" t="s">
        <v>1</v>
      </c>
      <c r="N639" s="17" t="s">
        <v>62</v>
      </c>
      <c r="O639" s="25" t="s">
        <v>1</v>
      </c>
    </row>
    <row r="640" ht="14.25" spans="1:15">
      <c r="A640" s="17" t="s">
        <v>62</v>
      </c>
      <c r="B640" s="25" t="s">
        <v>1</v>
      </c>
      <c r="G640" s="20" t="s">
        <v>64</v>
      </c>
      <c r="H640" s="20"/>
      <c r="J640" s="17" t="s">
        <v>62</v>
      </c>
      <c r="K640" s="25" t="s">
        <v>63</v>
      </c>
      <c r="N640" s="20" t="s">
        <v>64</v>
      </c>
      <c r="O640" s="20"/>
    </row>
    <row r="641" ht="14.25" spans="1:15">
      <c r="A641" s="20" t="s">
        <v>64</v>
      </c>
      <c r="B641" s="20"/>
      <c r="D641" s="17"/>
      <c r="E641" s="25"/>
      <c r="G641" s="22" t="s">
        <v>67</v>
      </c>
      <c r="H641" s="26">
        <v>27</v>
      </c>
      <c r="J641" s="20" t="s">
        <v>64</v>
      </c>
      <c r="K641" s="20"/>
      <c r="N641" s="22" t="s">
        <v>67</v>
      </c>
      <c r="O641" s="26">
        <v>20</v>
      </c>
    </row>
    <row r="642" ht="14.25" spans="1:15">
      <c r="A642" s="22" t="s">
        <v>67</v>
      </c>
      <c r="B642" s="26">
        <v>23</v>
      </c>
      <c r="D642" s="20"/>
      <c r="E642" s="20"/>
      <c r="G642" s="22" t="s">
        <v>65</v>
      </c>
      <c r="H642" s="26">
        <v>11</v>
      </c>
      <c r="J642" s="22" t="s">
        <v>71</v>
      </c>
      <c r="K642" s="26">
        <v>37</v>
      </c>
      <c r="N642" s="22" t="s">
        <v>65</v>
      </c>
      <c r="O642" s="26">
        <v>17</v>
      </c>
    </row>
    <row r="643" ht="14.25" spans="1:15">
      <c r="A643" s="22" t="s">
        <v>71</v>
      </c>
      <c r="B643" s="26">
        <v>12</v>
      </c>
      <c r="D643" s="22"/>
      <c r="E643" s="26"/>
      <c r="G643" s="22" t="s">
        <v>71</v>
      </c>
      <c r="H643" s="26">
        <v>7</v>
      </c>
      <c r="J643" s="28" t="s">
        <v>81</v>
      </c>
      <c r="K643" s="26">
        <v>37</v>
      </c>
      <c r="N643" s="22" t="s">
        <v>71</v>
      </c>
      <c r="O643" s="26">
        <v>8</v>
      </c>
    </row>
    <row r="644" ht="14.25" spans="1:15">
      <c r="A644" s="22" t="s">
        <v>65</v>
      </c>
      <c r="B644" s="26">
        <v>9</v>
      </c>
      <c r="D644" s="28"/>
      <c r="E644" s="26"/>
      <c r="G644" s="22" t="s">
        <v>66</v>
      </c>
      <c r="H644" s="26">
        <v>7</v>
      </c>
      <c r="N644" s="22" t="s">
        <v>81</v>
      </c>
      <c r="O644" s="26">
        <v>4</v>
      </c>
    </row>
    <row r="645" ht="14.25" spans="1:15">
      <c r="A645" s="22" t="s">
        <v>76</v>
      </c>
      <c r="B645" s="26">
        <v>4</v>
      </c>
      <c r="G645" s="22" t="s">
        <v>81</v>
      </c>
      <c r="H645" s="26">
        <v>4</v>
      </c>
      <c r="N645" s="22" t="s">
        <v>73</v>
      </c>
      <c r="O645" s="26">
        <v>4</v>
      </c>
    </row>
    <row r="646" ht="14.25" spans="1:15">
      <c r="A646" s="22" t="s">
        <v>98</v>
      </c>
      <c r="B646" s="26">
        <v>2</v>
      </c>
      <c r="G646" s="22" t="s">
        <v>110</v>
      </c>
      <c r="H646" s="26">
        <v>3</v>
      </c>
      <c r="N646" s="22" t="s">
        <v>75</v>
      </c>
      <c r="O646" s="26">
        <v>4</v>
      </c>
    </row>
    <row r="647" ht="14.25" spans="1:15">
      <c r="A647" s="22" t="s">
        <v>75</v>
      </c>
      <c r="B647" s="26">
        <v>2</v>
      </c>
      <c r="G647" s="22" t="s">
        <v>231</v>
      </c>
      <c r="H647" s="26">
        <v>2</v>
      </c>
      <c r="N647" s="22" t="s">
        <v>76</v>
      </c>
      <c r="O647" s="26">
        <v>2</v>
      </c>
    </row>
    <row r="648" ht="14.25" spans="1:15">
      <c r="A648" s="22" t="s">
        <v>73</v>
      </c>
      <c r="B648" s="26">
        <v>2</v>
      </c>
      <c r="G648" s="22" t="s">
        <v>161</v>
      </c>
      <c r="H648" s="26">
        <v>2</v>
      </c>
      <c r="N648" s="22" t="s">
        <v>231</v>
      </c>
      <c r="O648" s="26">
        <v>2</v>
      </c>
    </row>
    <row r="649" ht="14.25" spans="1:15">
      <c r="A649" s="22" t="s">
        <v>231</v>
      </c>
      <c r="B649" s="26">
        <v>2</v>
      </c>
      <c r="G649" s="22" t="s">
        <v>112</v>
      </c>
      <c r="H649" s="26">
        <v>2</v>
      </c>
      <c r="N649" s="22" t="s">
        <v>92</v>
      </c>
      <c r="O649" s="26">
        <v>1</v>
      </c>
    </row>
    <row r="650" ht="14.25" spans="1:15">
      <c r="A650" s="22" t="s">
        <v>109</v>
      </c>
      <c r="B650" s="26">
        <v>1</v>
      </c>
      <c r="G650" s="22" t="s">
        <v>185</v>
      </c>
      <c r="H650" s="26">
        <v>2</v>
      </c>
      <c r="N650" s="22" t="s">
        <v>146</v>
      </c>
      <c r="O650" s="26">
        <v>1</v>
      </c>
    </row>
    <row r="651" ht="14.25" spans="1:15">
      <c r="A651" s="22" t="s">
        <v>544</v>
      </c>
      <c r="B651" s="26">
        <v>1</v>
      </c>
      <c r="G651" s="22" t="s">
        <v>199</v>
      </c>
      <c r="H651" s="26">
        <v>2</v>
      </c>
      <c r="N651" s="22" t="s">
        <v>239</v>
      </c>
      <c r="O651" s="26">
        <v>1</v>
      </c>
    </row>
    <row r="652" ht="14.25" spans="1:15">
      <c r="A652" s="22" t="s">
        <v>126</v>
      </c>
      <c r="B652" s="26">
        <v>1</v>
      </c>
      <c r="G652" s="22" t="s">
        <v>105</v>
      </c>
      <c r="H652" s="26">
        <v>2</v>
      </c>
      <c r="N652" s="22" t="s">
        <v>110</v>
      </c>
      <c r="O652" s="26">
        <v>1</v>
      </c>
    </row>
    <row r="653" ht="14.25" spans="1:15">
      <c r="A653" s="22" t="s">
        <v>110</v>
      </c>
      <c r="B653" s="26">
        <v>1</v>
      </c>
      <c r="G653" s="22" t="s">
        <v>73</v>
      </c>
      <c r="H653" s="26">
        <v>1</v>
      </c>
      <c r="N653" s="22" t="s">
        <v>215</v>
      </c>
      <c r="O653" s="26">
        <v>1</v>
      </c>
    </row>
    <row r="654" ht="14.25" spans="1:15">
      <c r="A654" s="22" t="s">
        <v>547</v>
      </c>
      <c r="B654" s="26">
        <v>1</v>
      </c>
      <c r="G654" s="22" t="s">
        <v>548</v>
      </c>
      <c r="H654" s="26">
        <v>1</v>
      </c>
      <c r="N654" s="22" t="s">
        <v>549</v>
      </c>
      <c r="O654" s="26">
        <v>1</v>
      </c>
    </row>
    <row r="655" ht="14.25" spans="1:15">
      <c r="A655" s="22" t="s">
        <v>537</v>
      </c>
      <c r="B655" s="26">
        <v>1</v>
      </c>
      <c r="G655" s="22" t="s">
        <v>550</v>
      </c>
      <c r="H655" s="26">
        <v>1</v>
      </c>
      <c r="N655" s="22" t="s">
        <v>84</v>
      </c>
      <c r="O655" s="26">
        <v>1</v>
      </c>
    </row>
    <row r="656" ht="14.25" spans="1:15">
      <c r="A656" s="22" t="s">
        <v>551</v>
      </c>
      <c r="B656" s="26">
        <v>1</v>
      </c>
      <c r="G656" s="22" t="s">
        <v>552</v>
      </c>
      <c r="H656" s="26">
        <v>1</v>
      </c>
      <c r="N656" s="22" t="s">
        <v>553</v>
      </c>
      <c r="O656" s="26">
        <v>1</v>
      </c>
    </row>
    <row r="657" ht="14.25" spans="1:15">
      <c r="A657" s="22" t="s">
        <v>554</v>
      </c>
      <c r="B657" s="26">
        <v>1</v>
      </c>
      <c r="G657" s="22" t="s">
        <v>555</v>
      </c>
      <c r="H657" s="26">
        <v>1</v>
      </c>
      <c r="N657" s="22" t="s">
        <v>333</v>
      </c>
      <c r="O657" s="26">
        <v>1</v>
      </c>
    </row>
    <row r="658" ht="14.25" spans="1:15">
      <c r="A658" s="22" t="s">
        <v>228</v>
      </c>
      <c r="B658" s="26">
        <v>1</v>
      </c>
      <c r="G658" s="22" t="s">
        <v>556</v>
      </c>
      <c r="H658" s="26">
        <v>1</v>
      </c>
      <c r="N658" s="22" t="s">
        <v>228</v>
      </c>
      <c r="O658" s="26">
        <v>1</v>
      </c>
    </row>
    <row r="659" ht="14.25" spans="1:15">
      <c r="A659" s="22" t="s">
        <v>81</v>
      </c>
      <c r="B659" s="26">
        <v>1</v>
      </c>
      <c r="G659" s="22" t="s">
        <v>275</v>
      </c>
      <c r="H659" s="26">
        <v>1</v>
      </c>
      <c r="N659" s="22" t="s">
        <v>539</v>
      </c>
      <c r="O659" s="26">
        <v>1</v>
      </c>
    </row>
    <row r="660" ht="14.25" spans="1:15">
      <c r="A660" s="22" t="s">
        <v>557</v>
      </c>
      <c r="B660" s="26">
        <v>1</v>
      </c>
      <c r="G660" s="28" t="s">
        <v>437</v>
      </c>
      <c r="H660" s="26">
        <v>1</v>
      </c>
      <c r="N660" s="28" t="s">
        <v>275</v>
      </c>
      <c r="O660" s="26">
        <v>1</v>
      </c>
    </row>
    <row r="661" spans="1:2">
      <c r="A661" s="28" t="s">
        <v>261</v>
      </c>
      <c r="B661" s="26">
        <v>1</v>
      </c>
    </row>
    <row r="662" spans="15:15">
      <c r="O662" s="38">
        <v>43552</v>
      </c>
    </row>
    <row r="663" spans="2:18">
      <c r="B663" s="38">
        <v>43550</v>
      </c>
      <c r="H663" s="38">
        <v>43551</v>
      </c>
      <c r="N663" s="17" t="s">
        <v>62</v>
      </c>
      <c r="O663" s="25" t="s">
        <v>1</v>
      </c>
      <c r="Q663" s="17" t="s">
        <v>62</v>
      </c>
      <c r="R663" s="25" t="s">
        <v>63</v>
      </c>
    </row>
    <row r="664" ht="14.25" spans="1:18">
      <c r="A664" s="17" t="s">
        <v>62</v>
      </c>
      <c r="B664" s="25" t="s">
        <v>1</v>
      </c>
      <c r="D664" s="17" t="s">
        <v>62</v>
      </c>
      <c r="E664" s="25" t="s">
        <v>63</v>
      </c>
      <c r="G664" s="17" t="s">
        <v>62</v>
      </c>
      <c r="H664" s="25" t="s">
        <v>1</v>
      </c>
      <c r="N664" s="20" t="s">
        <v>64</v>
      </c>
      <c r="O664" s="20"/>
      <c r="Q664" s="20" t="s">
        <v>64</v>
      </c>
      <c r="R664" s="20"/>
    </row>
    <row r="665" ht="14.25" spans="1:18">
      <c r="A665" s="20" t="s">
        <v>64</v>
      </c>
      <c r="B665" s="20"/>
      <c r="D665" s="20" t="s">
        <v>64</v>
      </c>
      <c r="E665" s="20"/>
      <c r="G665" s="20" t="s">
        <v>64</v>
      </c>
      <c r="H665" s="20"/>
      <c r="N665" s="22" t="s">
        <v>67</v>
      </c>
      <c r="O665" s="26">
        <v>22</v>
      </c>
      <c r="Q665" s="28" t="s">
        <v>67</v>
      </c>
      <c r="R665" s="26">
        <v>58</v>
      </c>
    </row>
    <row r="666" ht="14.25" spans="1:15">
      <c r="A666" s="22" t="s">
        <v>67</v>
      </c>
      <c r="B666" s="26">
        <v>30</v>
      </c>
      <c r="D666" s="22" t="s">
        <v>67</v>
      </c>
      <c r="E666" s="26">
        <v>107</v>
      </c>
      <c r="G666" s="22" t="s">
        <v>65</v>
      </c>
      <c r="H666" s="26">
        <v>34</v>
      </c>
      <c r="N666" s="22" t="s">
        <v>65</v>
      </c>
      <c r="O666" s="26">
        <v>20</v>
      </c>
    </row>
    <row r="667" ht="14.25" spans="1:15">
      <c r="A667" s="22" t="s">
        <v>65</v>
      </c>
      <c r="B667" s="26">
        <v>14</v>
      </c>
      <c r="D667" s="28" t="s">
        <v>75</v>
      </c>
      <c r="E667" s="26">
        <v>37</v>
      </c>
      <c r="G667" s="22" t="s">
        <v>67</v>
      </c>
      <c r="H667" s="26">
        <v>24</v>
      </c>
      <c r="N667" s="22" t="s">
        <v>71</v>
      </c>
      <c r="O667" s="26">
        <v>7</v>
      </c>
    </row>
    <row r="668" ht="14.25" spans="1:15">
      <c r="A668" s="22" t="s">
        <v>66</v>
      </c>
      <c r="B668" s="26">
        <v>4</v>
      </c>
      <c r="G668" s="22" t="s">
        <v>71</v>
      </c>
      <c r="H668" s="26">
        <v>15</v>
      </c>
      <c r="N668" s="22" t="s">
        <v>73</v>
      </c>
      <c r="O668" s="26">
        <v>3</v>
      </c>
    </row>
    <row r="669" ht="14.25" spans="1:15">
      <c r="A669" s="22" t="s">
        <v>76</v>
      </c>
      <c r="B669" s="26">
        <v>3</v>
      </c>
      <c r="G669" s="22" t="s">
        <v>110</v>
      </c>
      <c r="H669" s="26">
        <v>5</v>
      </c>
      <c r="N669" s="22" t="s">
        <v>75</v>
      </c>
      <c r="O669" s="26">
        <v>2</v>
      </c>
    </row>
    <row r="670" ht="14.25" spans="1:15">
      <c r="A670" s="22" t="s">
        <v>75</v>
      </c>
      <c r="B670" s="26">
        <v>3</v>
      </c>
      <c r="G670" s="22" t="s">
        <v>73</v>
      </c>
      <c r="H670" s="26">
        <v>5</v>
      </c>
      <c r="N670" s="22" t="s">
        <v>76</v>
      </c>
      <c r="O670" s="26">
        <v>2</v>
      </c>
    </row>
    <row r="671" ht="14.25" spans="1:15">
      <c r="A671" s="22" t="s">
        <v>105</v>
      </c>
      <c r="B671" s="26">
        <v>2</v>
      </c>
      <c r="G671" s="22" t="s">
        <v>121</v>
      </c>
      <c r="H671" s="26">
        <v>3</v>
      </c>
      <c r="N671" s="22" t="s">
        <v>109</v>
      </c>
      <c r="O671" s="26">
        <v>2</v>
      </c>
    </row>
    <row r="672" ht="14.25" spans="1:15">
      <c r="A672" s="22" t="s">
        <v>478</v>
      </c>
      <c r="B672" s="26">
        <v>1</v>
      </c>
      <c r="G672" s="22" t="s">
        <v>112</v>
      </c>
      <c r="H672" s="26">
        <v>3</v>
      </c>
      <c r="N672" s="22" t="s">
        <v>199</v>
      </c>
      <c r="O672" s="26">
        <v>2</v>
      </c>
    </row>
    <row r="673" ht="14.25" spans="1:15">
      <c r="A673" s="22" t="s">
        <v>558</v>
      </c>
      <c r="B673" s="26">
        <v>1</v>
      </c>
      <c r="G673" s="22" t="s">
        <v>75</v>
      </c>
      <c r="H673" s="26">
        <v>3</v>
      </c>
      <c r="N673" s="22" t="s">
        <v>161</v>
      </c>
      <c r="O673" s="26">
        <v>1</v>
      </c>
    </row>
    <row r="674" ht="14.25" spans="1:15">
      <c r="A674" s="22" t="s">
        <v>71</v>
      </c>
      <c r="B674" s="26">
        <v>1</v>
      </c>
      <c r="G674" s="22" t="s">
        <v>76</v>
      </c>
      <c r="H674" s="26">
        <v>3</v>
      </c>
      <c r="N674" s="22" t="s">
        <v>559</v>
      </c>
      <c r="O674" s="26">
        <v>1</v>
      </c>
    </row>
    <row r="675" ht="14.25" spans="1:15">
      <c r="A675" s="22" t="s">
        <v>560</v>
      </c>
      <c r="B675" s="26">
        <v>1</v>
      </c>
      <c r="G675" s="22" t="s">
        <v>199</v>
      </c>
      <c r="H675" s="26">
        <v>2</v>
      </c>
      <c r="N675" s="22" t="s">
        <v>74</v>
      </c>
      <c r="O675" s="26">
        <v>1</v>
      </c>
    </row>
    <row r="676" ht="14.25" spans="1:15">
      <c r="A676" s="22" t="s">
        <v>561</v>
      </c>
      <c r="B676" s="26">
        <v>1</v>
      </c>
      <c r="G676" s="22" t="s">
        <v>166</v>
      </c>
      <c r="H676" s="26">
        <v>2</v>
      </c>
      <c r="N676" s="22" t="s">
        <v>562</v>
      </c>
      <c r="O676" s="26">
        <v>1</v>
      </c>
    </row>
    <row r="677" ht="14.25" spans="1:15">
      <c r="A677" s="22" t="s">
        <v>544</v>
      </c>
      <c r="B677" s="26">
        <v>1</v>
      </c>
      <c r="G677" s="22" t="s">
        <v>70</v>
      </c>
      <c r="H677" s="26">
        <v>2</v>
      </c>
      <c r="N677" s="22" t="s">
        <v>333</v>
      </c>
      <c r="O677" s="26">
        <v>1</v>
      </c>
    </row>
    <row r="678" ht="14.25" spans="1:15">
      <c r="A678" s="22" t="s">
        <v>563</v>
      </c>
      <c r="B678" s="26">
        <v>1</v>
      </c>
      <c r="G678" s="22" t="s">
        <v>564</v>
      </c>
      <c r="H678" s="26">
        <v>1</v>
      </c>
      <c r="N678" s="22" t="s">
        <v>431</v>
      </c>
      <c r="O678" s="26">
        <v>1</v>
      </c>
    </row>
    <row r="679" ht="14.25" spans="1:15">
      <c r="A679" s="22" t="s">
        <v>98</v>
      </c>
      <c r="B679" s="26">
        <v>1</v>
      </c>
      <c r="G679" s="22" t="s">
        <v>207</v>
      </c>
      <c r="H679" s="26">
        <v>1</v>
      </c>
      <c r="N679" s="22" t="s">
        <v>565</v>
      </c>
      <c r="O679" s="26">
        <v>1</v>
      </c>
    </row>
    <row r="680" ht="14.25" spans="1:15">
      <c r="A680" s="22" t="s">
        <v>84</v>
      </c>
      <c r="B680" s="26">
        <v>1</v>
      </c>
      <c r="G680" s="22" t="s">
        <v>231</v>
      </c>
      <c r="H680" s="26">
        <v>1</v>
      </c>
      <c r="N680" s="22" t="s">
        <v>112</v>
      </c>
      <c r="O680" s="26">
        <v>1</v>
      </c>
    </row>
    <row r="681" ht="14.25" spans="1:15">
      <c r="A681" s="22" t="s">
        <v>146</v>
      </c>
      <c r="B681" s="26">
        <v>1</v>
      </c>
      <c r="G681" s="22" t="s">
        <v>218</v>
      </c>
      <c r="H681" s="26">
        <v>1</v>
      </c>
      <c r="N681" s="22" t="s">
        <v>400</v>
      </c>
      <c r="O681" s="26">
        <v>1</v>
      </c>
    </row>
    <row r="682" ht="14.25" spans="1:15">
      <c r="A682" s="22" t="s">
        <v>566</v>
      </c>
      <c r="B682" s="26">
        <v>1</v>
      </c>
      <c r="G682" s="22" t="s">
        <v>567</v>
      </c>
      <c r="H682" s="26">
        <v>1</v>
      </c>
      <c r="N682" s="22" t="s">
        <v>568</v>
      </c>
      <c r="O682" s="26">
        <v>1</v>
      </c>
    </row>
    <row r="683" ht="14.25" spans="1:15">
      <c r="A683" s="22" t="s">
        <v>228</v>
      </c>
      <c r="B683" s="26">
        <v>1</v>
      </c>
      <c r="G683" s="22" t="s">
        <v>569</v>
      </c>
      <c r="H683" s="26">
        <v>1</v>
      </c>
      <c r="N683" s="22" t="s">
        <v>110</v>
      </c>
      <c r="O683" s="26">
        <v>1</v>
      </c>
    </row>
    <row r="684" ht="14.25" spans="1:15">
      <c r="A684" s="22" t="s">
        <v>83</v>
      </c>
      <c r="B684" s="26">
        <v>1</v>
      </c>
      <c r="G684" s="22" t="s">
        <v>182</v>
      </c>
      <c r="H684" s="26">
        <v>1</v>
      </c>
      <c r="N684" s="28" t="s">
        <v>66</v>
      </c>
      <c r="O684" s="26">
        <v>1</v>
      </c>
    </row>
    <row r="685" spans="1:8">
      <c r="A685" s="28" t="s">
        <v>101</v>
      </c>
      <c r="B685" s="26">
        <v>1</v>
      </c>
      <c r="G685" s="28" t="s">
        <v>570</v>
      </c>
      <c r="H685" s="26">
        <v>1</v>
      </c>
    </row>
    <row r="686" spans="8:8">
      <c r="H686" s="38">
        <v>43554</v>
      </c>
    </row>
    <row r="687" spans="2:8">
      <c r="B687" s="38">
        <v>43553</v>
      </c>
      <c r="G687" s="42" t="s">
        <v>62</v>
      </c>
      <c r="H687" s="45" t="s">
        <v>1</v>
      </c>
    </row>
    <row r="688" ht="14.25" spans="1:8">
      <c r="A688" s="17" t="s">
        <v>62</v>
      </c>
      <c r="B688" s="25" t="s">
        <v>1</v>
      </c>
      <c r="G688" s="43" t="s">
        <v>64</v>
      </c>
      <c r="H688" s="43"/>
    </row>
    <row r="689" ht="14.25" spans="1:8">
      <c r="A689" s="20" t="s">
        <v>64</v>
      </c>
      <c r="B689" s="20"/>
      <c r="G689" s="44" t="s">
        <v>67</v>
      </c>
      <c r="H689" s="46">
        <v>42</v>
      </c>
    </row>
    <row r="690" ht="14.25" spans="1:8">
      <c r="A690" s="22" t="s">
        <v>67</v>
      </c>
      <c r="B690" s="26">
        <v>32</v>
      </c>
      <c r="G690" s="44" t="s">
        <v>65</v>
      </c>
      <c r="H690" s="46">
        <v>16</v>
      </c>
    </row>
    <row r="691" ht="14.25" spans="1:8">
      <c r="A691" s="22" t="s">
        <v>65</v>
      </c>
      <c r="B691" s="26">
        <v>20</v>
      </c>
      <c r="G691" s="44" t="s">
        <v>73</v>
      </c>
      <c r="H691" s="46">
        <v>6</v>
      </c>
    </row>
    <row r="692" ht="14.25" spans="1:8">
      <c r="A692" s="22" t="s">
        <v>73</v>
      </c>
      <c r="B692" s="26">
        <v>10</v>
      </c>
      <c r="G692" s="44" t="s">
        <v>199</v>
      </c>
      <c r="H692" s="46">
        <v>5</v>
      </c>
    </row>
    <row r="693" ht="14.25" spans="1:8">
      <c r="A693" s="22" t="s">
        <v>112</v>
      </c>
      <c r="B693" s="26">
        <v>4</v>
      </c>
      <c r="G693" s="44" t="s">
        <v>66</v>
      </c>
      <c r="H693" s="46">
        <v>4</v>
      </c>
    </row>
    <row r="694" ht="14.25" spans="1:8">
      <c r="A694" s="22" t="s">
        <v>110</v>
      </c>
      <c r="B694" s="26">
        <v>3</v>
      </c>
      <c r="G694" s="44" t="s">
        <v>75</v>
      </c>
      <c r="H694" s="46">
        <v>3</v>
      </c>
    </row>
    <row r="695" ht="14.25" spans="1:8">
      <c r="A695" s="22" t="s">
        <v>76</v>
      </c>
      <c r="B695" s="26">
        <v>3</v>
      </c>
      <c r="G695" s="44" t="s">
        <v>82</v>
      </c>
      <c r="H695" s="46">
        <v>2</v>
      </c>
    </row>
    <row r="696" ht="14.25" spans="1:8">
      <c r="A696" s="22" t="s">
        <v>81</v>
      </c>
      <c r="B696" s="26">
        <v>2</v>
      </c>
      <c r="G696" s="44" t="s">
        <v>76</v>
      </c>
      <c r="H696" s="46">
        <v>2</v>
      </c>
    </row>
    <row r="697" ht="14.25" spans="1:8">
      <c r="A697" s="22" t="s">
        <v>66</v>
      </c>
      <c r="B697" s="26">
        <v>2</v>
      </c>
      <c r="G697" s="44" t="s">
        <v>81</v>
      </c>
      <c r="H697" s="46">
        <v>2</v>
      </c>
    </row>
    <row r="698" ht="14.25" spans="1:8">
      <c r="A698" s="22" t="s">
        <v>71</v>
      </c>
      <c r="B698" s="26">
        <v>2</v>
      </c>
      <c r="G698" s="44" t="s">
        <v>231</v>
      </c>
      <c r="H698" s="46">
        <v>2</v>
      </c>
    </row>
    <row r="699" ht="14.25" spans="1:8">
      <c r="A699" s="22" t="s">
        <v>231</v>
      </c>
      <c r="B699" s="26">
        <v>2</v>
      </c>
      <c r="G699" s="44" t="s">
        <v>132</v>
      </c>
      <c r="H699" s="46">
        <v>1</v>
      </c>
    </row>
    <row r="700" ht="14.25" spans="1:8">
      <c r="A700" s="22" t="s">
        <v>199</v>
      </c>
      <c r="B700" s="26">
        <v>2</v>
      </c>
      <c r="G700" s="44" t="s">
        <v>571</v>
      </c>
      <c r="H700" s="46">
        <v>1</v>
      </c>
    </row>
    <row r="701" ht="14.25" spans="1:8">
      <c r="A701" s="22" t="s">
        <v>228</v>
      </c>
      <c r="B701" s="26">
        <v>1</v>
      </c>
      <c r="G701" s="44" t="s">
        <v>83</v>
      </c>
      <c r="H701" s="46">
        <v>1</v>
      </c>
    </row>
    <row r="702" ht="14.25" spans="1:8">
      <c r="A702" s="22" t="s">
        <v>105</v>
      </c>
      <c r="B702" s="26">
        <v>1</v>
      </c>
      <c r="G702" s="44" t="s">
        <v>572</v>
      </c>
      <c r="H702" s="46">
        <v>1</v>
      </c>
    </row>
    <row r="703" ht="14.25" spans="1:8">
      <c r="A703" s="22" t="s">
        <v>573</v>
      </c>
      <c r="B703" s="26">
        <v>1</v>
      </c>
      <c r="G703" s="44" t="s">
        <v>216</v>
      </c>
      <c r="H703" s="46">
        <v>1</v>
      </c>
    </row>
    <row r="704" ht="14.25" spans="1:8">
      <c r="A704" s="22" t="s">
        <v>75</v>
      </c>
      <c r="B704" s="26">
        <v>1</v>
      </c>
      <c r="G704" s="44" t="s">
        <v>574</v>
      </c>
      <c r="H704" s="46">
        <v>1</v>
      </c>
    </row>
    <row r="705" ht="14.25" spans="1:8">
      <c r="A705" s="22" t="s">
        <v>575</v>
      </c>
      <c r="B705" s="26">
        <v>1</v>
      </c>
      <c r="G705" s="44" t="s">
        <v>71</v>
      </c>
      <c r="H705" s="46">
        <v>1</v>
      </c>
    </row>
    <row r="706" ht="14.25" spans="1:8">
      <c r="A706" s="22" t="s">
        <v>576</v>
      </c>
      <c r="B706" s="26">
        <v>1</v>
      </c>
      <c r="G706" s="44" t="s">
        <v>112</v>
      </c>
      <c r="H706" s="46">
        <v>1</v>
      </c>
    </row>
    <row r="707" ht="14.25" spans="1:8">
      <c r="A707" s="22" t="s">
        <v>577</v>
      </c>
      <c r="B707" s="26">
        <v>1</v>
      </c>
      <c r="G707" s="44" t="s">
        <v>578</v>
      </c>
      <c r="H707" s="46">
        <v>1</v>
      </c>
    </row>
    <row r="708" ht="14.25" spans="1:8">
      <c r="A708" s="22" t="s">
        <v>579</v>
      </c>
      <c r="B708" s="26">
        <v>1</v>
      </c>
      <c r="G708" s="47" t="s">
        <v>580</v>
      </c>
      <c r="H708" s="46">
        <v>1</v>
      </c>
    </row>
    <row r="709" spans="1:2">
      <c r="A709" s="28" t="s">
        <v>294</v>
      </c>
      <c r="B709" s="26">
        <v>1</v>
      </c>
    </row>
  </sheetData>
  <mergeCells count="135">
    <mergeCell ref="B2:B3"/>
    <mergeCell ref="B26:B27"/>
    <mergeCell ref="B50:B51"/>
    <mergeCell ref="B74:B75"/>
    <mergeCell ref="B99:B100"/>
    <mergeCell ref="B123:B124"/>
    <mergeCell ref="B147:B148"/>
    <mergeCell ref="B171:B172"/>
    <mergeCell ref="B195:B196"/>
    <mergeCell ref="B219:B220"/>
    <mergeCell ref="B256:B257"/>
    <mergeCell ref="B280:B281"/>
    <mergeCell ref="B304:B305"/>
    <mergeCell ref="B327:B328"/>
    <mergeCell ref="B350:B351"/>
    <mergeCell ref="B375:B376"/>
    <mergeCell ref="B399:B400"/>
    <mergeCell ref="B423:B424"/>
    <mergeCell ref="B447:B448"/>
    <mergeCell ref="B471:B472"/>
    <mergeCell ref="B495:B496"/>
    <mergeCell ref="B519:B520"/>
    <mergeCell ref="B543:B544"/>
    <mergeCell ref="B567:B568"/>
    <mergeCell ref="B591:B592"/>
    <mergeCell ref="B616:B617"/>
    <mergeCell ref="B640:B641"/>
    <mergeCell ref="B664:B665"/>
    <mergeCell ref="B688:B689"/>
    <mergeCell ref="E2:E3"/>
    <mergeCell ref="E26:E27"/>
    <mergeCell ref="E75:E76"/>
    <mergeCell ref="E99:E100"/>
    <mergeCell ref="E147:E148"/>
    <mergeCell ref="E171:E172"/>
    <mergeCell ref="E195:E196"/>
    <mergeCell ref="E280:E281"/>
    <mergeCell ref="E327:E328"/>
    <mergeCell ref="E376:E377"/>
    <mergeCell ref="E423:E424"/>
    <mergeCell ref="E496:E497"/>
    <mergeCell ref="E592:E593"/>
    <mergeCell ref="E617:E618"/>
    <mergeCell ref="E641:E642"/>
    <mergeCell ref="E664:E665"/>
    <mergeCell ref="H75:H76"/>
    <mergeCell ref="H99:H100"/>
    <mergeCell ref="H123:H124"/>
    <mergeCell ref="H147:H148"/>
    <mergeCell ref="H171:H172"/>
    <mergeCell ref="H195:H196"/>
    <mergeCell ref="H256:H257"/>
    <mergeCell ref="H280:H281"/>
    <mergeCell ref="H305:H306"/>
    <mergeCell ref="H327:H328"/>
    <mergeCell ref="H350:H351"/>
    <mergeCell ref="H375:H376"/>
    <mergeCell ref="H398:H399"/>
    <mergeCell ref="H422:H423"/>
    <mergeCell ref="H447:H448"/>
    <mergeCell ref="H470:H471"/>
    <mergeCell ref="H495:H496"/>
    <mergeCell ref="H519:H520"/>
    <mergeCell ref="H543:H544"/>
    <mergeCell ref="H568:H569"/>
    <mergeCell ref="H592:H593"/>
    <mergeCell ref="H616:H617"/>
    <mergeCell ref="H639:H640"/>
    <mergeCell ref="H664:H665"/>
    <mergeCell ref="H687:H688"/>
    <mergeCell ref="I2:I3"/>
    <mergeCell ref="I26:I27"/>
    <mergeCell ref="I50:I51"/>
    <mergeCell ref="K75:K76"/>
    <mergeCell ref="K171:K172"/>
    <mergeCell ref="K195:K196"/>
    <mergeCell ref="K351:K352"/>
    <mergeCell ref="K375:K376"/>
    <mergeCell ref="K399:K400"/>
    <mergeCell ref="K447:K448"/>
    <mergeCell ref="K470:K471"/>
    <mergeCell ref="K496:K497"/>
    <mergeCell ref="K543:K544"/>
    <mergeCell ref="K568:K569"/>
    <mergeCell ref="K592:K593"/>
    <mergeCell ref="K616:K617"/>
    <mergeCell ref="K640:K641"/>
    <mergeCell ref="L2:L3"/>
    <mergeCell ref="L50:L51"/>
    <mergeCell ref="O26:O27"/>
    <mergeCell ref="O51:O52"/>
    <mergeCell ref="O75:O76"/>
    <mergeCell ref="O99:O100"/>
    <mergeCell ref="O123:O124"/>
    <mergeCell ref="O147:O148"/>
    <mergeCell ref="O171:O172"/>
    <mergeCell ref="O195:O196"/>
    <mergeCell ref="O239:O240"/>
    <mergeCell ref="O256:O257"/>
    <mergeCell ref="O280:O281"/>
    <mergeCell ref="O305:O306"/>
    <mergeCell ref="O327:O328"/>
    <mergeCell ref="O351:O352"/>
    <mergeCell ref="O374:O375"/>
    <mergeCell ref="O397:O398"/>
    <mergeCell ref="O422:O423"/>
    <mergeCell ref="O470:O471"/>
    <mergeCell ref="O495:O496"/>
    <mergeCell ref="O519:O520"/>
    <mergeCell ref="O542:O543"/>
    <mergeCell ref="O567:O568"/>
    <mergeCell ref="O591:O592"/>
    <mergeCell ref="O616:O617"/>
    <mergeCell ref="O639:O640"/>
    <mergeCell ref="O663:O664"/>
    <mergeCell ref="P2:P3"/>
    <mergeCell ref="R26:R27"/>
    <mergeCell ref="R52:R53"/>
    <mergeCell ref="R75:R76"/>
    <mergeCell ref="R99:R100"/>
    <mergeCell ref="R147:R148"/>
    <mergeCell ref="R171:R172"/>
    <mergeCell ref="R195:R196"/>
    <mergeCell ref="R239:R240"/>
    <mergeCell ref="R256:R257"/>
    <mergeCell ref="R328:R329"/>
    <mergeCell ref="R374:R375"/>
    <mergeCell ref="R398:R399"/>
    <mergeCell ref="R470:R471"/>
    <mergeCell ref="R496:R497"/>
    <mergeCell ref="R567:R568"/>
    <mergeCell ref="R592:R593"/>
    <mergeCell ref="R616:R617"/>
    <mergeCell ref="R663:R664"/>
    <mergeCell ref="S2:S3"/>
  </mergeCell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O26" sqref="O26"/>
    </sheetView>
  </sheetViews>
  <sheetFormatPr defaultColWidth="9" defaultRowHeight="13.5"/>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716"/>
  <sheetViews>
    <sheetView topLeftCell="A670" workbookViewId="0">
      <selection activeCell="I694" sqref="I694"/>
    </sheetView>
  </sheetViews>
  <sheetFormatPr defaultColWidth="9" defaultRowHeight="13.5"/>
  <cols>
    <col min="4" max="4" width="13.775" customWidth="1"/>
    <col min="8" max="8" width="12.3333333333333" customWidth="1"/>
    <col min="14" max="14" width="13.6666666666667" customWidth="1"/>
    <col min="17" max="17" width="10.775" customWidth="1"/>
  </cols>
  <sheetData>
    <row r="1" ht="14.4" customHeight="1" spans="1:17">
      <c r="A1" s="1">
        <v>1</v>
      </c>
      <c r="B1" s="1"/>
      <c r="C1" s="1"/>
      <c r="D1" s="1"/>
      <c r="H1" s="1">
        <v>2</v>
      </c>
      <c r="I1" s="1"/>
      <c r="J1" s="1"/>
      <c r="K1" s="1"/>
      <c r="L1" s="1"/>
      <c r="N1" s="1">
        <v>3</v>
      </c>
      <c r="O1" s="1"/>
      <c r="P1" s="1"/>
      <c r="Q1" s="1"/>
    </row>
    <row r="2" customHeight="1" spans="1:18">
      <c r="A2" s="2" t="s">
        <v>43</v>
      </c>
      <c r="B2" s="3" t="s">
        <v>1</v>
      </c>
      <c r="D2" s="4" t="s">
        <v>581</v>
      </c>
      <c r="H2" s="2" t="s">
        <v>43</v>
      </c>
      <c r="I2" s="3" t="s">
        <v>1</v>
      </c>
      <c r="N2" s="3" t="s">
        <v>64</v>
      </c>
      <c r="O2" s="3" t="s">
        <v>1</v>
      </c>
      <c r="Q2" s="3" t="s">
        <v>64</v>
      </c>
      <c r="R2" s="3" t="s">
        <v>63</v>
      </c>
    </row>
    <row r="3" ht="14.25" spans="1:18">
      <c r="A3" s="5" t="s">
        <v>64</v>
      </c>
      <c r="B3" s="5"/>
      <c r="D3" s="6" t="s">
        <v>582</v>
      </c>
      <c r="H3" s="5" t="s">
        <v>64</v>
      </c>
      <c r="I3" s="5"/>
      <c r="K3" s="3" t="s">
        <v>64</v>
      </c>
      <c r="L3" s="3" t="s">
        <v>63</v>
      </c>
      <c r="N3" s="7" t="s">
        <v>583</v>
      </c>
      <c r="O3" s="8">
        <v>9</v>
      </c>
      <c r="Q3" s="15" t="s">
        <v>584</v>
      </c>
      <c r="R3" s="8">
        <v>37</v>
      </c>
    </row>
    <row r="4" ht="15" customHeight="1" spans="1:15">
      <c r="A4" s="7" t="s">
        <v>67</v>
      </c>
      <c r="B4" s="8">
        <v>20</v>
      </c>
      <c r="D4" s="9" t="s">
        <v>585</v>
      </c>
      <c r="H4" s="7" t="s">
        <v>583</v>
      </c>
      <c r="I4" s="8">
        <v>8</v>
      </c>
      <c r="K4" s="7" t="s">
        <v>586</v>
      </c>
      <c r="L4" s="8">
        <v>37</v>
      </c>
      <c r="N4" s="7" t="s">
        <v>65</v>
      </c>
      <c r="O4" s="8">
        <v>7</v>
      </c>
    </row>
    <row r="5" ht="14.25" spans="1:15">
      <c r="A5" s="7" t="s">
        <v>69</v>
      </c>
      <c r="B5" s="8">
        <v>9</v>
      </c>
      <c r="D5" s="2" t="s">
        <v>43</v>
      </c>
      <c r="E5" s="10" t="s">
        <v>63</v>
      </c>
      <c r="H5" s="7" t="s">
        <v>587</v>
      </c>
      <c r="I5" s="8">
        <v>6</v>
      </c>
      <c r="K5" s="15" t="s">
        <v>588</v>
      </c>
      <c r="L5" s="8">
        <v>37</v>
      </c>
      <c r="N5" s="7" t="s">
        <v>76</v>
      </c>
      <c r="O5" s="8">
        <v>7</v>
      </c>
    </row>
    <row r="6" ht="14.25" spans="1:15">
      <c r="A6" s="7" t="s">
        <v>73</v>
      </c>
      <c r="B6" s="8">
        <v>9</v>
      </c>
      <c r="D6" s="11" t="s">
        <v>64</v>
      </c>
      <c r="E6" s="12"/>
      <c r="H6" s="7" t="s">
        <v>65</v>
      </c>
      <c r="I6" s="8">
        <v>6</v>
      </c>
      <c r="N6" s="7" t="s">
        <v>67</v>
      </c>
      <c r="O6" s="8">
        <v>6</v>
      </c>
    </row>
    <row r="7" ht="14.25" spans="1:15">
      <c r="A7" s="7" t="s">
        <v>589</v>
      </c>
      <c r="B7" s="8">
        <v>9</v>
      </c>
      <c r="D7" s="13" t="s">
        <v>67</v>
      </c>
      <c r="E7" s="14">
        <v>37</v>
      </c>
      <c r="H7" s="7" t="s">
        <v>301</v>
      </c>
      <c r="I7" s="8">
        <v>5</v>
      </c>
      <c r="N7" s="7" t="s">
        <v>69</v>
      </c>
      <c r="O7" s="8">
        <v>6</v>
      </c>
    </row>
    <row r="8" ht="14.25" spans="1:15">
      <c r="A8" s="7" t="s">
        <v>65</v>
      </c>
      <c r="B8" s="8">
        <v>7</v>
      </c>
      <c r="D8" t="s">
        <v>583</v>
      </c>
      <c r="E8" s="14">
        <v>37</v>
      </c>
      <c r="H8" s="7" t="s">
        <v>67</v>
      </c>
      <c r="I8" s="8">
        <v>4</v>
      </c>
      <c r="N8" s="7" t="s">
        <v>110</v>
      </c>
      <c r="O8" s="8">
        <v>5</v>
      </c>
    </row>
    <row r="9" ht="14.25" spans="1:15">
      <c r="A9" s="7" t="s">
        <v>590</v>
      </c>
      <c r="B9" s="8">
        <v>7</v>
      </c>
      <c r="H9" s="7" t="s">
        <v>69</v>
      </c>
      <c r="I9" s="8">
        <v>3</v>
      </c>
      <c r="N9" s="7" t="s">
        <v>333</v>
      </c>
      <c r="O9" s="8">
        <v>4</v>
      </c>
    </row>
    <row r="10" ht="14.25" spans="1:15">
      <c r="A10" s="7" t="s">
        <v>76</v>
      </c>
      <c r="B10" s="8">
        <v>6</v>
      </c>
      <c r="H10" s="7" t="s">
        <v>591</v>
      </c>
      <c r="I10" s="8">
        <v>3</v>
      </c>
      <c r="N10" s="7" t="s">
        <v>301</v>
      </c>
      <c r="O10" s="8">
        <v>4</v>
      </c>
    </row>
    <row r="11" ht="14.25" spans="1:15">
      <c r="A11" s="7" t="s">
        <v>587</v>
      </c>
      <c r="B11" s="8">
        <v>4</v>
      </c>
      <c r="H11" s="7" t="s">
        <v>590</v>
      </c>
      <c r="I11" s="8">
        <v>3</v>
      </c>
      <c r="N11" s="7" t="s">
        <v>121</v>
      </c>
      <c r="O11" s="8">
        <v>3</v>
      </c>
    </row>
    <row r="12" ht="14.25" spans="1:15">
      <c r="A12" s="7" t="s">
        <v>239</v>
      </c>
      <c r="B12" s="8">
        <v>3</v>
      </c>
      <c r="H12" s="7" t="s">
        <v>71</v>
      </c>
      <c r="I12" s="8">
        <v>2</v>
      </c>
      <c r="N12" s="7" t="s">
        <v>73</v>
      </c>
      <c r="O12" s="8">
        <v>3</v>
      </c>
    </row>
    <row r="13" ht="14.25" spans="1:15">
      <c r="A13" s="7" t="s">
        <v>71</v>
      </c>
      <c r="B13" s="8">
        <v>3</v>
      </c>
      <c r="H13" s="7" t="s">
        <v>121</v>
      </c>
      <c r="I13" s="8">
        <v>2</v>
      </c>
      <c r="N13" s="7" t="s">
        <v>592</v>
      </c>
      <c r="O13" s="8">
        <v>2</v>
      </c>
    </row>
    <row r="14" ht="14.25" spans="1:15">
      <c r="A14" s="7" t="s">
        <v>583</v>
      </c>
      <c r="B14" s="8">
        <v>3</v>
      </c>
      <c r="H14" s="7" t="s">
        <v>589</v>
      </c>
      <c r="I14" s="8">
        <v>2</v>
      </c>
      <c r="N14" s="7" t="s">
        <v>591</v>
      </c>
      <c r="O14" s="8">
        <v>2</v>
      </c>
    </row>
    <row r="15" ht="14.25" spans="1:15">
      <c r="A15" s="7" t="s">
        <v>333</v>
      </c>
      <c r="B15" s="8">
        <v>2</v>
      </c>
      <c r="H15" s="7" t="s">
        <v>76</v>
      </c>
      <c r="I15" s="8">
        <v>2</v>
      </c>
      <c r="N15" s="7" t="s">
        <v>589</v>
      </c>
      <c r="O15" s="8">
        <v>2</v>
      </c>
    </row>
    <row r="16" ht="14.25" spans="1:15">
      <c r="A16" s="7" t="s">
        <v>105</v>
      </c>
      <c r="B16" s="8">
        <v>2</v>
      </c>
      <c r="H16" s="7" t="s">
        <v>588</v>
      </c>
      <c r="I16" s="8">
        <v>2</v>
      </c>
      <c r="N16" s="7" t="s">
        <v>587</v>
      </c>
      <c r="O16" s="8">
        <v>2</v>
      </c>
    </row>
    <row r="17" ht="14.25" spans="1:15">
      <c r="A17" s="7" t="s">
        <v>301</v>
      </c>
      <c r="B17" s="8">
        <v>2</v>
      </c>
      <c r="H17" s="7" t="s">
        <v>110</v>
      </c>
      <c r="I17" s="8">
        <v>2</v>
      </c>
      <c r="N17" s="7" t="s">
        <v>93</v>
      </c>
      <c r="O17" s="8">
        <v>2</v>
      </c>
    </row>
    <row r="18" ht="14.25" spans="1:15">
      <c r="A18" s="7" t="s">
        <v>110</v>
      </c>
      <c r="B18" s="8">
        <v>2</v>
      </c>
      <c r="H18" s="7" t="s">
        <v>66</v>
      </c>
      <c r="I18" s="8">
        <v>2</v>
      </c>
      <c r="N18" s="7" t="s">
        <v>502</v>
      </c>
      <c r="O18" s="8">
        <v>2</v>
      </c>
    </row>
    <row r="19" ht="14.25" spans="1:15">
      <c r="A19" s="7" t="s">
        <v>592</v>
      </c>
      <c r="B19" s="8">
        <v>2</v>
      </c>
      <c r="H19" s="7" t="s">
        <v>102</v>
      </c>
      <c r="I19" s="8">
        <v>2</v>
      </c>
      <c r="N19" s="7" t="s">
        <v>83</v>
      </c>
      <c r="O19" s="8">
        <v>2</v>
      </c>
    </row>
    <row r="20" ht="14.25" spans="1:15">
      <c r="A20" s="7" t="s">
        <v>556</v>
      </c>
      <c r="B20" s="8">
        <v>2</v>
      </c>
      <c r="H20" s="7" t="s">
        <v>106</v>
      </c>
      <c r="I20" s="8">
        <v>1</v>
      </c>
      <c r="N20" s="7" t="s">
        <v>584</v>
      </c>
      <c r="O20" s="8">
        <v>1</v>
      </c>
    </row>
    <row r="21" ht="14.25" spans="1:15">
      <c r="A21" s="7" t="s">
        <v>104</v>
      </c>
      <c r="B21" s="8">
        <v>2</v>
      </c>
      <c r="H21" s="7" t="s">
        <v>593</v>
      </c>
      <c r="I21" s="8">
        <v>1</v>
      </c>
      <c r="N21" s="7" t="s">
        <v>594</v>
      </c>
      <c r="O21" s="8">
        <v>1</v>
      </c>
    </row>
    <row r="22" ht="14.25" spans="1:15">
      <c r="A22" s="7" t="s">
        <v>591</v>
      </c>
      <c r="B22" s="8">
        <v>2</v>
      </c>
      <c r="H22" s="7" t="s">
        <v>494</v>
      </c>
      <c r="I22" s="8">
        <v>1</v>
      </c>
      <c r="N22" s="15" t="s">
        <v>595</v>
      </c>
      <c r="O22" s="8">
        <v>1</v>
      </c>
    </row>
    <row r="23" spans="1:9">
      <c r="A23" s="15" t="s">
        <v>596</v>
      </c>
      <c r="B23" s="8">
        <v>1</v>
      </c>
      <c r="H23" s="15" t="s">
        <v>597</v>
      </c>
      <c r="I23" s="8">
        <v>1</v>
      </c>
    </row>
    <row r="25" spans="1:17">
      <c r="A25" s="1">
        <v>4</v>
      </c>
      <c r="B25" s="1"/>
      <c r="C25" s="1"/>
      <c r="D25" s="1"/>
      <c r="E25" s="1"/>
      <c r="H25" s="1">
        <v>5</v>
      </c>
      <c r="I25" s="1"/>
      <c r="J25" s="1"/>
      <c r="K25" s="1"/>
      <c r="N25" s="1">
        <v>6</v>
      </c>
      <c r="O25" s="1"/>
      <c r="P25" s="1"/>
      <c r="Q25" s="1"/>
    </row>
    <row r="26" spans="1:17">
      <c r="A26" s="2" t="s">
        <v>43</v>
      </c>
      <c r="B26" s="3" t="s">
        <v>1</v>
      </c>
      <c r="H26" s="3" t="s">
        <v>64</v>
      </c>
      <c r="I26" s="3" t="s">
        <v>1</v>
      </c>
      <c r="J26" t="s">
        <v>598</v>
      </c>
      <c r="N26" s="3" t="s">
        <v>64</v>
      </c>
      <c r="O26" s="3" t="s">
        <v>1</v>
      </c>
      <c r="P26" s="3" t="s">
        <v>64</v>
      </c>
      <c r="Q26" s="3" t="s">
        <v>63</v>
      </c>
    </row>
    <row r="27" ht="14.25" spans="1:17">
      <c r="A27" s="5" t="s">
        <v>64</v>
      </c>
      <c r="B27" s="5"/>
      <c r="D27" s="3" t="s">
        <v>64</v>
      </c>
      <c r="E27" s="3" t="s">
        <v>63</v>
      </c>
      <c r="H27" s="7" t="s">
        <v>67</v>
      </c>
      <c r="I27" s="8">
        <v>9</v>
      </c>
      <c r="N27" s="7" t="s">
        <v>65</v>
      </c>
      <c r="O27" s="8">
        <v>16</v>
      </c>
      <c r="P27" s="15" t="s">
        <v>589</v>
      </c>
      <c r="Q27" s="8">
        <v>37</v>
      </c>
    </row>
    <row r="28" ht="14.25" spans="1:15">
      <c r="A28" s="7" t="s">
        <v>301</v>
      </c>
      <c r="B28" s="8">
        <v>8</v>
      </c>
      <c r="D28" s="15" t="s">
        <v>589</v>
      </c>
      <c r="E28" s="8">
        <v>37</v>
      </c>
      <c r="H28" s="7" t="s">
        <v>583</v>
      </c>
      <c r="I28" s="8">
        <v>8</v>
      </c>
      <c r="N28" s="7" t="s">
        <v>67</v>
      </c>
      <c r="O28" s="8">
        <v>10</v>
      </c>
    </row>
    <row r="29" ht="14.25" spans="1:15">
      <c r="A29" s="7" t="s">
        <v>73</v>
      </c>
      <c r="B29" s="8">
        <v>7</v>
      </c>
      <c r="H29" s="7" t="s">
        <v>589</v>
      </c>
      <c r="I29" s="8">
        <v>6</v>
      </c>
      <c r="N29" s="7" t="s">
        <v>69</v>
      </c>
      <c r="O29" s="8">
        <v>10</v>
      </c>
    </row>
    <row r="30" ht="14.25" spans="1:15">
      <c r="A30" s="7" t="s">
        <v>76</v>
      </c>
      <c r="B30" s="8">
        <v>7</v>
      </c>
      <c r="H30" s="7" t="s">
        <v>76</v>
      </c>
      <c r="I30" s="8">
        <v>4</v>
      </c>
      <c r="N30" s="7" t="s">
        <v>589</v>
      </c>
      <c r="O30" s="8">
        <v>9</v>
      </c>
    </row>
    <row r="31" ht="14.25" spans="1:15">
      <c r="A31" s="7" t="s">
        <v>583</v>
      </c>
      <c r="B31" s="8">
        <v>6</v>
      </c>
      <c r="H31" s="7" t="s">
        <v>591</v>
      </c>
      <c r="I31" s="8">
        <v>3</v>
      </c>
      <c r="N31" s="7" t="s">
        <v>76</v>
      </c>
      <c r="O31" s="8">
        <v>8</v>
      </c>
    </row>
    <row r="32" ht="14.25" spans="1:15">
      <c r="A32" s="7" t="s">
        <v>589</v>
      </c>
      <c r="B32" s="8">
        <v>6</v>
      </c>
      <c r="H32" s="7" t="s">
        <v>587</v>
      </c>
      <c r="I32" s="8">
        <v>3</v>
      </c>
      <c r="N32" s="7" t="s">
        <v>73</v>
      </c>
      <c r="O32" s="8">
        <v>7</v>
      </c>
    </row>
    <row r="33" ht="14.25" spans="1:15">
      <c r="A33" s="7" t="s">
        <v>65</v>
      </c>
      <c r="B33" s="8">
        <v>5</v>
      </c>
      <c r="H33" s="7" t="s">
        <v>301</v>
      </c>
      <c r="I33" s="8">
        <v>3</v>
      </c>
      <c r="N33" s="7" t="s">
        <v>583</v>
      </c>
      <c r="O33" s="8">
        <v>5</v>
      </c>
    </row>
    <row r="34" ht="14.25" spans="1:15">
      <c r="A34" s="7" t="s">
        <v>67</v>
      </c>
      <c r="B34" s="8">
        <v>3</v>
      </c>
      <c r="H34" s="7" t="s">
        <v>590</v>
      </c>
      <c r="I34" s="8">
        <v>2</v>
      </c>
      <c r="N34" s="7" t="s">
        <v>301</v>
      </c>
      <c r="O34" s="8">
        <v>4</v>
      </c>
    </row>
    <row r="35" ht="14.25" spans="1:15">
      <c r="A35" s="7" t="s">
        <v>599</v>
      </c>
      <c r="B35" s="8">
        <v>1</v>
      </c>
      <c r="H35" s="7" t="s">
        <v>73</v>
      </c>
      <c r="I35" s="8">
        <v>2</v>
      </c>
      <c r="N35" s="7" t="s">
        <v>588</v>
      </c>
      <c r="O35" s="8">
        <v>3</v>
      </c>
    </row>
    <row r="36" ht="14.25" spans="1:15">
      <c r="A36" s="7" t="s">
        <v>382</v>
      </c>
      <c r="B36" s="8">
        <v>1</v>
      </c>
      <c r="H36" s="7" t="s">
        <v>71</v>
      </c>
      <c r="I36" s="8">
        <v>2</v>
      </c>
      <c r="N36" s="7" t="s">
        <v>591</v>
      </c>
      <c r="O36" s="8">
        <v>3</v>
      </c>
    </row>
    <row r="37" ht="14.25" spans="1:15">
      <c r="A37" s="7" t="s">
        <v>110</v>
      </c>
      <c r="B37" s="8">
        <v>1</v>
      </c>
      <c r="H37" s="7" t="s">
        <v>69</v>
      </c>
      <c r="I37" s="8">
        <v>2</v>
      </c>
      <c r="N37" s="7" t="s">
        <v>502</v>
      </c>
      <c r="O37" s="8">
        <v>2</v>
      </c>
    </row>
    <row r="38" ht="14.25" spans="1:15">
      <c r="A38" s="7" t="s">
        <v>413</v>
      </c>
      <c r="B38" s="8">
        <v>1</v>
      </c>
      <c r="H38" s="7" t="s">
        <v>78</v>
      </c>
      <c r="I38" s="8">
        <v>2</v>
      </c>
      <c r="N38" s="7" t="s">
        <v>600</v>
      </c>
      <c r="O38" s="8">
        <v>2</v>
      </c>
    </row>
    <row r="39" ht="14.25" spans="1:15">
      <c r="A39" s="7" t="s">
        <v>93</v>
      </c>
      <c r="B39" s="8">
        <v>1</v>
      </c>
      <c r="H39" s="7" t="s">
        <v>185</v>
      </c>
      <c r="I39" s="8">
        <v>2</v>
      </c>
      <c r="N39" s="7" t="s">
        <v>102</v>
      </c>
      <c r="O39" s="8">
        <v>2</v>
      </c>
    </row>
    <row r="40" ht="14.25" spans="1:15">
      <c r="A40" s="7" t="s">
        <v>601</v>
      </c>
      <c r="B40" s="8">
        <v>1</v>
      </c>
      <c r="H40" s="7" t="s">
        <v>602</v>
      </c>
      <c r="I40" s="8">
        <v>1</v>
      </c>
      <c r="N40" s="7" t="s">
        <v>106</v>
      </c>
      <c r="O40" s="8">
        <v>2</v>
      </c>
    </row>
    <row r="41" ht="14.25" spans="1:15">
      <c r="A41" s="7" t="s">
        <v>603</v>
      </c>
      <c r="B41" s="8">
        <v>1</v>
      </c>
      <c r="H41" s="7" t="s">
        <v>604</v>
      </c>
      <c r="I41" s="8">
        <v>1</v>
      </c>
      <c r="N41" s="7" t="s">
        <v>592</v>
      </c>
      <c r="O41" s="8">
        <v>2</v>
      </c>
    </row>
    <row r="42" ht="14.25" spans="1:15">
      <c r="A42" s="7" t="s">
        <v>605</v>
      </c>
      <c r="B42" s="8">
        <v>1</v>
      </c>
      <c r="H42" s="7" t="s">
        <v>105</v>
      </c>
      <c r="I42" s="8">
        <v>1</v>
      </c>
      <c r="N42" s="7" t="s">
        <v>294</v>
      </c>
      <c r="O42" s="8">
        <v>1</v>
      </c>
    </row>
    <row r="43" ht="14.25" spans="1:15">
      <c r="A43" s="7" t="s">
        <v>600</v>
      </c>
      <c r="B43" s="8">
        <v>1</v>
      </c>
      <c r="H43" s="7" t="s">
        <v>606</v>
      </c>
      <c r="I43" s="8">
        <v>1</v>
      </c>
      <c r="N43" s="7" t="s">
        <v>121</v>
      </c>
      <c r="O43" s="8">
        <v>1</v>
      </c>
    </row>
    <row r="44" ht="14.25" spans="1:15">
      <c r="A44" s="7" t="s">
        <v>607</v>
      </c>
      <c r="B44" s="8">
        <v>1</v>
      </c>
      <c r="H44" s="7" t="s">
        <v>608</v>
      </c>
      <c r="I44" s="8">
        <v>1</v>
      </c>
      <c r="N44" s="7" t="s">
        <v>269</v>
      </c>
      <c r="O44" s="8">
        <v>1</v>
      </c>
    </row>
    <row r="45" ht="14.25" spans="1:15">
      <c r="A45" s="7" t="s">
        <v>609</v>
      </c>
      <c r="B45" s="8">
        <v>1</v>
      </c>
      <c r="H45" s="7" t="s">
        <v>70</v>
      </c>
      <c r="I45" s="8">
        <v>1</v>
      </c>
      <c r="N45" s="7" t="s">
        <v>610</v>
      </c>
      <c r="O45" s="8">
        <v>1</v>
      </c>
    </row>
    <row r="46" ht="14.25" spans="1:15">
      <c r="A46" s="7" t="s">
        <v>611</v>
      </c>
      <c r="B46" s="8">
        <v>1</v>
      </c>
      <c r="H46" s="15" t="s">
        <v>588</v>
      </c>
      <c r="I46" s="8">
        <v>1</v>
      </c>
      <c r="N46" s="15" t="s">
        <v>612</v>
      </c>
      <c r="O46" s="8">
        <v>1</v>
      </c>
    </row>
    <row r="47" spans="1:2">
      <c r="A47" s="15" t="s">
        <v>587</v>
      </c>
      <c r="B47" s="8">
        <v>1</v>
      </c>
    </row>
    <row r="48" spans="3:16">
      <c r="C48">
        <v>7</v>
      </c>
      <c r="J48">
        <v>8</v>
      </c>
      <c r="P48">
        <v>9</v>
      </c>
    </row>
    <row r="49" spans="1:11">
      <c r="A49" s="16" t="s">
        <v>43</v>
      </c>
      <c r="H49" s="17" t="s">
        <v>43</v>
      </c>
      <c r="I49" s="25" t="s">
        <v>1</v>
      </c>
      <c r="J49" s="17" t="s">
        <v>43</v>
      </c>
      <c r="K49" s="10" t="s">
        <v>63</v>
      </c>
    </row>
    <row r="50" ht="14.25" spans="1:18">
      <c r="A50" t="s">
        <v>64</v>
      </c>
      <c r="D50" s="18" t="s">
        <v>43</v>
      </c>
      <c r="E50" s="19" t="s">
        <v>63</v>
      </c>
      <c r="H50" s="20" t="s">
        <v>64</v>
      </c>
      <c r="I50" s="20"/>
      <c r="J50" s="11" t="s">
        <v>64</v>
      </c>
      <c r="K50" s="12"/>
      <c r="N50" s="17" t="s">
        <v>43</v>
      </c>
      <c r="O50" s="10" t="s">
        <v>1</v>
      </c>
      <c r="Q50" s="17" t="s">
        <v>43</v>
      </c>
      <c r="R50" s="25" t="s">
        <v>63</v>
      </c>
    </row>
    <row r="51" ht="14.25" spans="1:18">
      <c r="A51" t="s">
        <v>1</v>
      </c>
      <c r="D51" s="21" t="s">
        <v>64</v>
      </c>
      <c r="E51" s="21"/>
      <c r="H51" s="22" t="s">
        <v>65</v>
      </c>
      <c r="I51" s="26">
        <v>7</v>
      </c>
      <c r="J51" t="s">
        <v>278</v>
      </c>
      <c r="K51" s="27">
        <v>37</v>
      </c>
      <c r="N51" s="11" t="s">
        <v>64</v>
      </c>
      <c r="O51" s="12"/>
      <c r="Q51" s="20" t="s">
        <v>64</v>
      </c>
      <c r="R51" s="20"/>
    </row>
    <row r="52" ht="14.25" spans="1:18">
      <c r="A52" s="14" t="s">
        <v>67</v>
      </c>
      <c r="C52">
        <v>19</v>
      </c>
      <c r="D52" s="23" t="s">
        <v>589</v>
      </c>
      <c r="E52" s="24">
        <v>37</v>
      </c>
      <c r="H52" s="22" t="s">
        <v>590</v>
      </c>
      <c r="I52" s="26">
        <v>7</v>
      </c>
      <c r="N52" s="13" t="s">
        <v>65</v>
      </c>
      <c r="O52" s="14">
        <v>11</v>
      </c>
      <c r="Q52" s="28" t="s">
        <v>590</v>
      </c>
      <c r="R52" s="26">
        <v>37</v>
      </c>
    </row>
    <row r="53" ht="14.25" spans="1:15">
      <c r="A53" t="s">
        <v>301</v>
      </c>
      <c r="C53">
        <v>11</v>
      </c>
      <c r="H53" s="22" t="s">
        <v>67</v>
      </c>
      <c r="I53" s="26">
        <v>6</v>
      </c>
      <c r="N53" s="13" t="s">
        <v>67</v>
      </c>
      <c r="O53" s="14">
        <v>9</v>
      </c>
    </row>
    <row r="54" ht="14.25" spans="1:15">
      <c r="A54" t="s">
        <v>589</v>
      </c>
      <c r="C54">
        <v>9</v>
      </c>
      <c r="H54" s="22" t="s">
        <v>76</v>
      </c>
      <c r="I54" s="26">
        <v>6</v>
      </c>
      <c r="N54" s="13" t="s">
        <v>592</v>
      </c>
      <c r="O54" s="14">
        <v>8</v>
      </c>
    </row>
    <row r="55" ht="14.25" spans="1:15">
      <c r="A55" t="s">
        <v>76</v>
      </c>
      <c r="C55">
        <v>8</v>
      </c>
      <c r="H55" s="22" t="s">
        <v>583</v>
      </c>
      <c r="I55" s="26">
        <v>5</v>
      </c>
      <c r="N55" s="13" t="s">
        <v>301</v>
      </c>
      <c r="O55" s="14">
        <v>8</v>
      </c>
    </row>
    <row r="56" ht="14.25" spans="1:15">
      <c r="A56" t="s">
        <v>65</v>
      </c>
      <c r="C56">
        <v>7</v>
      </c>
      <c r="H56" s="22" t="s">
        <v>301</v>
      </c>
      <c r="I56" s="26">
        <v>5</v>
      </c>
      <c r="N56" s="13" t="s">
        <v>69</v>
      </c>
      <c r="O56" s="14">
        <v>6</v>
      </c>
    </row>
    <row r="57" ht="14.25" spans="1:15">
      <c r="A57" t="s">
        <v>583</v>
      </c>
      <c r="C57">
        <v>4</v>
      </c>
      <c r="H57" s="22" t="s">
        <v>73</v>
      </c>
      <c r="I57" s="26">
        <v>5</v>
      </c>
      <c r="N57" s="13" t="s">
        <v>590</v>
      </c>
      <c r="O57" s="14">
        <v>6</v>
      </c>
    </row>
    <row r="58" ht="14.25" spans="1:15">
      <c r="A58" t="s">
        <v>78</v>
      </c>
      <c r="C58">
        <v>3</v>
      </c>
      <c r="H58" s="22" t="s">
        <v>592</v>
      </c>
      <c r="I58" s="26">
        <v>4</v>
      </c>
      <c r="N58" s="13" t="s">
        <v>589</v>
      </c>
      <c r="O58" s="14">
        <v>5</v>
      </c>
    </row>
    <row r="59" ht="14.25" spans="1:15">
      <c r="A59" t="s">
        <v>590</v>
      </c>
      <c r="C59">
        <v>3</v>
      </c>
      <c r="H59" s="22" t="s">
        <v>591</v>
      </c>
      <c r="I59" s="26">
        <v>3</v>
      </c>
      <c r="N59" s="13" t="s">
        <v>76</v>
      </c>
      <c r="O59" s="14">
        <v>4</v>
      </c>
    </row>
    <row r="60" ht="14.25" spans="1:15">
      <c r="A60" t="s">
        <v>121</v>
      </c>
      <c r="C60">
        <v>2</v>
      </c>
      <c r="H60" s="22" t="s">
        <v>69</v>
      </c>
      <c r="I60" s="26">
        <v>3</v>
      </c>
      <c r="N60" s="13" t="s">
        <v>591</v>
      </c>
      <c r="O60" s="14">
        <v>3</v>
      </c>
    </row>
    <row r="61" ht="14.25" spans="1:15">
      <c r="A61" t="s">
        <v>613</v>
      </c>
      <c r="C61">
        <v>2</v>
      </c>
      <c r="H61" s="22" t="s">
        <v>587</v>
      </c>
      <c r="I61" s="26">
        <v>3</v>
      </c>
      <c r="N61" s="13" t="s">
        <v>239</v>
      </c>
      <c r="O61" s="14">
        <v>3</v>
      </c>
    </row>
    <row r="62" ht="14.25" spans="1:15">
      <c r="A62" t="s">
        <v>110</v>
      </c>
      <c r="C62">
        <v>2</v>
      </c>
      <c r="H62" s="22" t="s">
        <v>110</v>
      </c>
      <c r="I62" s="26">
        <v>3</v>
      </c>
      <c r="N62" s="13" t="s">
        <v>110</v>
      </c>
      <c r="O62" s="14">
        <v>3</v>
      </c>
    </row>
    <row r="63" ht="14.25" spans="1:15">
      <c r="A63" t="s">
        <v>591</v>
      </c>
      <c r="C63">
        <v>2</v>
      </c>
      <c r="H63" s="22" t="s">
        <v>140</v>
      </c>
      <c r="I63" s="26">
        <v>3</v>
      </c>
      <c r="N63" s="13" t="s">
        <v>140</v>
      </c>
      <c r="O63" s="14">
        <v>3</v>
      </c>
    </row>
    <row r="64" ht="14.25" spans="1:15">
      <c r="A64" t="s">
        <v>166</v>
      </c>
      <c r="C64">
        <v>2</v>
      </c>
      <c r="H64" s="22" t="s">
        <v>589</v>
      </c>
      <c r="I64" s="26">
        <v>2</v>
      </c>
      <c r="N64" s="13" t="s">
        <v>73</v>
      </c>
      <c r="O64" s="14">
        <v>3</v>
      </c>
    </row>
    <row r="65" ht="14.25" spans="1:15">
      <c r="A65" t="s">
        <v>69</v>
      </c>
      <c r="C65">
        <v>2</v>
      </c>
      <c r="H65" s="22" t="s">
        <v>600</v>
      </c>
      <c r="I65" s="26">
        <v>2</v>
      </c>
      <c r="N65" s="13" t="s">
        <v>587</v>
      </c>
      <c r="O65" s="14">
        <v>2</v>
      </c>
    </row>
    <row r="66" ht="14.25" spans="1:15">
      <c r="A66" t="s">
        <v>614</v>
      </c>
      <c r="C66">
        <v>2</v>
      </c>
      <c r="H66" s="22" t="s">
        <v>615</v>
      </c>
      <c r="I66" s="26">
        <v>1</v>
      </c>
      <c r="N66" s="13" t="s">
        <v>583</v>
      </c>
      <c r="O66" s="14">
        <v>2</v>
      </c>
    </row>
    <row r="67" ht="14.25" spans="1:15">
      <c r="A67" t="s">
        <v>616</v>
      </c>
      <c r="C67">
        <v>1</v>
      </c>
      <c r="H67" s="22" t="s">
        <v>617</v>
      </c>
      <c r="I67" s="26">
        <v>1</v>
      </c>
      <c r="N67" s="13" t="s">
        <v>614</v>
      </c>
      <c r="O67" s="14">
        <v>2</v>
      </c>
    </row>
    <row r="68" ht="14.25" spans="1:15">
      <c r="A68" t="s">
        <v>618</v>
      </c>
      <c r="C68">
        <v>1</v>
      </c>
      <c r="H68" s="22" t="s">
        <v>619</v>
      </c>
      <c r="I68" s="26">
        <v>1</v>
      </c>
      <c r="N68" s="13" t="s">
        <v>588</v>
      </c>
      <c r="O68" s="14">
        <v>2</v>
      </c>
    </row>
    <row r="69" ht="14.25" spans="1:15">
      <c r="A69" t="s">
        <v>620</v>
      </c>
      <c r="C69">
        <v>1</v>
      </c>
      <c r="H69" s="22" t="s">
        <v>239</v>
      </c>
      <c r="I69" s="26">
        <v>1</v>
      </c>
      <c r="N69" s="13" t="s">
        <v>71</v>
      </c>
      <c r="O69" s="14">
        <v>2</v>
      </c>
    </row>
    <row r="70" ht="14.25" spans="1:15">
      <c r="A70" t="s">
        <v>70</v>
      </c>
      <c r="C70">
        <v>1</v>
      </c>
      <c r="H70" s="28" t="s">
        <v>621</v>
      </c>
      <c r="I70" s="26">
        <v>1</v>
      </c>
      <c r="N70" s="13" t="s">
        <v>289</v>
      </c>
      <c r="O70" s="14">
        <v>1</v>
      </c>
    </row>
    <row r="71" spans="1:15">
      <c r="A71" t="s">
        <v>622</v>
      </c>
      <c r="C71">
        <v>1</v>
      </c>
      <c r="I71" s="29">
        <v>11</v>
      </c>
      <c r="N71" t="s">
        <v>623</v>
      </c>
      <c r="O71" s="27">
        <v>1</v>
      </c>
    </row>
    <row r="72" spans="3:15">
      <c r="C72" s="29">
        <v>10</v>
      </c>
      <c r="O72" s="29">
        <v>12</v>
      </c>
    </row>
    <row r="73" spans="1:18">
      <c r="A73" s="17" t="s">
        <v>43</v>
      </c>
      <c r="B73" s="25" t="s">
        <v>1</v>
      </c>
      <c r="D73" s="17" t="s">
        <v>43</v>
      </c>
      <c r="E73" s="10" t="s">
        <v>63</v>
      </c>
      <c r="H73" s="17" t="s">
        <v>43</v>
      </c>
      <c r="I73" s="25" t="s">
        <v>1</v>
      </c>
      <c r="N73" s="17" t="s">
        <v>45</v>
      </c>
      <c r="O73" s="25" t="s">
        <v>1</v>
      </c>
      <c r="Q73" s="17" t="s">
        <v>45</v>
      </c>
      <c r="R73" s="25" t="s">
        <v>63</v>
      </c>
    </row>
    <row r="74" ht="14.25" spans="1:18">
      <c r="A74" s="20" t="s">
        <v>64</v>
      </c>
      <c r="B74" s="20"/>
      <c r="D74" s="11" t="s">
        <v>64</v>
      </c>
      <c r="E74" s="12"/>
      <c r="H74" s="20" t="s">
        <v>64</v>
      </c>
      <c r="I74" s="20"/>
      <c r="K74" s="17" t="s">
        <v>43</v>
      </c>
      <c r="L74" s="10" t="s">
        <v>63</v>
      </c>
      <c r="N74" s="20" t="s">
        <v>64</v>
      </c>
      <c r="O74" s="20"/>
      <c r="Q74" s="20" t="s">
        <v>64</v>
      </c>
      <c r="R74" s="20"/>
    </row>
    <row r="75" ht="14.25" spans="1:18">
      <c r="A75" s="22" t="s">
        <v>69</v>
      </c>
      <c r="B75" s="26">
        <v>8</v>
      </c>
      <c r="H75" s="22" t="s">
        <v>65</v>
      </c>
      <c r="I75" s="26">
        <v>10</v>
      </c>
      <c r="K75" s="11" t="s">
        <v>64</v>
      </c>
      <c r="L75" s="12"/>
      <c r="N75" s="22" t="s">
        <v>65</v>
      </c>
      <c r="O75" s="26">
        <v>8</v>
      </c>
      <c r="Q75" s="22" t="s">
        <v>583</v>
      </c>
      <c r="R75" s="26">
        <v>37</v>
      </c>
    </row>
    <row r="76" ht="14.25" spans="1:18">
      <c r="A76" s="22" t="s">
        <v>583</v>
      </c>
      <c r="B76" s="26">
        <v>8</v>
      </c>
      <c r="H76" s="22" t="s">
        <v>67</v>
      </c>
      <c r="I76" s="26">
        <v>9</v>
      </c>
      <c r="N76" s="22" t="s">
        <v>67</v>
      </c>
      <c r="O76" s="26">
        <v>6</v>
      </c>
      <c r="Q76" s="28" t="s">
        <v>587</v>
      </c>
      <c r="R76" s="26">
        <v>37</v>
      </c>
    </row>
    <row r="77" ht="14.25" spans="1:15">
      <c r="A77" s="22" t="s">
        <v>589</v>
      </c>
      <c r="B77" s="26">
        <v>7</v>
      </c>
      <c r="H77" s="22" t="s">
        <v>583</v>
      </c>
      <c r="I77" s="26">
        <v>5</v>
      </c>
      <c r="N77" s="22" t="s">
        <v>583</v>
      </c>
      <c r="O77" s="26">
        <v>5</v>
      </c>
    </row>
    <row r="78" ht="14.25" spans="1:15">
      <c r="A78" s="22" t="s">
        <v>67</v>
      </c>
      <c r="B78" s="26">
        <v>7</v>
      </c>
      <c r="H78" s="22" t="s">
        <v>76</v>
      </c>
      <c r="I78" s="26">
        <v>5</v>
      </c>
      <c r="N78" s="22" t="s">
        <v>110</v>
      </c>
      <c r="O78" s="26">
        <v>5</v>
      </c>
    </row>
    <row r="79" ht="14.25" spans="1:15">
      <c r="A79" s="22" t="s">
        <v>301</v>
      </c>
      <c r="B79" s="26">
        <v>6</v>
      </c>
      <c r="H79" s="22" t="s">
        <v>587</v>
      </c>
      <c r="I79" s="26">
        <v>4</v>
      </c>
      <c r="N79" s="22" t="s">
        <v>76</v>
      </c>
      <c r="O79" s="26">
        <v>4</v>
      </c>
    </row>
    <row r="80" ht="14.25" spans="1:15">
      <c r="A80" s="22" t="s">
        <v>65</v>
      </c>
      <c r="B80" s="26">
        <v>5</v>
      </c>
      <c r="H80" s="22" t="s">
        <v>73</v>
      </c>
      <c r="I80" s="26">
        <v>3</v>
      </c>
      <c r="N80" s="22" t="s">
        <v>592</v>
      </c>
      <c r="O80" s="26">
        <v>4</v>
      </c>
    </row>
    <row r="81" ht="14.25" spans="1:15">
      <c r="A81" s="22" t="s">
        <v>591</v>
      </c>
      <c r="B81" s="26">
        <v>4</v>
      </c>
      <c r="H81" s="22" t="s">
        <v>69</v>
      </c>
      <c r="I81" s="26">
        <v>3</v>
      </c>
      <c r="N81" s="22" t="s">
        <v>589</v>
      </c>
      <c r="O81" s="26">
        <v>3</v>
      </c>
    </row>
    <row r="82" ht="14.25" spans="1:15">
      <c r="A82" s="22" t="s">
        <v>76</v>
      </c>
      <c r="B82" s="26">
        <v>4</v>
      </c>
      <c r="H82" s="22" t="s">
        <v>78</v>
      </c>
      <c r="I82" s="26">
        <v>3</v>
      </c>
      <c r="N82" s="22" t="s">
        <v>413</v>
      </c>
      <c r="O82" s="26">
        <v>3</v>
      </c>
    </row>
    <row r="83" ht="14.25" spans="1:15">
      <c r="A83" s="22" t="s">
        <v>590</v>
      </c>
      <c r="B83" s="26">
        <v>4</v>
      </c>
      <c r="H83" s="22" t="s">
        <v>66</v>
      </c>
      <c r="I83" s="26">
        <v>2</v>
      </c>
      <c r="N83" s="22" t="s">
        <v>69</v>
      </c>
      <c r="O83" s="26">
        <v>3</v>
      </c>
    </row>
    <row r="84" ht="14.25" spans="1:15">
      <c r="A84" s="22" t="s">
        <v>587</v>
      </c>
      <c r="B84" s="26">
        <v>4</v>
      </c>
      <c r="H84" s="22" t="s">
        <v>110</v>
      </c>
      <c r="I84" s="26">
        <v>2</v>
      </c>
      <c r="N84" s="22" t="s">
        <v>73</v>
      </c>
      <c r="O84" s="26">
        <v>3</v>
      </c>
    </row>
    <row r="85" ht="14.25" spans="1:15">
      <c r="A85" s="22" t="s">
        <v>592</v>
      </c>
      <c r="B85" s="26">
        <v>3</v>
      </c>
      <c r="H85" s="22" t="s">
        <v>588</v>
      </c>
      <c r="I85" s="26">
        <v>2</v>
      </c>
      <c r="N85" s="22" t="s">
        <v>587</v>
      </c>
      <c r="O85" s="26">
        <v>2</v>
      </c>
    </row>
    <row r="86" ht="14.25" spans="1:15">
      <c r="A86" s="22" t="s">
        <v>78</v>
      </c>
      <c r="B86" s="26">
        <v>2</v>
      </c>
      <c r="H86" s="22" t="s">
        <v>624</v>
      </c>
      <c r="I86" s="26">
        <v>1</v>
      </c>
      <c r="N86" s="22" t="s">
        <v>588</v>
      </c>
      <c r="O86" s="26">
        <v>2</v>
      </c>
    </row>
    <row r="87" ht="14.25" spans="1:15">
      <c r="A87" s="22" t="s">
        <v>588</v>
      </c>
      <c r="B87" s="26">
        <v>2</v>
      </c>
      <c r="H87" s="22" t="s">
        <v>625</v>
      </c>
      <c r="I87" s="26">
        <v>1</v>
      </c>
      <c r="N87" s="22" t="s">
        <v>89</v>
      </c>
      <c r="O87" s="26">
        <v>2</v>
      </c>
    </row>
    <row r="88" ht="14.25" spans="1:15">
      <c r="A88" s="22" t="s">
        <v>73</v>
      </c>
      <c r="B88" s="26">
        <v>2</v>
      </c>
      <c r="H88" s="22" t="s">
        <v>626</v>
      </c>
      <c r="I88" s="26">
        <v>1</v>
      </c>
      <c r="N88" s="22" t="s">
        <v>591</v>
      </c>
      <c r="O88" s="26">
        <v>2</v>
      </c>
    </row>
    <row r="89" ht="14.25" spans="1:15">
      <c r="A89" s="22" t="s">
        <v>627</v>
      </c>
      <c r="B89" s="26">
        <v>1</v>
      </c>
      <c r="H89" s="22" t="s">
        <v>614</v>
      </c>
      <c r="I89" s="26">
        <v>1</v>
      </c>
      <c r="N89" s="22" t="s">
        <v>590</v>
      </c>
      <c r="O89" s="26">
        <v>2</v>
      </c>
    </row>
    <row r="90" ht="14.25" spans="1:15">
      <c r="A90" s="22" t="s">
        <v>628</v>
      </c>
      <c r="B90" s="26">
        <v>1</v>
      </c>
      <c r="H90" s="22" t="s">
        <v>502</v>
      </c>
      <c r="I90" s="26">
        <v>1</v>
      </c>
      <c r="N90" s="22" t="s">
        <v>614</v>
      </c>
      <c r="O90" s="26">
        <v>2</v>
      </c>
    </row>
    <row r="91" ht="14.25" spans="1:15">
      <c r="A91" s="22" t="s">
        <v>629</v>
      </c>
      <c r="B91" s="26">
        <v>1</v>
      </c>
      <c r="H91" s="22" t="s">
        <v>378</v>
      </c>
      <c r="I91" s="26">
        <v>1</v>
      </c>
      <c r="N91" s="22" t="s">
        <v>613</v>
      </c>
      <c r="O91" s="26">
        <v>2</v>
      </c>
    </row>
    <row r="92" ht="14.25" spans="1:15">
      <c r="A92" s="22" t="s">
        <v>102</v>
      </c>
      <c r="B92" s="26">
        <v>1</v>
      </c>
      <c r="H92" s="22" t="s">
        <v>71</v>
      </c>
      <c r="I92" s="26">
        <v>1</v>
      </c>
      <c r="N92" s="22" t="s">
        <v>71</v>
      </c>
      <c r="O92" s="26">
        <v>2</v>
      </c>
    </row>
    <row r="93" ht="14.25" spans="1:15">
      <c r="A93" s="22" t="s">
        <v>630</v>
      </c>
      <c r="B93" s="26">
        <v>1</v>
      </c>
      <c r="H93" s="22" t="s">
        <v>631</v>
      </c>
      <c r="I93" s="26">
        <v>1</v>
      </c>
      <c r="N93" s="22" t="s">
        <v>301</v>
      </c>
      <c r="O93" s="26">
        <v>2</v>
      </c>
    </row>
    <row r="94" spans="1:15">
      <c r="A94" s="28" t="s">
        <v>632</v>
      </c>
      <c r="B94" s="26">
        <v>1</v>
      </c>
      <c r="H94" s="28" t="s">
        <v>90</v>
      </c>
      <c r="I94" s="26">
        <v>1</v>
      </c>
      <c r="N94" s="28" t="s">
        <v>121</v>
      </c>
      <c r="O94" s="26">
        <v>2</v>
      </c>
    </row>
    <row r="96" spans="3:15">
      <c r="C96" s="30">
        <v>13</v>
      </c>
      <c r="I96" s="30">
        <v>14</v>
      </c>
      <c r="O96" s="30">
        <v>15</v>
      </c>
    </row>
    <row r="97" spans="1:18">
      <c r="A97" s="17" t="s">
        <v>43</v>
      </c>
      <c r="B97" s="25" t="s">
        <v>1</v>
      </c>
      <c r="D97" s="17" t="s">
        <v>43</v>
      </c>
      <c r="E97" s="25" t="s">
        <v>63</v>
      </c>
      <c r="H97" s="17" t="s">
        <v>43</v>
      </c>
      <c r="I97" s="25" t="s">
        <v>1</v>
      </c>
      <c r="K97" s="17" t="s">
        <v>43</v>
      </c>
      <c r="L97" s="25" t="s">
        <v>63</v>
      </c>
      <c r="N97" s="17" t="s">
        <v>43</v>
      </c>
      <c r="O97" s="25" t="s">
        <v>1</v>
      </c>
      <c r="Q97" s="17" t="s">
        <v>43</v>
      </c>
      <c r="R97" s="25" t="s">
        <v>63</v>
      </c>
    </row>
    <row r="98" ht="14.25" spans="1:18">
      <c r="A98" s="20" t="s">
        <v>64</v>
      </c>
      <c r="B98" s="20"/>
      <c r="D98" s="20" t="s">
        <v>64</v>
      </c>
      <c r="E98" s="20"/>
      <c r="H98" s="20" t="s">
        <v>64</v>
      </c>
      <c r="I98" s="20"/>
      <c r="K98" s="20" t="s">
        <v>64</v>
      </c>
      <c r="L98" s="20"/>
      <c r="N98" s="20" t="s">
        <v>64</v>
      </c>
      <c r="O98" s="20"/>
      <c r="Q98" s="20" t="s">
        <v>64</v>
      </c>
      <c r="R98" s="20"/>
    </row>
    <row r="99" ht="14.25" spans="1:15">
      <c r="A99" s="22" t="s">
        <v>67</v>
      </c>
      <c r="B99" s="26">
        <v>16</v>
      </c>
      <c r="D99" s="22" t="s">
        <v>67</v>
      </c>
      <c r="E99" s="26">
        <v>37</v>
      </c>
      <c r="H99" s="22" t="s">
        <v>65</v>
      </c>
      <c r="I99" s="26">
        <v>18</v>
      </c>
      <c r="K99" s="22" t="s">
        <v>590</v>
      </c>
      <c r="L99" s="26">
        <v>37</v>
      </c>
      <c r="N99" s="22" t="s">
        <v>73</v>
      </c>
      <c r="O99" s="26">
        <v>8</v>
      </c>
    </row>
    <row r="100" ht="14.25" spans="1:15">
      <c r="A100" s="22" t="s">
        <v>65</v>
      </c>
      <c r="B100" s="26">
        <v>13</v>
      </c>
      <c r="D100" s="22" t="s">
        <v>140</v>
      </c>
      <c r="E100" s="26">
        <v>37</v>
      </c>
      <c r="H100" s="22" t="s">
        <v>67</v>
      </c>
      <c r="I100" s="26">
        <v>13</v>
      </c>
      <c r="K100" s="22" t="s">
        <v>633</v>
      </c>
      <c r="L100" s="26">
        <v>37</v>
      </c>
      <c r="N100" s="22" t="s">
        <v>67</v>
      </c>
      <c r="O100" s="26">
        <v>7</v>
      </c>
    </row>
    <row r="101" ht="14.25" spans="1:15">
      <c r="A101" s="22" t="s">
        <v>69</v>
      </c>
      <c r="B101" s="26">
        <v>11</v>
      </c>
      <c r="D101" s="22" t="s">
        <v>583</v>
      </c>
      <c r="E101" s="26">
        <v>37</v>
      </c>
      <c r="H101" s="22" t="s">
        <v>589</v>
      </c>
      <c r="I101" s="26">
        <v>10</v>
      </c>
      <c r="K101" s="22" t="s">
        <v>592</v>
      </c>
      <c r="L101" s="26">
        <v>37</v>
      </c>
      <c r="N101" s="22" t="s">
        <v>587</v>
      </c>
      <c r="O101" s="26">
        <v>7</v>
      </c>
    </row>
    <row r="102" ht="14.25" spans="1:15">
      <c r="A102" s="22" t="s">
        <v>76</v>
      </c>
      <c r="B102" s="26">
        <v>8</v>
      </c>
      <c r="D102" s="28" t="s">
        <v>73</v>
      </c>
      <c r="E102" s="26">
        <v>37</v>
      </c>
      <c r="H102" s="22" t="s">
        <v>76</v>
      </c>
      <c r="I102" s="26">
        <v>10</v>
      </c>
      <c r="K102" s="22" t="s">
        <v>583</v>
      </c>
      <c r="L102" s="26">
        <v>37</v>
      </c>
      <c r="N102" s="22" t="s">
        <v>591</v>
      </c>
      <c r="O102" s="26">
        <v>6</v>
      </c>
    </row>
    <row r="103" ht="14.25" spans="1:15">
      <c r="A103" s="22" t="s">
        <v>110</v>
      </c>
      <c r="B103" s="26">
        <v>7</v>
      </c>
      <c r="H103" s="22" t="s">
        <v>591</v>
      </c>
      <c r="I103" s="26">
        <v>7</v>
      </c>
      <c r="K103" s="28" t="s">
        <v>609</v>
      </c>
      <c r="L103" s="26">
        <v>37</v>
      </c>
      <c r="N103" s="22" t="s">
        <v>65</v>
      </c>
      <c r="O103" s="26">
        <v>5</v>
      </c>
    </row>
    <row r="104" ht="14.25" spans="1:15">
      <c r="A104" s="22" t="s">
        <v>73</v>
      </c>
      <c r="B104" s="26">
        <v>7</v>
      </c>
      <c r="H104" s="22" t="s">
        <v>583</v>
      </c>
      <c r="I104" s="26">
        <v>7</v>
      </c>
      <c r="N104" s="22" t="s">
        <v>583</v>
      </c>
      <c r="O104" s="26">
        <v>5</v>
      </c>
    </row>
    <row r="105" ht="14.25" spans="1:15">
      <c r="A105" s="22" t="s">
        <v>583</v>
      </c>
      <c r="B105" s="26">
        <v>7</v>
      </c>
      <c r="H105" s="22" t="s">
        <v>73</v>
      </c>
      <c r="I105" s="26">
        <v>6</v>
      </c>
      <c r="N105" s="22" t="s">
        <v>589</v>
      </c>
      <c r="O105" s="26">
        <v>5</v>
      </c>
    </row>
    <row r="106" ht="14.25" spans="1:15">
      <c r="A106" s="22" t="s">
        <v>71</v>
      </c>
      <c r="B106" s="26">
        <v>6</v>
      </c>
      <c r="H106" s="22" t="s">
        <v>71</v>
      </c>
      <c r="I106" s="26">
        <v>5</v>
      </c>
      <c r="N106" s="22" t="s">
        <v>69</v>
      </c>
      <c r="O106" s="26">
        <v>4</v>
      </c>
    </row>
    <row r="107" ht="14.25" spans="1:15">
      <c r="A107" s="22" t="s">
        <v>591</v>
      </c>
      <c r="B107" s="26">
        <v>5</v>
      </c>
      <c r="H107" s="22" t="s">
        <v>587</v>
      </c>
      <c r="I107" s="26">
        <v>5</v>
      </c>
      <c r="N107" s="22" t="s">
        <v>614</v>
      </c>
      <c r="O107" s="26">
        <v>4</v>
      </c>
    </row>
    <row r="108" ht="14.25" spans="1:15">
      <c r="A108" s="22" t="s">
        <v>105</v>
      </c>
      <c r="B108" s="26">
        <v>3</v>
      </c>
      <c r="H108" s="22" t="s">
        <v>110</v>
      </c>
      <c r="I108" s="26">
        <v>4</v>
      </c>
      <c r="N108" s="22" t="s">
        <v>76</v>
      </c>
      <c r="O108" s="26">
        <v>3</v>
      </c>
    </row>
    <row r="109" ht="14.25" spans="1:15">
      <c r="A109" s="22" t="s">
        <v>589</v>
      </c>
      <c r="B109" s="26">
        <v>3</v>
      </c>
      <c r="H109" s="22" t="s">
        <v>69</v>
      </c>
      <c r="I109" s="26">
        <v>4</v>
      </c>
      <c r="N109" s="22" t="s">
        <v>109</v>
      </c>
      <c r="O109" s="26">
        <v>2</v>
      </c>
    </row>
    <row r="110" ht="14.25" spans="1:15">
      <c r="A110" s="22" t="s">
        <v>301</v>
      </c>
      <c r="B110" s="26">
        <v>2</v>
      </c>
      <c r="H110" s="22" t="s">
        <v>78</v>
      </c>
      <c r="I110" s="26">
        <v>3</v>
      </c>
      <c r="N110" s="22" t="s">
        <v>613</v>
      </c>
      <c r="O110" s="26">
        <v>2</v>
      </c>
    </row>
    <row r="111" ht="14.25" spans="1:15">
      <c r="A111" s="22" t="s">
        <v>78</v>
      </c>
      <c r="B111" s="26">
        <v>2</v>
      </c>
      <c r="H111" s="22" t="s">
        <v>301</v>
      </c>
      <c r="I111" s="26">
        <v>3</v>
      </c>
      <c r="N111" s="22" t="s">
        <v>634</v>
      </c>
      <c r="O111" s="26">
        <v>2</v>
      </c>
    </row>
    <row r="112" ht="14.25" spans="1:15">
      <c r="A112" s="22" t="s">
        <v>635</v>
      </c>
      <c r="B112" s="26">
        <v>2</v>
      </c>
      <c r="H112" s="22" t="s">
        <v>609</v>
      </c>
      <c r="I112" s="26">
        <v>2</v>
      </c>
      <c r="N112" s="22" t="s">
        <v>636</v>
      </c>
      <c r="O112" s="26">
        <v>1</v>
      </c>
    </row>
    <row r="113" ht="14.25" spans="1:15">
      <c r="A113" s="22" t="s">
        <v>66</v>
      </c>
      <c r="B113" s="26">
        <v>2</v>
      </c>
      <c r="H113" s="22" t="s">
        <v>590</v>
      </c>
      <c r="I113" s="26">
        <v>2</v>
      </c>
      <c r="N113" s="22" t="s">
        <v>102</v>
      </c>
      <c r="O113" s="26">
        <v>1</v>
      </c>
    </row>
    <row r="114" ht="14.25" spans="1:15">
      <c r="A114" s="22" t="s">
        <v>161</v>
      </c>
      <c r="B114" s="26">
        <v>2</v>
      </c>
      <c r="H114" s="22" t="s">
        <v>502</v>
      </c>
      <c r="I114" s="26">
        <v>2</v>
      </c>
      <c r="N114" s="22" t="s">
        <v>637</v>
      </c>
      <c r="O114" s="26">
        <v>1</v>
      </c>
    </row>
    <row r="115" ht="14.25" spans="1:15">
      <c r="A115" s="22" t="s">
        <v>121</v>
      </c>
      <c r="B115" s="26">
        <v>2</v>
      </c>
      <c r="H115" s="22" t="s">
        <v>592</v>
      </c>
      <c r="I115" s="26">
        <v>2</v>
      </c>
      <c r="N115" s="22" t="s">
        <v>590</v>
      </c>
      <c r="O115" s="26">
        <v>1</v>
      </c>
    </row>
    <row r="116" ht="14.25" spans="1:15">
      <c r="A116" s="22" t="s">
        <v>587</v>
      </c>
      <c r="B116" s="26">
        <v>2</v>
      </c>
      <c r="H116" s="22" t="s">
        <v>82</v>
      </c>
      <c r="I116" s="26">
        <v>2</v>
      </c>
      <c r="N116" s="22" t="s">
        <v>413</v>
      </c>
      <c r="O116" s="26">
        <v>1</v>
      </c>
    </row>
    <row r="117" ht="14.25" spans="1:15">
      <c r="A117" s="22" t="s">
        <v>588</v>
      </c>
      <c r="B117" s="26">
        <v>1</v>
      </c>
      <c r="H117" s="22" t="s">
        <v>105</v>
      </c>
      <c r="I117" s="26">
        <v>2</v>
      </c>
      <c r="N117" s="22" t="s">
        <v>638</v>
      </c>
      <c r="O117" s="26">
        <v>1</v>
      </c>
    </row>
    <row r="118" spans="1:15">
      <c r="A118" s="28" t="s">
        <v>614</v>
      </c>
      <c r="B118" s="26">
        <v>1</v>
      </c>
      <c r="H118" s="28" t="s">
        <v>633</v>
      </c>
      <c r="I118" s="26">
        <v>1</v>
      </c>
      <c r="N118" s="28" t="s">
        <v>333</v>
      </c>
      <c r="O118" s="26">
        <v>1</v>
      </c>
    </row>
    <row r="120" spans="2:15">
      <c r="B120" s="30">
        <v>16</v>
      </c>
      <c r="I120" s="30">
        <v>17</v>
      </c>
      <c r="O120" s="30">
        <v>18</v>
      </c>
    </row>
    <row r="121" spans="1:15">
      <c r="A121" s="17" t="s">
        <v>43</v>
      </c>
      <c r="B121" s="25" t="s">
        <v>1</v>
      </c>
      <c r="D121" s="17" t="s">
        <v>43</v>
      </c>
      <c r="E121" s="25" t="s">
        <v>63</v>
      </c>
      <c r="H121" s="17" t="s">
        <v>43</v>
      </c>
      <c r="I121" s="25" t="s">
        <v>1</v>
      </c>
      <c r="K121" s="17" t="s">
        <v>43</v>
      </c>
      <c r="L121" s="25" t="s">
        <v>63</v>
      </c>
      <c r="N121" s="17" t="s">
        <v>43</v>
      </c>
      <c r="O121" s="25" t="s">
        <v>1</v>
      </c>
    </row>
    <row r="122" ht="14.25" spans="1:15">
      <c r="A122" s="20" t="s">
        <v>64</v>
      </c>
      <c r="B122" s="20"/>
      <c r="D122" s="20" t="s">
        <v>64</v>
      </c>
      <c r="E122" s="20"/>
      <c r="H122" s="20" t="s">
        <v>64</v>
      </c>
      <c r="I122" s="20"/>
      <c r="K122" s="20" t="s">
        <v>64</v>
      </c>
      <c r="L122" s="20"/>
      <c r="N122" s="20" t="s">
        <v>64</v>
      </c>
      <c r="O122" s="20"/>
    </row>
    <row r="123" ht="14.25" spans="1:15">
      <c r="A123" s="22" t="s">
        <v>67</v>
      </c>
      <c r="B123" s="26">
        <v>22</v>
      </c>
      <c r="D123" s="28" t="s">
        <v>589</v>
      </c>
      <c r="E123" s="26">
        <v>37</v>
      </c>
      <c r="H123" s="22" t="s">
        <v>67</v>
      </c>
      <c r="I123" s="26">
        <v>19</v>
      </c>
      <c r="K123" s="22" t="s">
        <v>587</v>
      </c>
      <c r="L123" s="26">
        <v>37</v>
      </c>
      <c r="N123" s="22" t="s">
        <v>67</v>
      </c>
      <c r="O123" s="26">
        <v>10</v>
      </c>
    </row>
    <row r="124" ht="14.25" spans="1:15">
      <c r="A124" s="22" t="s">
        <v>589</v>
      </c>
      <c r="B124" s="26">
        <v>9</v>
      </c>
      <c r="H124" s="22" t="s">
        <v>69</v>
      </c>
      <c r="I124" s="26">
        <v>9</v>
      </c>
      <c r="K124" s="22" t="s">
        <v>583</v>
      </c>
      <c r="L124" s="26">
        <v>37</v>
      </c>
      <c r="N124" s="22" t="s">
        <v>583</v>
      </c>
      <c r="O124" s="26">
        <v>9</v>
      </c>
    </row>
    <row r="125" ht="14.25" spans="1:15">
      <c r="A125" s="22" t="s">
        <v>587</v>
      </c>
      <c r="B125" s="26">
        <v>7</v>
      </c>
      <c r="H125" s="22" t="s">
        <v>587</v>
      </c>
      <c r="I125" s="26">
        <v>7</v>
      </c>
      <c r="K125" s="28" t="s">
        <v>67</v>
      </c>
      <c r="L125" s="26">
        <v>37</v>
      </c>
      <c r="N125" s="22" t="s">
        <v>301</v>
      </c>
      <c r="O125" s="26">
        <v>9</v>
      </c>
    </row>
    <row r="126" ht="14.25" spans="1:15">
      <c r="A126" s="22" t="s">
        <v>76</v>
      </c>
      <c r="B126" s="26">
        <v>7</v>
      </c>
      <c r="H126" s="22" t="s">
        <v>65</v>
      </c>
      <c r="I126" s="26">
        <v>6</v>
      </c>
      <c r="N126" s="22" t="s">
        <v>65</v>
      </c>
      <c r="O126" s="26">
        <v>8</v>
      </c>
    </row>
    <row r="127" ht="14.25" spans="1:15">
      <c r="A127" s="22" t="s">
        <v>591</v>
      </c>
      <c r="B127" s="26">
        <v>6</v>
      </c>
      <c r="H127" s="22" t="s">
        <v>583</v>
      </c>
      <c r="I127" s="26">
        <v>6</v>
      </c>
      <c r="N127" s="22" t="s">
        <v>76</v>
      </c>
      <c r="O127" s="26">
        <v>6</v>
      </c>
    </row>
    <row r="128" ht="14.25" spans="1:15">
      <c r="A128" s="22" t="s">
        <v>69</v>
      </c>
      <c r="B128" s="26">
        <v>6</v>
      </c>
      <c r="H128" s="22" t="s">
        <v>301</v>
      </c>
      <c r="I128" s="26">
        <v>6</v>
      </c>
      <c r="N128" s="22" t="s">
        <v>69</v>
      </c>
      <c r="O128" s="26">
        <v>5</v>
      </c>
    </row>
    <row r="129" ht="14.25" spans="1:15">
      <c r="A129" s="22" t="s">
        <v>65</v>
      </c>
      <c r="B129" s="26">
        <v>5</v>
      </c>
      <c r="H129" s="22" t="s">
        <v>73</v>
      </c>
      <c r="I129" s="26">
        <v>4</v>
      </c>
      <c r="N129" s="22" t="s">
        <v>587</v>
      </c>
      <c r="O129" s="26">
        <v>4</v>
      </c>
    </row>
    <row r="130" ht="14.25" spans="1:15">
      <c r="A130" s="22" t="s">
        <v>301</v>
      </c>
      <c r="B130" s="26">
        <v>4</v>
      </c>
      <c r="H130" s="22" t="s">
        <v>589</v>
      </c>
      <c r="I130" s="26">
        <v>4</v>
      </c>
      <c r="N130" s="22" t="s">
        <v>589</v>
      </c>
      <c r="O130" s="26">
        <v>4</v>
      </c>
    </row>
    <row r="131" ht="14.25" spans="1:15">
      <c r="A131" s="22" t="s">
        <v>73</v>
      </c>
      <c r="B131" s="26">
        <v>4</v>
      </c>
      <c r="H131" s="22" t="s">
        <v>105</v>
      </c>
      <c r="I131" s="26">
        <v>3</v>
      </c>
      <c r="N131" s="22" t="s">
        <v>73</v>
      </c>
      <c r="O131" s="26">
        <v>3</v>
      </c>
    </row>
    <row r="132" ht="14.25" spans="1:15">
      <c r="A132" s="22" t="s">
        <v>600</v>
      </c>
      <c r="B132" s="26">
        <v>4</v>
      </c>
      <c r="H132" s="22" t="s">
        <v>140</v>
      </c>
      <c r="I132" s="26">
        <v>3</v>
      </c>
      <c r="N132" s="22" t="s">
        <v>592</v>
      </c>
      <c r="O132" s="26">
        <v>3</v>
      </c>
    </row>
    <row r="133" ht="14.25" spans="1:15">
      <c r="A133" s="22" t="s">
        <v>614</v>
      </c>
      <c r="B133" s="26">
        <v>3</v>
      </c>
      <c r="H133" s="22" t="s">
        <v>614</v>
      </c>
      <c r="I133" s="26">
        <v>3</v>
      </c>
      <c r="N133" s="22" t="s">
        <v>588</v>
      </c>
      <c r="O133" s="26">
        <v>3</v>
      </c>
    </row>
    <row r="134" ht="14.25" spans="1:15">
      <c r="A134" s="22" t="s">
        <v>592</v>
      </c>
      <c r="B134" s="26">
        <v>3</v>
      </c>
      <c r="H134" s="22" t="s">
        <v>83</v>
      </c>
      <c r="I134" s="26">
        <v>3</v>
      </c>
      <c r="N134" s="22" t="s">
        <v>639</v>
      </c>
      <c r="O134" s="26">
        <v>3</v>
      </c>
    </row>
    <row r="135" ht="14.25" spans="1:15">
      <c r="A135" s="22" t="s">
        <v>110</v>
      </c>
      <c r="B135" s="26">
        <v>3</v>
      </c>
      <c r="H135" s="22" t="s">
        <v>590</v>
      </c>
      <c r="I135" s="26">
        <v>2</v>
      </c>
      <c r="N135" s="22" t="s">
        <v>634</v>
      </c>
      <c r="O135" s="26">
        <v>2</v>
      </c>
    </row>
    <row r="136" ht="14.25" spans="1:15">
      <c r="A136" s="22" t="s">
        <v>640</v>
      </c>
      <c r="B136" s="26">
        <v>2</v>
      </c>
      <c r="H136" s="22" t="s">
        <v>591</v>
      </c>
      <c r="I136" s="26">
        <v>2</v>
      </c>
      <c r="N136" s="22" t="s">
        <v>641</v>
      </c>
      <c r="O136" s="26">
        <v>2</v>
      </c>
    </row>
    <row r="137" ht="14.25" spans="1:15">
      <c r="A137" s="22" t="s">
        <v>634</v>
      </c>
      <c r="B137" s="26">
        <v>2</v>
      </c>
      <c r="H137" s="22" t="s">
        <v>239</v>
      </c>
      <c r="I137" s="26">
        <v>2</v>
      </c>
      <c r="N137" s="22" t="s">
        <v>591</v>
      </c>
      <c r="O137" s="26">
        <v>2</v>
      </c>
    </row>
    <row r="138" ht="14.25" spans="1:15">
      <c r="A138" s="22" t="s">
        <v>586</v>
      </c>
      <c r="B138" s="26">
        <v>2</v>
      </c>
      <c r="H138" s="22" t="s">
        <v>642</v>
      </c>
      <c r="I138" s="26">
        <v>2</v>
      </c>
      <c r="N138" s="22" t="s">
        <v>121</v>
      </c>
      <c r="O138" s="26">
        <v>2</v>
      </c>
    </row>
    <row r="139" ht="14.25" spans="1:15">
      <c r="A139" s="22" t="s">
        <v>583</v>
      </c>
      <c r="B139" s="26">
        <v>2</v>
      </c>
      <c r="H139" s="22" t="s">
        <v>78</v>
      </c>
      <c r="I139" s="26">
        <v>2</v>
      </c>
      <c r="N139" s="22" t="s">
        <v>199</v>
      </c>
      <c r="O139" s="26">
        <v>2</v>
      </c>
    </row>
    <row r="140" ht="14.25" spans="1:15">
      <c r="A140" s="22" t="s">
        <v>140</v>
      </c>
      <c r="B140" s="26">
        <v>2</v>
      </c>
      <c r="H140" s="22" t="s">
        <v>600</v>
      </c>
      <c r="I140" s="26">
        <v>2</v>
      </c>
      <c r="N140" s="22" t="s">
        <v>613</v>
      </c>
      <c r="O140" s="26">
        <v>2</v>
      </c>
    </row>
    <row r="141" ht="14.25" spans="1:15">
      <c r="A141" s="22" t="s">
        <v>83</v>
      </c>
      <c r="B141" s="26">
        <v>1</v>
      </c>
      <c r="H141" s="22" t="s">
        <v>76</v>
      </c>
      <c r="I141" s="26">
        <v>2</v>
      </c>
      <c r="N141" s="22" t="s">
        <v>78</v>
      </c>
      <c r="O141" s="26">
        <v>1</v>
      </c>
    </row>
    <row r="142" spans="1:15">
      <c r="A142" s="28" t="s">
        <v>103</v>
      </c>
      <c r="B142" s="26">
        <v>1</v>
      </c>
      <c r="H142" s="28" t="s">
        <v>71</v>
      </c>
      <c r="I142" s="26">
        <v>2</v>
      </c>
      <c r="N142" s="28" t="s">
        <v>643</v>
      </c>
      <c r="O142" s="26">
        <v>1</v>
      </c>
    </row>
    <row r="144" spans="2:15">
      <c r="B144">
        <v>19</v>
      </c>
      <c r="I144">
        <v>20</v>
      </c>
      <c r="O144">
        <v>21</v>
      </c>
    </row>
    <row r="145" spans="1:15">
      <c r="A145" s="18" t="s">
        <v>43</v>
      </c>
      <c r="B145" s="19" t="s">
        <v>1</v>
      </c>
      <c r="D145" s="18" t="s">
        <v>43</v>
      </c>
      <c r="E145" s="19" t="s">
        <v>63</v>
      </c>
      <c r="H145" s="18" t="s">
        <v>43</v>
      </c>
      <c r="I145" s="19" t="s">
        <v>1</v>
      </c>
      <c r="N145" s="18" t="s">
        <v>43</v>
      </c>
      <c r="O145" s="19" t="s">
        <v>1</v>
      </c>
    </row>
    <row r="146" ht="14.25" spans="1:15">
      <c r="A146" s="21" t="s">
        <v>64</v>
      </c>
      <c r="B146" s="21"/>
      <c r="D146" s="21" t="s">
        <v>64</v>
      </c>
      <c r="E146" s="21"/>
      <c r="H146" s="21" t="s">
        <v>64</v>
      </c>
      <c r="I146" s="21"/>
      <c r="N146" s="21" t="s">
        <v>64</v>
      </c>
      <c r="O146" s="21"/>
    </row>
    <row r="147" ht="14.25" spans="1:15">
      <c r="A147" s="31" t="s">
        <v>65</v>
      </c>
      <c r="B147" s="24">
        <v>7</v>
      </c>
      <c r="D147" s="23" t="s">
        <v>587</v>
      </c>
      <c r="E147" s="24">
        <v>37</v>
      </c>
      <c r="H147" s="22" t="s">
        <v>67</v>
      </c>
      <c r="I147" s="26">
        <v>11</v>
      </c>
      <c r="N147" s="22" t="s">
        <v>67</v>
      </c>
      <c r="O147" s="26">
        <v>8</v>
      </c>
    </row>
    <row r="148" ht="14.25" spans="1:15">
      <c r="A148" s="31" t="s">
        <v>583</v>
      </c>
      <c r="B148" s="24">
        <v>6</v>
      </c>
      <c r="H148" s="22" t="s">
        <v>65</v>
      </c>
      <c r="I148" s="26">
        <v>4</v>
      </c>
      <c r="N148" s="22" t="s">
        <v>71</v>
      </c>
      <c r="O148" s="26">
        <v>5</v>
      </c>
    </row>
    <row r="149" ht="14.25" spans="1:15">
      <c r="A149" s="31" t="s">
        <v>589</v>
      </c>
      <c r="B149" s="24">
        <v>6</v>
      </c>
      <c r="H149" s="22" t="s">
        <v>587</v>
      </c>
      <c r="I149" s="26">
        <v>4</v>
      </c>
      <c r="N149" s="22" t="s">
        <v>301</v>
      </c>
      <c r="O149" s="26">
        <v>5</v>
      </c>
    </row>
    <row r="150" ht="14.25" spans="1:15">
      <c r="A150" s="31" t="s">
        <v>301</v>
      </c>
      <c r="B150" s="24">
        <v>5</v>
      </c>
      <c r="H150" s="22" t="s">
        <v>591</v>
      </c>
      <c r="I150" s="26">
        <v>4</v>
      </c>
      <c r="N150" s="22" t="s">
        <v>76</v>
      </c>
      <c r="O150" s="26">
        <v>5</v>
      </c>
    </row>
    <row r="151" ht="14.25" spans="1:15">
      <c r="A151" s="31" t="s">
        <v>67</v>
      </c>
      <c r="B151" s="24">
        <v>4</v>
      </c>
      <c r="H151" s="22" t="s">
        <v>583</v>
      </c>
      <c r="I151" s="26">
        <v>3</v>
      </c>
      <c r="N151" s="22" t="s">
        <v>69</v>
      </c>
      <c r="O151" s="26">
        <v>5</v>
      </c>
    </row>
    <row r="152" ht="14.25" spans="1:15">
      <c r="A152" s="31" t="s">
        <v>613</v>
      </c>
      <c r="B152" s="24">
        <v>3</v>
      </c>
      <c r="H152" s="22" t="s">
        <v>589</v>
      </c>
      <c r="I152" s="26">
        <v>3</v>
      </c>
      <c r="N152" s="22" t="s">
        <v>65</v>
      </c>
      <c r="O152" s="26">
        <v>5</v>
      </c>
    </row>
    <row r="153" ht="14.25" spans="1:15">
      <c r="A153" s="31" t="s">
        <v>73</v>
      </c>
      <c r="B153" s="24">
        <v>3</v>
      </c>
      <c r="H153" s="22" t="s">
        <v>301</v>
      </c>
      <c r="I153" s="26">
        <v>3</v>
      </c>
      <c r="N153" s="22" t="s">
        <v>591</v>
      </c>
      <c r="O153" s="26">
        <v>4</v>
      </c>
    </row>
    <row r="154" ht="14.25" spans="1:15">
      <c r="A154" s="31" t="s">
        <v>105</v>
      </c>
      <c r="B154" s="24">
        <v>2</v>
      </c>
      <c r="H154" s="22" t="s">
        <v>613</v>
      </c>
      <c r="I154" s="26">
        <v>3</v>
      </c>
      <c r="N154" s="22" t="s">
        <v>583</v>
      </c>
      <c r="O154" s="26">
        <v>4</v>
      </c>
    </row>
    <row r="155" ht="14.25" spans="1:15">
      <c r="A155" s="31" t="s">
        <v>634</v>
      </c>
      <c r="B155" s="24">
        <v>2</v>
      </c>
      <c r="H155" s="22" t="s">
        <v>73</v>
      </c>
      <c r="I155" s="26">
        <v>3</v>
      </c>
      <c r="N155" s="22" t="s">
        <v>590</v>
      </c>
      <c r="O155" s="26">
        <v>4</v>
      </c>
    </row>
    <row r="156" ht="14.25" spans="1:15">
      <c r="A156" s="31" t="s">
        <v>69</v>
      </c>
      <c r="B156" s="24">
        <v>2</v>
      </c>
      <c r="H156" s="22" t="s">
        <v>592</v>
      </c>
      <c r="I156" s="26">
        <v>3</v>
      </c>
      <c r="N156" s="22" t="s">
        <v>587</v>
      </c>
      <c r="O156" s="26">
        <v>3</v>
      </c>
    </row>
    <row r="157" ht="14.25" spans="1:15">
      <c r="A157" s="31" t="s">
        <v>588</v>
      </c>
      <c r="B157" s="24">
        <v>2</v>
      </c>
      <c r="H157" s="22" t="s">
        <v>98</v>
      </c>
      <c r="I157" s="26">
        <v>2</v>
      </c>
      <c r="N157" s="22" t="s">
        <v>103</v>
      </c>
      <c r="O157" s="26">
        <v>3</v>
      </c>
    </row>
    <row r="158" ht="14.25" spans="1:15">
      <c r="A158" s="31" t="s">
        <v>602</v>
      </c>
      <c r="B158" s="24">
        <v>2</v>
      </c>
      <c r="H158" s="22" t="s">
        <v>121</v>
      </c>
      <c r="I158" s="26">
        <v>2</v>
      </c>
      <c r="N158" s="22" t="s">
        <v>73</v>
      </c>
      <c r="O158" s="26">
        <v>3</v>
      </c>
    </row>
    <row r="159" ht="14.25" spans="1:15">
      <c r="A159" s="31" t="s">
        <v>644</v>
      </c>
      <c r="B159" s="24">
        <v>1</v>
      </c>
      <c r="H159" s="22" t="s">
        <v>71</v>
      </c>
      <c r="I159" s="26">
        <v>2</v>
      </c>
      <c r="N159" s="22" t="s">
        <v>592</v>
      </c>
      <c r="O159" s="26">
        <v>2</v>
      </c>
    </row>
    <row r="160" ht="14.25" spans="1:15">
      <c r="A160" s="31" t="s">
        <v>645</v>
      </c>
      <c r="B160" s="24">
        <v>1</v>
      </c>
      <c r="H160" s="22" t="s">
        <v>78</v>
      </c>
      <c r="I160" s="26">
        <v>2</v>
      </c>
      <c r="N160" s="22" t="s">
        <v>646</v>
      </c>
      <c r="O160" s="26">
        <v>1</v>
      </c>
    </row>
    <row r="161" ht="14.25" spans="1:15">
      <c r="A161" s="31" t="s">
        <v>647</v>
      </c>
      <c r="B161" s="24">
        <v>1</v>
      </c>
      <c r="H161" s="22" t="s">
        <v>648</v>
      </c>
      <c r="I161" s="26">
        <v>2</v>
      </c>
      <c r="N161" s="22" t="s">
        <v>649</v>
      </c>
      <c r="O161" s="26">
        <v>1</v>
      </c>
    </row>
    <row r="162" ht="14.25" spans="1:15">
      <c r="A162" s="31" t="s">
        <v>140</v>
      </c>
      <c r="B162" s="24">
        <v>1</v>
      </c>
      <c r="H162" s="22" t="s">
        <v>650</v>
      </c>
      <c r="I162" s="26">
        <v>1</v>
      </c>
      <c r="N162" s="22" t="s">
        <v>140</v>
      </c>
      <c r="O162" s="26">
        <v>1</v>
      </c>
    </row>
    <row r="163" ht="14.25" spans="1:15">
      <c r="A163" s="31" t="s">
        <v>651</v>
      </c>
      <c r="B163" s="24">
        <v>1</v>
      </c>
      <c r="H163" s="22" t="s">
        <v>652</v>
      </c>
      <c r="I163" s="26">
        <v>1</v>
      </c>
      <c r="N163" s="22" t="s">
        <v>653</v>
      </c>
      <c r="O163" s="26">
        <v>1</v>
      </c>
    </row>
    <row r="164" ht="14.25" spans="1:15">
      <c r="A164" s="31" t="s">
        <v>444</v>
      </c>
      <c r="B164" s="24">
        <v>1</v>
      </c>
      <c r="H164" s="22" t="s">
        <v>110</v>
      </c>
      <c r="I164" s="26">
        <v>1</v>
      </c>
      <c r="N164" s="22" t="s">
        <v>654</v>
      </c>
      <c r="O164" s="26">
        <v>1</v>
      </c>
    </row>
    <row r="165" ht="14.25" spans="1:15">
      <c r="A165" s="31" t="s">
        <v>590</v>
      </c>
      <c r="B165" s="24">
        <v>1</v>
      </c>
      <c r="H165" s="22" t="s">
        <v>199</v>
      </c>
      <c r="I165" s="26">
        <v>1</v>
      </c>
      <c r="N165" s="22" t="s">
        <v>109</v>
      </c>
      <c r="O165" s="26">
        <v>1</v>
      </c>
    </row>
    <row r="166" spans="1:15">
      <c r="A166" s="23" t="s">
        <v>592</v>
      </c>
      <c r="B166" s="24">
        <v>1</v>
      </c>
      <c r="H166" s="28" t="s">
        <v>639</v>
      </c>
      <c r="I166" s="26">
        <v>1</v>
      </c>
      <c r="N166" s="28" t="s">
        <v>243</v>
      </c>
      <c r="O166" s="26">
        <v>1</v>
      </c>
    </row>
    <row r="168" spans="2:15">
      <c r="B168">
        <v>22</v>
      </c>
      <c r="I168">
        <v>23</v>
      </c>
      <c r="O168">
        <v>24</v>
      </c>
    </row>
    <row r="169" spans="1:19">
      <c r="A169" s="18" t="s">
        <v>43</v>
      </c>
      <c r="B169" s="19" t="s">
        <v>1</v>
      </c>
      <c r="D169" s="18" t="s">
        <v>43</v>
      </c>
      <c r="E169" s="19" t="s">
        <v>63</v>
      </c>
      <c r="H169" s="18" t="s">
        <v>43</v>
      </c>
      <c r="I169" s="19" t="s">
        <v>1</v>
      </c>
      <c r="J169" s="18" t="s">
        <v>43</v>
      </c>
      <c r="K169" s="19" t="s">
        <v>63</v>
      </c>
      <c r="L169" s="18"/>
      <c r="M169" s="19"/>
      <c r="N169" s="18" t="s">
        <v>45</v>
      </c>
      <c r="O169" s="19" t="s">
        <v>1</v>
      </c>
      <c r="P169" s="18" t="s">
        <v>45</v>
      </c>
      <c r="Q169" s="19" t="s">
        <v>63</v>
      </c>
      <c r="R169" s="18"/>
      <c r="S169" s="19"/>
    </row>
    <row r="170" ht="14.25" spans="1:19">
      <c r="A170" s="21" t="s">
        <v>64</v>
      </c>
      <c r="B170" s="21"/>
      <c r="D170" s="21" t="s">
        <v>64</v>
      </c>
      <c r="E170" s="21"/>
      <c r="H170" s="21" t="s">
        <v>64</v>
      </c>
      <c r="I170" s="21"/>
      <c r="J170" s="21" t="s">
        <v>64</v>
      </c>
      <c r="K170" s="21"/>
      <c r="L170" s="21"/>
      <c r="M170" s="21"/>
      <c r="N170" s="21" t="s">
        <v>64</v>
      </c>
      <c r="O170" s="21"/>
      <c r="P170" s="21" t="s">
        <v>64</v>
      </c>
      <c r="Q170" s="21"/>
      <c r="R170" s="21"/>
      <c r="S170" s="21"/>
    </row>
    <row r="171" ht="14.25" spans="1:17">
      <c r="A171" s="22" t="s">
        <v>301</v>
      </c>
      <c r="B171" s="26">
        <v>6</v>
      </c>
      <c r="D171" s="28" t="s">
        <v>301</v>
      </c>
      <c r="E171" s="26">
        <v>37</v>
      </c>
      <c r="H171" s="22" t="s">
        <v>67</v>
      </c>
      <c r="I171" s="26">
        <v>12</v>
      </c>
      <c r="J171" t="s">
        <v>633</v>
      </c>
      <c r="K171" s="27">
        <v>37</v>
      </c>
      <c r="N171" s="22" t="s">
        <v>67</v>
      </c>
      <c r="O171" s="26">
        <v>9</v>
      </c>
      <c r="P171" s="28" t="s">
        <v>591</v>
      </c>
      <c r="Q171" s="26">
        <v>37</v>
      </c>
    </row>
    <row r="172" ht="14.25" spans="1:15">
      <c r="A172" s="22" t="s">
        <v>592</v>
      </c>
      <c r="B172" s="26">
        <v>6</v>
      </c>
      <c r="H172" s="22" t="s">
        <v>583</v>
      </c>
      <c r="I172" s="26">
        <v>9</v>
      </c>
      <c r="N172" s="22" t="s">
        <v>592</v>
      </c>
      <c r="O172" s="26">
        <v>7</v>
      </c>
    </row>
    <row r="173" ht="14.25" spans="1:15">
      <c r="A173" s="22" t="s">
        <v>69</v>
      </c>
      <c r="B173" s="26">
        <v>5</v>
      </c>
      <c r="H173" s="22" t="s">
        <v>69</v>
      </c>
      <c r="I173" s="26">
        <v>7</v>
      </c>
      <c r="N173" s="22" t="s">
        <v>590</v>
      </c>
      <c r="O173" s="26">
        <v>6</v>
      </c>
    </row>
    <row r="174" ht="14.25" spans="1:15">
      <c r="A174" s="22" t="s">
        <v>67</v>
      </c>
      <c r="B174" s="26">
        <v>5</v>
      </c>
      <c r="H174" s="22" t="s">
        <v>591</v>
      </c>
      <c r="I174" s="26">
        <v>6</v>
      </c>
      <c r="N174" s="22" t="s">
        <v>583</v>
      </c>
      <c r="O174" s="26">
        <v>6</v>
      </c>
    </row>
    <row r="175" ht="14.25" spans="1:15">
      <c r="A175" s="22" t="s">
        <v>583</v>
      </c>
      <c r="B175" s="26">
        <v>5</v>
      </c>
      <c r="H175" s="22" t="s">
        <v>65</v>
      </c>
      <c r="I175" s="26">
        <v>6</v>
      </c>
      <c r="N175" s="22" t="s">
        <v>69</v>
      </c>
      <c r="O175" s="26">
        <v>4</v>
      </c>
    </row>
    <row r="176" ht="14.25" spans="1:15">
      <c r="A176" s="22" t="s">
        <v>591</v>
      </c>
      <c r="B176" s="26">
        <v>4</v>
      </c>
      <c r="H176" s="22" t="s">
        <v>301</v>
      </c>
      <c r="I176" s="26">
        <v>4</v>
      </c>
      <c r="N176" s="22" t="s">
        <v>587</v>
      </c>
      <c r="O176" s="26">
        <v>3</v>
      </c>
    </row>
    <row r="177" ht="14.25" spans="1:15">
      <c r="A177" s="22" t="s">
        <v>587</v>
      </c>
      <c r="B177" s="26">
        <v>4</v>
      </c>
      <c r="H177" s="22" t="s">
        <v>587</v>
      </c>
      <c r="I177" s="26">
        <v>4</v>
      </c>
      <c r="N177" s="22" t="s">
        <v>588</v>
      </c>
      <c r="O177" s="26">
        <v>3</v>
      </c>
    </row>
    <row r="178" ht="14.25" spans="1:15">
      <c r="A178" s="22" t="s">
        <v>73</v>
      </c>
      <c r="B178" s="26">
        <v>4</v>
      </c>
      <c r="H178" s="22" t="s">
        <v>76</v>
      </c>
      <c r="I178" s="26">
        <v>4</v>
      </c>
      <c r="N178" s="22" t="s">
        <v>65</v>
      </c>
      <c r="O178" s="26">
        <v>3</v>
      </c>
    </row>
    <row r="179" ht="14.25" spans="1:15">
      <c r="A179" s="22" t="s">
        <v>65</v>
      </c>
      <c r="B179" s="26">
        <v>3</v>
      </c>
      <c r="H179" s="22" t="s">
        <v>592</v>
      </c>
      <c r="I179" s="26">
        <v>4</v>
      </c>
      <c r="N179" s="22" t="s">
        <v>589</v>
      </c>
      <c r="O179" s="26">
        <v>3</v>
      </c>
    </row>
    <row r="180" ht="14.25" spans="1:15">
      <c r="A180" s="22" t="s">
        <v>76</v>
      </c>
      <c r="B180" s="26">
        <v>3</v>
      </c>
      <c r="H180" s="22" t="s">
        <v>613</v>
      </c>
      <c r="I180" s="26">
        <v>2</v>
      </c>
      <c r="N180" s="22" t="s">
        <v>73</v>
      </c>
      <c r="O180" s="26">
        <v>2</v>
      </c>
    </row>
    <row r="181" ht="14.25" spans="1:15">
      <c r="A181" s="22" t="s">
        <v>71</v>
      </c>
      <c r="B181" s="26">
        <v>3</v>
      </c>
      <c r="H181" s="22" t="s">
        <v>320</v>
      </c>
      <c r="I181" s="26">
        <v>1</v>
      </c>
      <c r="N181" s="22" t="s">
        <v>591</v>
      </c>
      <c r="O181" s="26">
        <v>2</v>
      </c>
    </row>
    <row r="182" ht="14.25" spans="1:15">
      <c r="A182" s="22" t="s">
        <v>589</v>
      </c>
      <c r="B182" s="26">
        <v>3</v>
      </c>
      <c r="H182" s="22" t="s">
        <v>273</v>
      </c>
      <c r="I182" s="26">
        <v>1</v>
      </c>
      <c r="N182" s="22" t="s">
        <v>655</v>
      </c>
      <c r="O182" s="26">
        <v>1</v>
      </c>
    </row>
    <row r="183" ht="14.25" spans="1:15">
      <c r="A183" s="22" t="s">
        <v>613</v>
      </c>
      <c r="B183" s="26">
        <v>2</v>
      </c>
      <c r="H183" s="22" t="s">
        <v>656</v>
      </c>
      <c r="I183" s="26">
        <v>1</v>
      </c>
      <c r="N183" s="22" t="s">
        <v>105</v>
      </c>
      <c r="O183" s="26">
        <v>1</v>
      </c>
    </row>
    <row r="184" ht="14.25" spans="1:15">
      <c r="A184" s="22" t="s">
        <v>657</v>
      </c>
      <c r="B184" s="26">
        <v>2</v>
      </c>
      <c r="H184" s="22" t="s">
        <v>658</v>
      </c>
      <c r="I184" s="26">
        <v>1</v>
      </c>
      <c r="N184" s="22" t="s">
        <v>121</v>
      </c>
      <c r="O184" s="26">
        <v>1</v>
      </c>
    </row>
    <row r="185" ht="14.25" spans="1:15">
      <c r="A185" s="22" t="s">
        <v>639</v>
      </c>
      <c r="B185" s="26">
        <v>2</v>
      </c>
      <c r="H185" s="22" t="s">
        <v>588</v>
      </c>
      <c r="I185" s="26">
        <v>1</v>
      </c>
      <c r="N185" s="22" t="s">
        <v>152</v>
      </c>
      <c r="O185" s="26">
        <v>1</v>
      </c>
    </row>
    <row r="186" ht="14.25" spans="1:15">
      <c r="A186" s="22" t="s">
        <v>659</v>
      </c>
      <c r="B186" s="26">
        <v>1</v>
      </c>
      <c r="H186" s="22" t="s">
        <v>589</v>
      </c>
      <c r="I186" s="26">
        <v>1</v>
      </c>
      <c r="N186" s="22" t="s">
        <v>660</v>
      </c>
      <c r="O186" s="26">
        <v>1</v>
      </c>
    </row>
    <row r="187" ht="14.25" spans="1:15">
      <c r="A187" s="22" t="s">
        <v>661</v>
      </c>
      <c r="B187" s="26">
        <v>1</v>
      </c>
      <c r="H187" s="22" t="s">
        <v>590</v>
      </c>
      <c r="I187" s="26">
        <v>1</v>
      </c>
      <c r="N187" s="22" t="s">
        <v>662</v>
      </c>
      <c r="O187" s="26">
        <v>1</v>
      </c>
    </row>
    <row r="188" ht="14.25" spans="1:15">
      <c r="A188" s="22" t="s">
        <v>614</v>
      </c>
      <c r="B188" s="26">
        <v>1</v>
      </c>
      <c r="H188" s="22" t="s">
        <v>78</v>
      </c>
      <c r="I188" s="26">
        <v>1</v>
      </c>
      <c r="N188" s="22" t="s">
        <v>663</v>
      </c>
      <c r="O188" s="26">
        <v>1</v>
      </c>
    </row>
    <row r="189" ht="14.25" spans="1:15">
      <c r="A189" s="22" t="s">
        <v>110</v>
      </c>
      <c r="B189" s="26">
        <v>1</v>
      </c>
      <c r="H189" s="22" t="s">
        <v>664</v>
      </c>
      <c r="I189" s="26">
        <v>1</v>
      </c>
      <c r="N189" s="22" t="s">
        <v>112</v>
      </c>
      <c r="O189" s="26">
        <v>1</v>
      </c>
    </row>
    <row r="190" spans="1:15">
      <c r="A190" s="28" t="s">
        <v>665</v>
      </c>
      <c r="B190" s="26">
        <v>1</v>
      </c>
      <c r="H190" s="28" t="s">
        <v>633</v>
      </c>
      <c r="I190" s="26">
        <v>1</v>
      </c>
      <c r="N190" s="28" t="s">
        <v>110</v>
      </c>
      <c r="O190" s="26">
        <v>1</v>
      </c>
    </row>
    <row r="192" spans="2:15">
      <c r="B192">
        <v>25</v>
      </c>
      <c r="I192">
        <v>26</v>
      </c>
      <c r="O192">
        <v>27</v>
      </c>
    </row>
    <row r="193" spans="1:19">
      <c r="A193" s="18" t="s">
        <v>43</v>
      </c>
      <c r="B193" s="19" t="s">
        <v>1</v>
      </c>
      <c r="D193" s="18" t="s">
        <v>43</v>
      </c>
      <c r="E193" s="19" t="s">
        <v>63</v>
      </c>
      <c r="H193" s="18" t="s">
        <v>43</v>
      </c>
      <c r="I193" s="19" t="s">
        <v>1</v>
      </c>
      <c r="J193" s="18" t="s">
        <v>43</v>
      </c>
      <c r="K193" s="19" t="s">
        <v>63</v>
      </c>
      <c r="L193" s="18"/>
      <c r="M193" s="19"/>
      <c r="N193" s="18" t="s">
        <v>45</v>
      </c>
      <c r="O193" s="19" t="s">
        <v>1</v>
      </c>
      <c r="P193" s="18" t="s">
        <v>45</v>
      </c>
      <c r="Q193" s="19" t="s">
        <v>63</v>
      </c>
      <c r="R193" s="18"/>
      <c r="S193" s="19"/>
    </row>
    <row r="194" ht="14.25" spans="1:19">
      <c r="A194" s="21" t="s">
        <v>64</v>
      </c>
      <c r="B194" s="21"/>
      <c r="D194" s="21" t="s">
        <v>64</v>
      </c>
      <c r="E194" s="21"/>
      <c r="H194" s="21" t="s">
        <v>64</v>
      </c>
      <c r="I194" s="21"/>
      <c r="J194" s="21" t="s">
        <v>64</v>
      </c>
      <c r="K194" s="21"/>
      <c r="L194" s="21"/>
      <c r="M194" s="21"/>
      <c r="N194" s="21" t="s">
        <v>64</v>
      </c>
      <c r="O194" s="21"/>
      <c r="P194" s="21" t="s">
        <v>64</v>
      </c>
      <c r="Q194" s="21"/>
      <c r="R194" s="21"/>
      <c r="S194" s="21"/>
    </row>
    <row r="195" ht="14.25" spans="1:17">
      <c r="A195" s="22" t="s">
        <v>65</v>
      </c>
      <c r="B195" s="26">
        <v>5</v>
      </c>
      <c r="D195" s="28" t="s">
        <v>587</v>
      </c>
      <c r="E195" s="26">
        <v>37</v>
      </c>
      <c r="H195" s="32"/>
      <c r="I195" s="32"/>
      <c r="J195" s="28" t="s">
        <v>301</v>
      </c>
      <c r="K195" s="26">
        <v>37</v>
      </c>
      <c r="N195" s="31" t="s">
        <v>67</v>
      </c>
      <c r="O195" s="24">
        <v>18</v>
      </c>
      <c r="P195" s="31" t="s">
        <v>583</v>
      </c>
      <c r="Q195" s="24">
        <v>37</v>
      </c>
    </row>
    <row r="196" ht="14.25" spans="1:17">
      <c r="A196" s="22" t="s">
        <v>73</v>
      </c>
      <c r="B196" s="26">
        <v>4</v>
      </c>
      <c r="H196" s="22" t="s">
        <v>69</v>
      </c>
      <c r="I196" s="26">
        <v>9</v>
      </c>
      <c r="N196" s="31" t="s">
        <v>65</v>
      </c>
      <c r="O196" s="24">
        <v>17</v>
      </c>
      <c r="P196" s="23" t="s">
        <v>110</v>
      </c>
      <c r="Q196" s="24">
        <v>37</v>
      </c>
    </row>
    <row r="197" ht="14.25" spans="1:15">
      <c r="A197" s="22" t="s">
        <v>69</v>
      </c>
      <c r="B197" s="26">
        <v>4</v>
      </c>
      <c r="H197" s="22" t="s">
        <v>65</v>
      </c>
      <c r="I197" s="26">
        <v>7</v>
      </c>
      <c r="N197" s="31" t="s">
        <v>69</v>
      </c>
      <c r="O197" s="24">
        <v>8</v>
      </c>
    </row>
    <row r="198" ht="14.25" spans="1:15">
      <c r="A198" s="22" t="s">
        <v>301</v>
      </c>
      <c r="B198" s="26">
        <v>4</v>
      </c>
      <c r="H198" s="22" t="s">
        <v>67</v>
      </c>
      <c r="I198" s="26">
        <v>6</v>
      </c>
      <c r="N198" s="31" t="s">
        <v>73</v>
      </c>
      <c r="O198" s="24">
        <v>7</v>
      </c>
    </row>
    <row r="199" ht="14.25" spans="1:15">
      <c r="A199" s="22" t="s">
        <v>583</v>
      </c>
      <c r="B199" s="26">
        <v>4</v>
      </c>
      <c r="H199" s="22" t="s">
        <v>587</v>
      </c>
      <c r="I199" s="26">
        <v>4</v>
      </c>
      <c r="N199" s="31" t="s">
        <v>76</v>
      </c>
      <c r="O199" s="24">
        <v>7</v>
      </c>
    </row>
    <row r="200" ht="14.25" spans="1:15">
      <c r="A200" s="22" t="s">
        <v>588</v>
      </c>
      <c r="B200" s="26">
        <v>3</v>
      </c>
      <c r="H200" s="22" t="s">
        <v>591</v>
      </c>
      <c r="I200" s="26">
        <v>4</v>
      </c>
      <c r="N200" s="31" t="s">
        <v>110</v>
      </c>
      <c r="O200" s="24">
        <v>5</v>
      </c>
    </row>
    <row r="201" ht="14.25" spans="1:15">
      <c r="A201" s="22" t="s">
        <v>590</v>
      </c>
      <c r="B201" s="26">
        <v>3</v>
      </c>
      <c r="H201" s="22" t="s">
        <v>121</v>
      </c>
      <c r="I201" s="26">
        <v>3</v>
      </c>
      <c r="N201" s="31" t="s">
        <v>589</v>
      </c>
      <c r="O201" s="24">
        <v>4</v>
      </c>
    </row>
    <row r="202" ht="14.25" spans="1:15">
      <c r="A202" s="22" t="s">
        <v>103</v>
      </c>
      <c r="B202" s="26">
        <v>3</v>
      </c>
      <c r="H202" s="22" t="s">
        <v>592</v>
      </c>
      <c r="I202" s="26">
        <v>3</v>
      </c>
      <c r="N202" s="31" t="s">
        <v>591</v>
      </c>
      <c r="O202" s="24">
        <v>4</v>
      </c>
    </row>
    <row r="203" ht="14.25" spans="1:15">
      <c r="A203" s="22" t="s">
        <v>67</v>
      </c>
      <c r="B203" s="26">
        <v>3</v>
      </c>
      <c r="H203" s="22" t="s">
        <v>301</v>
      </c>
      <c r="I203" s="26">
        <v>3</v>
      </c>
      <c r="N203" s="31" t="s">
        <v>587</v>
      </c>
      <c r="O203" s="24">
        <v>4</v>
      </c>
    </row>
    <row r="204" ht="14.25" spans="1:15">
      <c r="A204" s="22" t="s">
        <v>71</v>
      </c>
      <c r="B204" s="26">
        <v>2</v>
      </c>
      <c r="H204" s="22" t="s">
        <v>73</v>
      </c>
      <c r="I204" s="26">
        <v>2</v>
      </c>
      <c r="N204" s="31" t="s">
        <v>103</v>
      </c>
      <c r="O204" s="24">
        <v>3</v>
      </c>
    </row>
    <row r="205" ht="14.25" spans="1:15">
      <c r="A205" s="22" t="s">
        <v>592</v>
      </c>
      <c r="B205" s="26">
        <v>2</v>
      </c>
      <c r="H205" s="22" t="s">
        <v>613</v>
      </c>
      <c r="I205" s="26">
        <v>2</v>
      </c>
      <c r="N205" s="31" t="s">
        <v>301</v>
      </c>
      <c r="O205" s="24">
        <v>3</v>
      </c>
    </row>
    <row r="206" ht="14.25" spans="1:15">
      <c r="A206" s="22" t="s">
        <v>640</v>
      </c>
      <c r="B206" s="26">
        <v>2</v>
      </c>
      <c r="H206" s="22" t="s">
        <v>588</v>
      </c>
      <c r="I206" s="26">
        <v>2</v>
      </c>
      <c r="N206" s="31" t="s">
        <v>71</v>
      </c>
      <c r="O206" s="24">
        <v>3</v>
      </c>
    </row>
    <row r="207" ht="14.25" spans="1:15">
      <c r="A207" s="22" t="s">
        <v>121</v>
      </c>
      <c r="B207" s="26">
        <v>2</v>
      </c>
      <c r="H207" s="22" t="s">
        <v>590</v>
      </c>
      <c r="I207" s="26">
        <v>2</v>
      </c>
      <c r="N207" s="31" t="s">
        <v>583</v>
      </c>
      <c r="O207" s="24">
        <v>2</v>
      </c>
    </row>
    <row r="208" ht="14.25" spans="1:15">
      <c r="A208" s="22" t="s">
        <v>591</v>
      </c>
      <c r="B208" s="26">
        <v>2</v>
      </c>
      <c r="H208" s="22" t="s">
        <v>110</v>
      </c>
      <c r="I208" s="26">
        <v>2</v>
      </c>
      <c r="N208" s="31" t="s">
        <v>590</v>
      </c>
      <c r="O208" s="24">
        <v>2</v>
      </c>
    </row>
    <row r="209" ht="14.25" spans="1:15">
      <c r="A209" s="22" t="s">
        <v>589</v>
      </c>
      <c r="B209" s="26">
        <v>2</v>
      </c>
      <c r="H209" s="22" t="s">
        <v>166</v>
      </c>
      <c r="I209" s="26">
        <v>2</v>
      </c>
      <c r="N209" s="31" t="s">
        <v>83</v>
      </c>
      <c r="O209" s="24">
        <v>2</v>
      </c>
    </row>
    <row r="210" ht="14.25" spans="1:15">
      <c r="A210" s="22" t="s">
        <v>658</v>
      </c>
      <c r="B210" s="26">
        <v>2</v>
      </c>
      <c r="H210" s="22" t="s">
        <v>583</v>
      </c>
      <c r="I210" s="26">
        <v>1</v>
      </c>
      <c r="N210" s="31" t="s">
        <v>140</v>
      </c>
      <c r="O210" s="24">
        <v>2</v>
      </c>
    </row>
    <row r="211" ht="14.25" spans="1:15">
      <c r="A211" s="22" t="s">
        <v>587</v>
      </c>
      <c r="B211" s="26">
        <v>2</v>
      </c>
      <c r="H211" s="22" t="s">
        <v>109</v>
      </c>
      <c r="I211" s="26">
        <v>1</v>
      </c>
      <c r="N211" s="31" t="s">
        <v>82</v>
      </c>
      <c r="O211" s="24">
        <v>1</v>
      </c>
    </row>
    <row r="212" ht="14.25" spans="1:15">
      <c r="A212" s="22" t="s">
        <v>66</v>
      </c>
      <c r="B212" s="26">
        <v>1</v>
      </c>
      <c r="H212" s="22" t="s">
        <v>666</v>
      </c>
      <c r="I212" s="26">
        <v>1</v>
      </c>
      <c r="N212" s="31" t="s">
        <v>667</v>
      </c>
      <c r="O212" s="24">
        <v>1</v>
      </c>
    </row>
    <row r="213" ht="14.25" spans="1:15">
      <c r="A213" s="22" t="s">
        <v>668</v>
      </c>
      <c r="B213" s="26">
        <v>1</v>
      </c>
      <c r="H213" s="22" t="s">
        <v>669</v>
      </c>
      <c r="I213" s="26">
        <v>1</v>
      </c>
      <c r="N213" s="31" t="s">
        <v>670</v>
      </c>
      <c r="O213" s="24">
        <v>1</v>
      </c>
    </row>
    <row r="214" ht="14.25" spans="1:15">
      <c r="A214" s="28" t="s">
        <v>626</v>
      </c>
      <c r="B214" s="26">
        <v>1</v>
      </c>
      <c r="H214" s="22" t="s">
        <v>671</v>
      </c>
      <c r="I214" s="26">
        <v>1</v>
      </c>
      <c r="N214" s="23" t="s">
        <v>672</v>
      </c>
      <c r="O214" s="24">
        <v>1</v>
      </c>
    </row>
    <row r="215" spans="8:15">
      <c r="H215" s="28" t="s">
        <v>101</v>
      </c>
      <c r="I215" s="28"/>
      <c r="O215" s="24">
        <v>30</v>
      </c>
    </row>
    <row r="216" ht="14.25" spans="2:15">
      <c r="B216" s="26">
        <v>28</v>
      </c>
      <c r="I216" s="26">
        <v>29</v>
      </c>
      <c r="N216" s="31" t="s">
        <v>589</v>
      </c>
      <c r="O216" s="24">
        <v>8</v>
      </c>
    </row>
    <row r="217" ht="14.25" spans="1:15">
      <c r="A217" s="18" t="s">
        <v>43</v>
      </c>
      <c r="B217" s="19" t="s">
        <v>1</v>
      </c>
      <c r="H217" s="31" t="s">
        <v>65</v>
      </c>
      <c r="I217" s="24">
        <v>10</v>
      </c>
      <c r="N217" s="31" t="s">
        <v>67</v>
      </c>
      <c r="O217" s="24">
        <v>8</v>
      </c>
    </row>
    <row r="218" ht="14.25" spans="1:15">
      <c r="A218" s="21" t="s">
        <v>64</v>
      </c>
      <c r="B218" s="21"/>
      <c r="H218" s="31" t="s">
        <v>67</v>
      </c>
      <c r="I218" s="24">
        <v>6</v>
      </c>
      <c r="N218" s="31" t="s">
        <v>301</v>
      </c>
      <c r="O218" s="24">
        <v>7</v>
      </c>
    </row>
    <row r="219" ht="14.25" spans="1:15">
      <c r="A219" s="31" t="s">
        <v>65</v>
      </c>
      <c r="B219" s="24">
        <v>7</v>
      </c>
      <c r="H219" s="31" t="s">
        <v>73</v>
      </c>
      <c r="I219" s="24">
        <v>5</v>
      </c>
      <c r="N219" s="31" t="s">
        <v>583</v>
      </c>
      <c r="O219" s="24">
        <v>6</v>
      </c>
    </row>
    <row r="220" ht="14.25" spans="1:15">
      <c r="A220" s="31" t="s">
        <v>67</v>
      </c>
      <c r="B220" s="24">
        <v>5</v>
      </c>
      <c r="H220" s="31" t="s">
        <v>591</v>
      </c>
      <c r="I220" s="24">
        <v>4</v>
      </c>
      <c r="N220" s="31" t="s">
        <v>65</v>
      </c>
      <c r="O220" s="24">
        <v>6</v>
      </c>
    </row>
    <row r="221" ht="14.25" spans="1:15">
      <c r="A221" s="31" t="s">
        <v>71</v>
      </c>
      <c r="B221" s="24">
        <v>2</v>
      </c>
      <c r="H221" s="31" t="s">
        <v>589</v>
      </c>
      <c r="I221" s="24">
        <v>3</v>
      </c>
      <c r="N221" s="31" t="s">
        <v>69</v>
      </c>
      <c r="O221" s="24">
        <v>5</v>
      </c>
    </row>
    <row r="222" ht="14.25" spans="1:15">
      <c r="A222" s="31" t="s">
        <v>591</v>
      </c>
      <c r="B222" s="24">
        <v>2</v>
      </c>
      <c r="H222" s="31" t="s">
        <v>588</v>
      </c>
      <c r="I222" s="24">
        <v>3</v>
      </c>
      <c r="N222" s="31" t="s">
        <v>587</v>
      </c>
      <c r="O222" s="24">
        <v>4</v>
      </c>
    </row>
    <row r="223" ht="14.25" spans="1:15">
      <c r="A223" s="31" t="s">
        <v>614</v>
      </c>
      <c r="B223" s="24">
        <v>2</v>
      </c>
      <c r="H223" s="31" t="s">
        <v>110</v>
      </c>
      <c r="I223" s="24">
        <v>2</v>
      </c>
      <c r="N223" s="31" t="s">
        <v>590</v>
      </c>
      <c r="O223" s="24">
        <v>2</v>
      </c>
    </row>
    <row r="224" ht="14.25" spans="1:15">
      <c r="A224" s="31" t="s">
        <v>589</v>
      </c>
      <c r="B224" s="24">
        <v>2</v>
      </c>
      <c r="H224" s="31" t="s">
        <v>614</v>
      </c>
      <c r="I224" s="24">
        <v>2</v>
      </c>
      <c r="N224" s="31" t="s">
        <v>83</v>
      </c>
      <c r="O224" s="24">
        <v>2</v>
      </c>
    </row>
    <row r="225" ht="14.25" spans="1:15">
      <c r="A225" s="31" t="s">
        <v>673</v>
      </c>
      <c r="B225" s="24">
        <v>1</v>
      </c>
      <c r="H225" s="31" t="s">
        <v>69</v>
      </c>
      <c r="I225" s="24">
        <v>2</v>
      </c>
      <c r="N225" s="31" t="s">
        <v>112</v>
      </c>
      <c r="O225" s="24">
        <v>2</v>
      </c>
    </row>
    <row r="226" ht="14.25" spans="1:15">
      <c r="A226" s="31" t="s">
        <v>73</v>
      </c>
      <c r="B226" s="24">
        <v>1</v>
      </c>
      <c r="H226" s="31" t="s">
        <v>587</v>
      </c>
      <c r="I226" s="24">
        <v>2</v>
      </c>
      <c r="N226" s="31" t="s">
        <v>76</v>
      </c>
      <c r="O226" s="24">
        <v>2</v>
      </c>
    </row>
    <row r="227" ht="14.25" spans="1:15">
      <c r="A227" s="31" t="s">
        <v>674</v>
      </c>
      <c r="B227" s="24">
        <v>1</v>
      </c>
      <c r="H227" s="31" t="s">
        <v>112</v>
      </c>
      <c r="I227" s="24">
        <v>2</v>
      </c>
      <c r="N227" s="31" t="s">
        <v>675</v>
      </c>
      <c r="O227" s="24">
        <v>1</v>
      </c>
    </row>
    <row r="228" ht="14.25" spans="1:15">
      <c r="A228" s="31" t="s">
        <v>605</v>
      </c>
      <c r="B228" s="24">
        <v>1</v>
      </c>
      <c r="H228" s="31" t="s">
        <v>71</v>
      </c>
      <c r="I228" s="24">
        <v>2</v>
      </c>
      <c r="N228" s="31" t="s">
        <v>676</v>
      </c>
      <c r="O228" s="24">
        <v>1</v>
      </c>
    </row>
    <row r="229" ht="14.25" spans="1:15">
      <c r="A229" s="31" t="s">
        <v>69</v>
      </c>
      <c r="B229" s="24">
        <v>1</v>
      </c>
      <c r="H229" s="31" t="s">
        <v>301</v>
      </c>
      <c r="I229" s="24">
        <v>2</v>
      </c>
      <c r="N229" s="31" t="s">
        <v>677</v>
      </c>
      <c r="O229" s="24">
        <v>1</v>
      </c>
    </row>
    <row r="230" ht="14.25" spans="1:15">
      <c r="A230" s="31" t="s">
        <v>597</v>
      </c>
      <c r="B230" s="24">
        <v>1</v>
      </c>
      <c r="H230" s="31" t="s">
        <v>78</v>
      </c>
      <c r="I230" s="24">
        <v>2</v>
      </c>
      <c r="N230" s="31" t="s">
        <v>613</v>
      </c>
      <c r="O230" s="24">
        <v>1</v>
      </c>
    </row>
    <row r="231" ht="14.25" spans="1:15">
      <c r="A231" s="31" t="s">
        <v>678</v>
      </c>
      <c r="B231" s="24">
        <v>1</v>
      </c>
      <c r="H231" s="31" t="s">
        <v>613</v>
      </c>
      <c r="I231" s="24">
        <v>1</v>
      </c>
      <c r="N231" s="31" t="s">
        <v>679</v>
      </c>
      <c r="O231" s="24">
        <v>1</v>
      </c>
    </row>
    <row r="232" ht="14.25" spans="1:15">
      <c r="A232" s="31" t="s">
        <v>680</v>
      </c>
      <c r="B232" s="24">
        <v>1</v>
      </c>
      <c r="H232" s="31" t="s">
        <v>674</v>
      </c>
      <c r="I232" s="24">
        <v>1</v>
      </c>
      <c r="N232" s="31" t="s">
        <v>681</v>
      </c>
      <c r="O232" s="24">
        <v>1</v>
      </c>
    </row>
    <row r="233" ht="14.25" spans="1:15">
      <c r="A233" s="31" t="s">
        <v>301</v>
      </c>
      <c r="B233" s="24">
        <v>1</v>
      </c>
      <c r="H233" s="31" t="s">
        <v>590</v>
      </c>
      <c r="I233" s="24">
        <v>1</v>
      </c>
      <c r="N233" s="31" t="s">
        <v>682</v>
      </c>
      <c r="O233" s="24">
        <v>1</v>
      </c>
    </row>
    <row r="234" ht="14.25" spans="1:15">
      <c r="A234" s="31" t="s">
        <v>613</v>
      </c>
      <c r="B234" s="24">
        <v>1</v>
      </c>
      <c r="H234" s="31" t="s">
        <v>683</v>
      </c>
      <c r="I234" s="24">
        <v>1</v>
      </c>
      <c r="N234" s="31" t="s">
        <v>642</v>
      </c>
      <c r="O234" s="24">
        <v>1</v>
      </c>
    </row>
    <row r="235" ht="14.25" spans="1:15">
      <c r="A235" s="23" t="s">
        <v>592</v>
      </c>
      <c r="B235" s="24">
        <v>1</v>
      </c>
      <c r="H235" s="31" t="s">
        <v>226</v>
      </c>
      <c r="I235" s="24">
        <v>1</v>
      </c>
      <c r="N235" s="23" t="s">
        <v>684</v>
      </c>
      <c r="O235" s="24">
        <v>1</v>
      </c>
    </row>
    <row r="236" spans="8:9">
      <c r="H236" s="33" t="s">
        <v>680</v>
      </c>
      <c r="I236" s="36">
        <v>1</v>
      </c>
    </row>
    <row r="237" spans="1:15">
      <c r="A237" s="34"/>
      <c r="B237" s="35">
        <v>31</v>
      </c>
      <c r="C237" s="34"/>
      <c r="D237" s="34"/>
      <c r="E237" s="34"/>
      <c r="F237" s="34"/>
      <c r="G237" s="34"/>
      <c r="H237" s="34"/>
      <c r="I237" s="37">
        <v>43497</v>
      </c>
      <c r="J237" s="34"/>
      <c r="K237" s="34"/>
      <c r="L237" s="34"/>
      <c r="M237" s="34"/>
      <c r="N237" s="34"/>
      <c r="O237" s="37">
        <v>43498</v>
      </c>
    </row>
    <row r="238" ht="14.25" spans="1:15">
      <c r="A238" s="31" t="s">
        <v>67</v>
      </c>
      <c r="B238" s="24">
        <v>13</v>
      </c>
      <c r="H238" s="18" t="s">
        <v>43</v>
      </c>
      <c r="I238" s="19" t="s">
        <v>1</v>
      </c>
      <c r="N238" s="18" t="s">
        <v>45</v>
      </c>
      <c r="O238" s="19" t="s">
        <v>1</v>
      </c>
    </row>
    <row r="239" ht="14.25" spans="1:15">
      <c r="A239" s="31" t="s">
        <v>69</v>
      </c>
      <c r="B239" s="24">
        <v>9</v>
      </c>
      <c r="H239" s="21" t="s">
        <v>64</v>
      </c>
      <c r="I239" s="21"/>
      <c r="N239" s="21" t="s">
        <v>64</v>
      </c>
      <c r="O239" s="21"/>
    </row>
    <row r="240" ht="14.25" spans="1:15">
      <c r="A240" s="31" t="s">
        <v>65</v>
      </c>
      <c r="B240" s="24">
        <v>8</v>
      </c>
      <c r="H240" s="31" t="s">
        <v>67</v>
      </c>
      <c r="I240" s="24">
        <v>9</v>
      </c>
      <c r="N240" s="31" t="s">
        <v>67</v>
      </c>
      <c r="O240" s="24">
        <v>9</v>
      </c>
    </row>
    <row r="241" ht="14.25" spans="1:15">
      <c r="A241" s="31" t="s">
        <v>76</v>
      </c>
      <c r="B241" s="24">
        <v>5</v>
      </c>
      <c r="H241" s="31" t="s">
        <v>69</v>
      </c>
      <c r="I241" s="24">
        <v>8</v>
      </c>
      <c r="N241" s="31" t="s">
        <v>65</v>
      </c>
      <c r="O241" s="24">
        <v>6</v>
      </c>
    </row>
    <row r="242" ht="14.25" spans="1:15">
      <c r="A242" s="31" t="s">
        <v>74</v>
      </c>
      <c r="B242" s="24">
        <v>4</v>
      </c>
      <c r="H242" s="31" t="s">
        <v>589</v>
      </c>
      <c r="I242" s="24">
        <v>6</v>
      </c>
      <c r="N242" s="31" t="s">
        <v>301</v>
      </c>
      <c r="O242" s="24">
        <v>5</v>
      </c>
    </row>
    <row r="243" ht="14.25" spans="1:15">
      <c r="A243" s="31" t="s">
        <v>301</v>
      </c>
      <c r="B243" s="24">
        <v>3</v>
      </c>
      <c r="H243" s="31" t="s">
        <v>76</v>
      </c>
      <c r="I243" s="24">
        <v>5</v>
      </c>
      <c r="N243" s="31" t="s">
        <v>102</v>
      </c>
      <c r="O243" s="24">
        <v>3</v>
      </c>
    </row>
    <row r="244" ht="14.25" spans="1:15">
      <c r="A244" s="31" t="s">
        <v>591</v>
      </c>
      <c r="B244" s="24">
        <v>3</v>
      </c>
      <c r="H244" s="31" t="s">
        <v>65</v>
      </c>
      <c r="I244" s="24">
        <v>4</v>
      </c>
      <c r="N244" s="31" t="s">
        <v>69</v>
      </c>
      <c r="O244" s="24">
        <v>3</v>
      </c>
    </row>
    <row r="245" ht="14.25" spans="1:15">
      <c r="A245" s="31" t="s">
        <v>105</v>
      </c>
      <c r="B245" s="24">
        <v>3</v>
      </c>
      <c r="H245" s="31" t="s">
        <v>73</v>
      </c>
      <c r="I245" s="24">
        <v>3</v>
      </c>
      <c r="N245" s="31" t="s">
        <v>590</v>
      </c>
      <c r="O245" s="24">
        <v>3</v>
      </c>
    </row>
    <row r="246" ht="14.25" spans="1:15">
      <c r="A246" s="31" t="s">
        <v>589</v>
      </c>
      <c r="B246" s="24">
        <v>3</v>
      </c>
      <c r="H246" s="31" t="s">
        <v>590</v>
      </c>
      <c r="I246" s="24">
        <v>3</v>
      </c>
      <c r="N246" s="31" t="s">
        <v>583</v>
      </c>
      <c r="O246" s="24">
        <v>3</v>
      </c>
    </row>
    <row r="247" ht="14.25" spans="1:15">
      <c r="A247" s="31" t="s">
        <v>102</v>
      </c>
      <c r="B247" s="24">
        <v>2</v>
      </c>
      <c r="H247" s="31" t="s">
        <v>103</v>
      </c>
      <c r="I247" s="24">
        <v>2</v>
      </c>
      <c r="N247" s="31" t="s">
        <v>76</v>
      </c>
      <c r="O247" s="24">
        <v>3</v>
      </c>
    </row>
    <row r="248" ht="14.25" spans="1:15">
      <c r="A248" s="31" t="s">
        <v>110</v>
      </c>
      <c r="B248" s="24">
        <v>2</v>
      </c>
      <c r="H248" s="31" t="s">
        <v>583</v>
      </c>
      <c r="I248" s="24">
        <v>2</v>
      </c>
      <c r="N248" s="31" t="s">
        <v>589</v>
      </c>
      <c r="O248" s="24">
        <v>3</v>
      </c>
    </row>
    <row r="249" ht="14.25" spans="1:15">
      <c r="A249" s="31" t="s">
        <v>614</v>
      </c>
      <c r="B249" s="24">
        <v>2</v>
      </c>
      <c r="H249" s="31" t="s">
        <v>102</v>
      </c>
      <c r="I249" s="24">
        <v>2</v>
      </c>
      <c r="N249" s="31" t="s">
        <v>685</v>
      </c>
      <c r="O249" s="24">
        <v>3</v>
      </c>
    </row>
    <row r="250" ht="14.25" spans="1:15">
      <c r="A250" s="31" t="s">
        <v>73</v>
      </c>
      <c r="B250" s="24">
        <v>2</v>
      </c>
      <c r="H250" s="31" t="s">
        <v>686</v>
      </c>
      <c r="I250" s="24">
        <v>1</v>
      </c>
      <c r="N250" s="31" t="s">
        <v>142</v>
      </c>
      <c r="O250" s="24">
        <v>2</v>
      </c>
    </row>
    <row r="251" ht="14.25" spans="1:15">
      <c r="A251" s="31" t="s">
        <v>687</v>
      </c>
      <c r="B251" s="24">
        <v>1</v>
      </c>
      <c r="H251" s="31" t="s">
        <v>109</v>
      </c>
      <c r="I251" s="24">
        <v>1</v>
      </c>
      <c r="N251" s="31" t="s">
        <v>688</v>
      </c>
      <c r="O251" s="24">
        <v>2</v>
      </c>
    </row>
    <row r="252" ht="14.25" spans="1:15">
      <c r="A252" s="31" t="s">
        <v>103</v>
      </c>
      <c r="B252" s="24">
        <v>1</v>
      </c>
      <c r="H252" s="31" t="s">
        <v>689</v>
      </c>
      <c r="I252" s="24">
        <v>1</v>
      </c>
      <c r="N252" s="31" t="s">
        <v>110</v>
      </c>
      <c r="O252" s="24">
        <v>2</v>
      </c>
    </row>
    <row r="253" ht="14.25" spans="1:15">
      <c r="A253" s="31" t="s">
        <v>78</v>
      </c>
      <c r="B253" s="24">
        <v>1</v>
      </c>
      <c r="H253" s="31" t="s">
        <v>690</v>
      </c>
      <c r="I253" s="24">
        <v>1</v>
      </c>
      <c r="N253" s="31" t="s">
        <v>74</v>
      </c>
      <c r="O253" s="24">
        <v>2</v>
      </c>
    </row>
    <row r="254" ht="14.25" spans="1:15">
      <c r="A254" s="31" t="s">
        <v>82</v>
      </c>
      <c r="B254" s="24">
        <v>1</v>
      </c>
      <c r="H254" s="31" t="s">
        <v>71</v>
      </c>
      <c r="I254" s="24">
        <v>1</v>
      </c>
      <c r="N254" s="31" t="s">
        <v>691</v>
      </c>
      <c r="O254" s="24">
        <v>2</v>
      </c>
    </row>
    <row r="255" ht="14.25" spans="1:15">
      <c r="A255" s="31" t="s">
        <v>692</v>
      </c>
      <c r="B255" s="24">
        <v>1</v>
      </c>
      <c r="H255" s="31" t="s">
        <v>693</v>
      </c>
      <c r="I255" s="24">
        <v>1</v>
      </c>
      <c r="N255" s="31" t="s">
        <v>642</v>
      </c>
      <c r="O255" s="24">
        <v>1</v>
      </c>
    </row>
    <row r="256" ht="14.25" spans="1:15">
      <c r="A256" s="31" t="s">
        <v>694</v>
      </c>
      <c r="B256" s="24">
        <v>1</v>
      </c>
      <c r="H256" s="31" t="s">
        <v>695</v>
      </c>
      <c r="I256" s="24">
        <v>1</v>
      </c>
      <c r="N256" s="31" t="s">
        <v>696</v>
      </c>
      <c r="O256" s="24">
        <v>1</v>
      </c>
    </row>
    <row r="257" ht="14.25" spans="1:15">
      <c r="A257" s="23" t="s">
        <v>697</v>
      </c>
      <c r="B257" s="24">
        <v>1</v>
      </c>
      <c r="H257" s="31" t="s">
        <v>698</v>
      </c>
      <c r="I257" s="24">
        <v>1</v>
      </c>
      <c r="N257" s="31" t="s">
        <v>166</v>
      </c>
      <c r="O257" s="24">
        <v>1</v>
      </c>
    </row>
    <row r="258" ht="14.25" spans="8:15">
      <c r="H258" s="31" t="s">
        <v>79</v>
      </c>
      <c r="I258" s="24">
        <v>1</v>
      </c>
      <c r="N258" s="31" t="s">
        <v>89</v>
      </c>
      <c r="O258" s="24">
        <v>1</v>
      </c>
    </row>
    <row r="259" spans="8:15">
      <c r="H259" s="23" t="s">
        <v>699</v>
      </c>
      <c r="I259" s="24">
        <v>1</v>
      </c>
      <c r="N259" s="23" t="s">
        <v>275</v>
      </c>
      <c r="O259" s="24">
        <v>1</v>
      </c>
    </row>
    <row r="260" spans="9:15">
      <c r="I260" s="38">
        <v>43500</v>
      </c>
      <c r="O260" s="38">
        <v>43501</v>
      </c>
    </row>
    <row r="261" spans="2:18">
      <c r="B261" s="38">
        <v>43499</v>
      </c>
      <c r="H261" s="18" t="s">
        <v>43</v>
      </c>
      <c r="I261" s="19" t="s">
        <v>1</v>
      </c>
      <c r="N261" s="18" t="s">
        <v>43</v>
      </c>
      <c r="O261" s="19" t="s">
        <v>1</v>
      </c>
      <c r="Q261" s="18" t="s">
        <v>43</v>
      </c>
      <c r="R261" s="19" t="s">
        <v>63</v>
      </c>
    </row>
    <row r="262" ht="14.25" spans="1:18">
      <c r="A262" s="18" t="s">
        <v>43</v>
      </c>
      <c r="B262" s="19" t="s">
        <v>1</v>
      </c>
      <c r="H262" s="21" t="s">
        <v>64</v>
      </c>
      <c r="I262" s="21"/>
      <c r="N262" s="21" t="s">
        <v>64</v>
      </c>
      <c r="O262" s="21"/>
      <c r="Q262" s="21" t="s">
        <v>64</v>
      </c>
      <c r="R262" s="21"/>
    </row>
    <row r="263" ht="14.25" spans="1:18">
      <c r="A263" s="21" t="s">
        <v>64</v>
      </c>
      <c r="B263" s="21"/>
      <c r="H263" s="31" t="s">
        <v>65</v>
      </c>
      <c r="I263" s="24">
        <v>23</v>
      </c>
      <c r="N263" s="31" t="s">
        <v>67</v>
      </c>
      <c r="O263" s="24">
        <v>16</v>
      </c>
      <c r="Q263" s="23" t="s">
        <v>67</v>
      </c>
      <c r="R263" s="24">
        <v>37</v>
      </c>
    </row>
    <row r="264" ht="14.25" spans="1:15">
      <c r="A264" s="31" t="s">
        <v>65</v>
      </c>
      <c r="B264" s="24">
        <v>16</v>
      </c>
      <c r="H264" s="31" t="s">
        <v>67</v>
      </c>
      <c r="I264" s="24">
        <v>14</v>
      </c>
      <c r="N264" s="31" t="s">
        <v>65</v>
      </c>
      <c r="O264" s="24">
        <v>7</v>
      </c>
    </row>
    <row r="265" ht="14.25" spans="1:15">
      <c r="A265" s="31" t="s">
        <v>69</v>
      </c>
      <c r="B265" s="24">
        <v>7</v>
      </c>
      <c r="H265" s="31" t="s">
        <v>69</v>
      </c>
      <c r="I265" s="24">
        <v>12</v>
      </c>
      <c r="N265" s="31" t="s">
        <v>69</v>
      </c>
      <c r="O265" s="24">
        <v>7</v>
      </c>
    </row>
    <row r="266" ht="14.25" spans="1:15">
      <c r="A266" s="31" t="s">
        <v>589</v>
      </c>
      <c r="B266" s="24">
        <v>7</v>
      </c>
      <c r="H266" s="31" t="s">
        <v>589</v>
      </c>
      <c r="I266" s="24">
        <v>10</v>
      </c>
      <c r="N266" s="31" t="s">
        <v>76</v>
      </c>
      <c r="O266" s="24">
        <v>7</v>
      </c>
    </row>
    <row r="267" ht="14.25" spans="1:15">
      <c r="A267" s="31" t="s">
        <v>591</v>
      </c>
      <c r="B267" s="24">
        <v>6</v>
      </c>
      <c r="H267" s="31" t="s">
        <v>73</v>
      </c>
      <c r="I267" s="24">
        <v>6</v>
      </c>
      <c r="N267" s="31" t="s">
        <v>105</v>
      </c>
      <c r="O267" s="24">
        <v>5</v>
      </c>
    </row>
    <row r="268" ht="14.25" spans="1:15">
      <c r="A268" s="31" t="s">
        <v>67</v>
      </c>
      <c r="B268" s="24">
        <v>5</v>
      </c>
      <c r="H268" s="31" t="s">
        <v>74</v>
      </c>
      <c r="I268" s="24">
        <v>5</v>
      </c>
      <c r="N268" s="31" t="s">
        <v>110</v>
      </c>
      <c r="O268" s="24">
        <v>4</v>
      </c>
    </row>
    <row r="269" ht="14.25" spans="1:15">
      <c r="A269" s="31" t="s">
        <v>73</v>
      </c>
      <c r="B269" s="24">
        <v>5</v>
      </c>
      <c r="H269" s="31" t="s">
        <v>105</v>
      </c>
      <c r="I269" s="24">
        <v>4</v>
      </c>
      <c r="N269" s="31" t="s">
        <v>583</v>
      </c>
      <c r="O269" s="24">
        <v>3</v>
      </c>
    </row>
    <row r="270" ht="14.25" spans="1:15">
      <c r="A270" s="31" t="s">
        <v>110</v>
      </c>
      <c r="B270" s="24">
        <v>5</v>
      </c>
      <c r="H270" s="31" t="s">
        <v>301</v>
      </c>
      <c r="I270" s="24">
        <v>4</v>
      </c>
      <c r="N270" s="31" t="s">
        <v>74</v>
      </c>
      <c r="O270" s="24">
        <v>3</v>
      </c>
    </row>
    <row r="271" ht="14.25" spans="1:15">
      <c r="A271" s="31" t="s">
        <v>74</v>
      </c>
      <c r="B271" s="24">
        <v>4</v>
      </c>
      <c r="H271" s="31" t="s">
        <v>71</v>
      </c>
      <c r="I271" s="24">
        <v>3</v>
      </c>
      <c r="N271" s="31" t="s">
        <v>66</v>
      </c>
      <c r="O271" s="24">
        <v>2</v>
      </c>
    </row>
    <row r="272" ht="14.25" spans="1:15">
      <c r="A272" s="31" t="s">
        <v>71</v>
      </c>
      <c r="B272" s="24">
        <v>3</v>
      </c>
      <c r="H272" s="31" t="s">
        <v>76</v>
      </c>
      <c r="I272" s="24">
        <v>3</v>
      </c>
      <c r="N272" s="31" t="s">
        <v>301</v>
      </c>
      <c r="O272" s="24">
        <v>2</v>
      </c>
    </row>
    <row r="273" ht="14.25" spans="1:15">
      <c r="A273" s="31" t="s">
        <v>587</v>
      </c>
      <c r="B273" s="24">
        <v>2</v>
      </c>
      <c r="H273" s="31" t="s">
        <v>110</v>
      </c>
      <c r="I273" s="24">
        <v>2</v>
      </c>
      <c r="N273" s="31" t="s">
        <v>73</v>
      </c>
      <c r="O273" s="24">
        <v>2</v>
      </c>
    </row>
    <row r="274" ht="14.25" spans="1:15">
      <c r="A274" s="31" t="s">
        <v>583</v>
      </c>
      <c r="B274" s="24">
        <v>2</v>
      </c>
      <c r="H274" s="31" t="s">
        <v>583</v>
      </c>
      <c r="I274" s="24">
        <v>2</v>
      </c>
      <c r="N274" s="31" t="s">
        <v>109</v>
      </c>
      <c r="O274" s="24">
        <v>2</v>
      </c>
    </row>
    <row r="275" ht="14.25" spans="1:15">
      <c r="A275" s="31" t="s">
        <v>658</v>
      </c>
      <c r="B275" s="24">
        <v>2</v>
      </c>
      <c r="H275" s="31" t="s">
        <v>278</v>
      </c>
      <c r="I275" s="24">
        <v>2</v>
      </c>
      <c r="N275" s="31" t="s">
        <v>102</v>
      </c>
      <c r="O275" s="24">
        <v>2</v>
      </c>
    </row>
    <row r="276" ht="14.25" spans="1:15">
      <c r="A276" s="31" t="s">
        <v>105</v>
      </c>
      <c r="B276" s="24">
        <v>2</v>
      </c>
      <c r="H276" s="31" t="s">
        <v>66</v>
      </c>
      <c r="I276" s="24">
        <v>2</v>
      </c>
      <c r="N276" s="31" t="s">
        <v>587</v>
      </c>
      <c r="O276" s="24">
        <v>2</v>
      </c>
    </row>
    <row r="277" ht="14.25" spans="1:15">
      <c r="A277" s="31" t="s">
        <v>592</v>
      </c>
      <c r="B277" s="24">
        <v>2</v>
      </c>
      <c r="H277" s="31" t="s">
        <v>82</v>
      </c>
      <c r="I277" s="24">
        <v>2</v>
      </c>
      <c r="N277" s="31" t="s">
        <v>700</v>
      </c>
      <c r="O277" s="24">
        <v>1</v>
      </c>
    </row>
    <row r="278" ht="14.25" spans="1:15">
      <c r="A278" s="31" t="s">
        <v>701</v>
      </c>
      <c r="B278" s="24">
        <v>1</v>
      </c>
      <c r="H278" s="31" t="s">
        <v>613</v>
      </c>
      <c r="I278" s="24">
        <v>2</v>
      </c>
      <c r="N278" s="31" t="s">
        <v>199</v>
      </c>
      <c r="O278" s="24">
        <v>1</v>
      </c>
    </row>
    <row r="279" ht="14.25" spans="1:15">
      <c r="A279" s="31" t="s">
        <v>82</v>
      </c>
      <c r="B279" s="24">
        <v>1</v>
      </c>
      <c r="H279" s="31" t="s">
        <v>702</v>
      </c>
      <c r="I279" s="24">
        <v>1</v>
      </c>
      <c r="N279" s="31" t="s">
        <v>703</v>
      </c>
      <c r="O279" s="24">
        <v>1</v>
      </c>
    </row>
    <row r="280" ht="14.25" spans="1:15">
      <c r="A280" s="31" t="s">
        <v>704</v>
      </c>
      <c r="B280" s="24">
        <v>1</v>
      </c>
      <c r="H280" s="31" t="s">
        <v>705</v>
      </c>
      <c r="I280" s="24">
        <v>1</v>
      </c>
      <c r="N280" s="31" t="s">
        <v>193</v>
      </c>
      <c r="O280" s="24">
        <v>1</v>
      </c>
    </row>
    <row r="281" ht="14.25" spans="1:15">
      <c r="A281" s="31" t="s">
        <v>706</v>
      </c>
      <c r="B281" s="24">
        <v>1</v>
      </c>
      <c r="H281" s="31" t="s">
        <v>112</v>
      </c>
      <c r="I281" s="24">
        <v>1</v>
      </c>
      <c r="N281" s="31" t="s">
        <v>707</v>
      </c>
      <c r="O281" s="24">
        <v>1</v>
      </c>
    </row>
    <row r="282" ht="14.25" spans="1:15">
      <c r="A282" s="31" t="s">
        <v>551</v>
      </c>
      <c r="B282" s="24">
        <v>1</v>
      </c>
      <c r="H282" s="23" t="s">
        <v>614</v>
      </c>
      <c r="I282" s="24">
        <v>1</v>
      </c>
      <c r="N282" s="23" t="s">
        <v>605</v>
      </c>
      <c r="O282" s="24">
        <v>1</v>
      </c>
    </row>
    <row r="283" spans="1:15">
      <c r="A283" s="23" t="s">
        <v>708</v>
      </c>
      <c r="B283" s="24">
        <v>1</v>
      </c>
      <c r="I283" s="38">
        <v>43503</v>
      </c>
      <c r="O283" s="38">
        <v>43504</v>
      </c>
    </row>
    <row r="284" spans="2:15">
      <c r="B284" s="38">
        <v>43502</v>
      </c>
      <c r="H284" s="18" t="s">
        <v>43</v>
      </c>
      <c r="I284" s="19" t="s">
        <v>1</v>
      </c>
      <c r="N284" s="18" t="s">
        <v>43</v>
      </c>
      <c r="O284" s="19" t="s">
        <v>1</v>
      </c>
    </row>
    <row r="285" ht="14.25" spans="1:15">
      <c r="A285" s="18" t="s">
        <v>43</v>
      </c>
      <c r="B285" s="19" t="s">
        <v>1</v>
      </c>
      <c r="H285" s="21" t="s">
        <v>64</v>
      </c>
      <c r="I285" s="21"/>
      <c r="N285" s="21" t="s">
        <v>64</v>
      </c>
      <c r="O285" s="21"/>
    </row>
    <row r="286" ht="14.25" spans="1:15">
      <c r="A286" s="21" t="s">
        <v>64</v>
      </c>
      <c r="B286" s="21"/>
      <c r="H286" s="31" t="s">
        <v>65</v>
      </c>
      <c r="I286" s="24">
        <v>9</v>
      </c>
      <c r="N286" s="31" t="s">
        <v>65</v>
      </c>
      <c r="O286" s="24">
        <v>6</v>
      </c>
    </row>
    <row r="287" ht="14.25" spans="1:15">
      <c r="A287" s="31" t="s">
        <v>65</v>
      </c>
      <c r="B287" s="24">
        <v>9</v>
      </c>
      <c r="H287" s="31" t="s">
        <v>69</v>
      </c>
      <c r="I287" s="24">
        <v>8</v>
      </c>
      <c r="N287" s="31" t="s">
        <v>67</v>
      </c>
      <c r="O287" s="24">
        <v>5</v>
      </c>
    </row>
    <row r="288" ht="14.25" spans="1:15">
      <c r="A288" s="31" t="s">
        <v>67</v>
      </c>
      <c r="B288" s="24">
        <v>6</v>
      </c>
      <c r="H288" s="31" t="s">
        <v>67</v>
      </c>
      <c r="I288" s="24">
        <v>6</v>
      </c>
      <c r="N288" s="31" t="s">
        <v>589</v>
      </c>
      <c r="O288" s="24">
        <v>5</v>
      </c>
    </row>
    <row r="289" ht="14.25" spans="1:15">
      <c r="A289" s="31" t="s">
        <v>69</v>
      </c>
      <c r="B289" s="24">
        <v>6</v>
      </c>
      <c r="H289" s="31" t="s">
        <v>589</v>
      </c>
      <c r="I289" s="24">
        <v>6</v>
      </c>
      <c r="N289" s="31" t="s">
        <v>69</v>
      </c>
      <c r="O289" s="24">
        <v>4</v>
      </c>
    </row>
    <row r="290" ht="14.25" spans="1:15">
      <c r="A290" s="31" t="s">
        <v>73</v>
      </c>
      <c r="B290" s="24">
        <v>4</v>
      </c>
      <c r="H290" s="31" t="s">
        <v>301</v>
      </c>
      <c r="I290" s="24">
        <v>4</v>
      </c>
      <c r="N290" s="31" t="s">
        <v>591</v>
      </c>
      <c r="O290" s="24">
        <v>2</v>
      </c>
    </row>
    <row r="291" ht="14.25" spans="1:15">
      <c r="A291" s="31" t="s">
        <v>76</v>
      </c>
      <c r="B291" s="24">
        <v>4</v>
      </c>
      <c r="H291" s="31" t="s">
        <v>76</v>
      </c>
      <c r="I291" s="24">
        <v>4</v>
      </c>
      <c r="N291" s="31" t="s">
        <v>103</v>
      </c>
      <c r="O291" s="24">
        <v>1</v>
      </c>
    </row>
    <row r="292" ht="14.25" spans="1:15">
      <c r="A292" s="31" t="s">
        <v>301</v>
      </c>
      <c r="B292" s="24">
        <v>3</v>
      </c>
      <c r="H292" s="31" t="s">
        <v>591</v>
      </c>
      <c r="I292" s="24">
        <v>3</v>
      </c>
      <c r="N292" s="31" t="s">
        <v>551</v>
      </c>
      <c r="O292" s="24">
        <v>1</v>
      </c>
    </row>
    <row r="293" ht="14.25" spans="1:15">
      <c r="A293" s="31" t="s">
        <v>583</v>
      </c>
      <c r="B293" s="24">
        <v>2</v>
      </c>
      <c r="H293" s="31" t="s">
        <v>109</v>
      </c>
      <c r="I293" s="24">
        <v>2</v>
      </c>
      <c r="N293" s="31" t="s">
        <v>140</v>
      </c>
      <c r="O293" s="24">
        <v>1</v>
      </c>
    </row>
    <row r="294" ht="14.25" spans="1:15">
      <c r="A294" s="31" t="s">
        <v>110</v>
      </c>
      <c r="B294" s="24">
        <v>2</v>
      </c>
      <c r="H294" s="31" t="s">
        <v>592</v>
      </c>
      <c r="I294" s="24">
        <v>2</v>
      </c>
      <c r="N294" s="31" t="s">
        <v>66</v>
      </c>
      <c r="O294" s="24">
        <v>1</v>
      </c>
    </row>
    <row r="295" ht="14.25" spans="1:15">
      <c r="A295" s="31" t="s">
        <v>589</v>
      </c>
      <c r="B295" s="24">
        <v>2</v>
      </c>
      <c r="H295" s="31" t="s">
        <v>74</v>
      </c>
      <c r="I295" s="24">
        <v>2</v>
      </c>
      <c r="N295" s="31" t="s">
        <v>583</v>
      </c>
      <c r="O295" s="24">
        <v>1</v>
      </c>
    </row>
    <row r="296" ht="14.25" spans="1:15">
      <c r="A296" s="31" t="s">
        <v>709</v>
      </c>
      <c r="B296" s="24">
        <v>2</v>
      </c>
      <c r="H296" s="31" t="s">
        <v>110</v>
      </c>
      <c r="I296" s="24">
        <v>2</v>
      </c>
      <c r="N296" s="31" t="s">
        <v>587</v>
      </c>
      <c r="O296" s="24">
        <v>1</v>
      </c>
    </row>
    <row r="297" ht="14.25" spans="1:15">
      <c r="A297" s="31" t="s">
        <v>705</v>
      </c>
      <c r="B297" s="24">
        <v>2</v>
      </c>
      <c r="H297" s="31" t="s">
        <v>112</v>
      </c>
      <c r="I297" s="24">
        <v>2</v>
      </c>
      <c r="N297" s="31" t="s">
        <v>73</v>
      </c>
      <c r="O297" s="24">
        <v>1</v>
      </c>
    </row>
    <row r="298" ht="14.25" spans="1:15">
      <c r="A298" s="31" t="s">
        <v>587</v>
      </c>
      <c r="B298" s="24">
        <v>2</v>
      </c>
      <c r="H298" s="31" t="s">
        <v>587</v>
      </c>
      <c r="I298" s="24">
        <v>1</v>
      </c>
      <c r="N298" s="31" t="s">
        <v>239</v>
      </c>
      <c r="O298" s="24">
        <v>1</v>
      </c>
    </row>
    <row r="299" ht="14.25" spans="1:15">
      <c r="A299" s="31" t="s">
        <v>710</v>
      </c>
      <c r="B299" s="24">
        <v>1</v>
      </c>
      <c r="H299" s="31" t="s">
        <v>711</v>
      </c>
      <c r="I299" s="24">
        <v>1</v>
      </c>
      <c r="N299" s="31" t="s">
        <v>712</v>
      </c>
      <c r="O299" s="24">
        <v>1</v>
      </c>
    </row>
    <row r="300" ht="14.25" spans="1:15">
      <c r="A300" s="31" t="s">
        <v>713</v>
      </c>
      <c r="B300" s="24">
        <v>1</v>
      </c>
      <c r="H300" s="31" t="s">
        <v>714</v>
      </c>
      <c r="I300" s="24">
        <v>1</v>
      </c>
      <c r="N300" s="31" t="s">
        <v>102</v>
      </c>
      <c r="O300" s="24">
        <v>1</v>
      </c>
    </row>
    <row r="301" ht="14.25" spans="1:15">
      <c r="A301" s="31" t="s">
        <v>715</v>
      </c>
      <c r="B301" s="24">
        <v>1</v>
      </c>
      <c r="H301" s="31" t="s">
        <v>250</v>
      </c>
      <c r="I301" s="24">
        <v>1</v>
      </c>
      <c r="N301" s="31" t="s">
        <v>716</v>
      </c>
      <c r="O301" s="24">
        <v>1</v>
      </c>
    </row>
    <row r="302" ht="14.25" spans="1:15">
      <c r="A302" s="31" t="s">
        <v>106</v>
      </c>
      <c r="B302" s="24">
        <v>1</v>
      </c>
      <c r="H302" s="31" t="s">
        <v>300</v>
      </c>
      <c r="I302" s="24">
        <v>1</v>
      </c>
      <c r="N302" s="31" t="s">
        <v>261</v>
      </c>
      <c r="O302" s="24">
        <v>1</v>
      </c>
    </row>
    <row r="303" ht="14.25" spans="1:15">
      <c r="A303" s="31" t="s">
        <v>717</v>
      </c>
      <c r="B303" s="24">
        <v>1</v>
      </c>
      <c r="H303" s="31" t="s">
        <v>293</v>
      </c>
      <c r="I303" s="24">
        <v>1</v>
      </c>
      <c r="N303" s="31" t="s">
        <v>218</v>
      </c>
      <c r="O303" s="24">
        <v>1</v>
      </c>
    </row>
    <row r="304" ht="14.25" spans="1:15">
      <c r="A304" s="31" t="s">
        <v>121</v>
      </c>
      <c r="B304" s="24">
        <v>1</v>
      </c>
      <c r="H304" s="31" t="s">
        <v>632</v>
      </c>
      <c r="I304" s="24">
        <v>1</v>
      </c>
      <c r="N304" s="31" t="s">
        <v>718</v>
      </c>
      <c r="O304" s="24">
        <v>1</v>
      </c>
    </row>
    <row r="305" ht="14.25" spans="1:15">
      <c r="A305" s="31" t="s">
        <v>66</v>
      </c>
      <c r="B305" s="24">
        <v>1</v>
      </c>
      <c r="H305" s="23" t="s">
        <v>140</v>
      </c>
      <c r="I305" s="24">
        <v>1</v>
      </c>
      <c r="N305" s="23" t="s">
        <v>407</v>
      </c>
      <c r="O305" s="24">
        <v>1</v>
      </c>
    </row>
    <row r="306" spans="1:2">
      <c r="A306" s="23" t="s">
        <v>657</v>
      </c>
      <c r="B306" s="24">
        <v>1</v>
      </c>
    </row>
    <row r="308" spans="2:15">
      <c r="B308" s="38">
        <v>43505</v>
      </c>
      <c r="I308" s="38">
        <v>43506</v>
      </c>
      <c r="O308" s="38">
        <v>43507</v>
      </c>
    </row>
    <row r="309" spans="1:9">
      <c r="A309" s="18" t="s">
        <v>43</v>
      </c>
      <c r="B309" s="19" t="s">
        <v>1</v>
      </c>
      <c r="H309" s="18" t="s">
        <v>43</v>
      </c>
      <c r="I309" s="19" t="s">
        <v>1</v>
      </c>
    </row>
    <row r="310" ht="14.25" spans="1:18">
      <c r="A310" s="21" t="s">
        <v>64</v>
      </c>
      <c r="B310" s="21"/>
      <c r="H310" s="21" t="s">
        <v>64</v>
      </c>
      <c r="I310" s="21"/>
      <c r="N310" s="17" t="s">
        <v>43</v>
      </c>
      <c r="O310" s="25" t="s">
        <v>1</v>
      </c>
      <c r="Q310" s="17" t="s">
        <v>43</v>
      </c>
      <c r="R310" s="25" t="s">
        <v>63</v>
      </c>
    </row>
    <row r="311" ht="14.25" spans="1:18">
      <c r="A311" s="31" t="s">
        <v>67</v>
      </c>
      <c r="B311" s="24">
        <v>19</v>
      </c>
      <c r="H311" s="31" t="s">
        <v>67</v>
      </c>
      <c r="I311" s="24">
        <v>18</v>
      </c>
      <c r="N311" s="20" t="s">
        <v>64</v>
      </c>
      <c r="O311" s="20"/>
      <c r="Q311" s="20" t="s">
        <v>64</v>
      </c>
      <c r="R311" s="20"/>
    </row>
    <row r="312" ht="14.25" spans="1:18">
      <c r="A312" s="31" t="s">
        <v>65</v>
      </c>
      <c r="B312" s="24">
        <v>11</v>
      </c>
      <c r="H312" s="31" t="s">
        <v>65</v>
      </c>
      <c r="I312" s="24">
        <v>12</v>
      </c>
      <c r="N312" s="22" t="s">
        <v>67</v>
      </c>
      <c r="O312" s="26">
        <v>16</v>
      </c>
      <c r="Q312" s="28" t="s">
        <v>67</v>
      </c>
      <c r="R312" s="26">
        <v>37</v>
      </c>
    </row>
    <row r="313" ht="14.25" spans="1:15">
      <c r="A313" s="31" t="s">
        <v>69</v>
      </c>
      <c r="B313" s="24">
        <v>9</v>
      </c>
      <c r="H313" s="31" t="s">
        <v>110</v>
      </c>
      <c r="I313" s="24">
        <v>10</v>
      </c>
      <c r="N313" s="22" t="s">
        <v>65</v>
      </c>
      <c r="O313" s="26">
        <v>15</v>
      </c>
    </row>
    <row r="314" ht="14.25" spans="1:15">
      <c r="A314" s="31" t="s">
        <v>76</v>
      </c>
      <c r="B314" s="24">
        <v>7</v>
      </c>
      <c r="H314" s="31" t="s">
        <v>73</v>
      </c>
      <c r="I314" s="24">
        <v>10</v>
      </c>
      <c r="N314" s="22" t="s">
        <v>69</v>
      </c>
      <c r="O314" s="26">
        <v>12</v>
      </c>
    </row>
    <row r="315" ht="14.25" spans="1:15">
      <c r="A315" s="31" t="s">
        <v>591</v>
      </c>
      <c r="B315" s="24">
        <v>5</v>
      </c>
      <c r="H315" s="31" t="s">
        <v>69</v>
      </c>
      <c r="I315" s="24">
        <v>8</v>
      </c>
      <c r="N315" s="22" t="s">
        <v>589</v>
      </c>
      <c r="O315" s="26">
        <v>9</v>
      </c>
    </row>
    <row r="316" ht="14.25" spans="1:15">
      <c r="A316" s="31" t="s">
        <v>110</v>
      </c>
      <c r="B316" s="24">
        <v>5</v>
      </c>
      <c r="H316" s="31" t="s">
        <v>301</v>
      </c>
      <c r="I316" s="24">
        <v>5</v>
      </c>
      <c r="N316" s="22" t="s">
        <v>110</v>
      </c>
      <c r="O316" s="26">
        <v>8</v>
      </c>
    </row>
    <row r="317" ht="14.25" spans="1:15">
      <c r="A317" s="31" t="s">
        <v>589</v>
      </c>
      <c r="B317" s="24">
        <v>5</v>
      </c>
      <c r="H317" s="31" t="s">
        <v>591</v>
      </c>
      <c r="I317" s="24">
        <v>5</v>
      </c>
      <c r="N317" s="22" t="s">
        <v>587</v>
      </c>
      <c r="O317" s="26">
        <v>6</v>
      </c>
    </row>
    <row r="318" ht="14.25" spans="1:15">
      <c r="A318" s="31" t="s">
        <v>301</v>
      </c>
      <c r="B318" s="24">
        <v>4</v>
      </c>
      <c r="H318" s="31" t="s">
        <v>71</v>
      </c>
      <c r="I318" s="24">
        <v>5</v>
      </c>
      <c r="N318" s="22" t="s">
        <v>76</v>
      </c>
      <c r="O318" s="26">
        <v>6</v>
      </c>
    </row>
    <row r="319" ht="14.25" spans="1:15">
      <c r="A319" s="31" t="s">
        <v>73</v>
      </c>
      <c r="B319" s="24">
        <v>3</v>
      </c>
      <c r="H319" s="31" t="s">
        <v>590</v>
      </c>
      <c r="I319" s="24">
        <v>4</v>
      </c>
      <c r="N319" s="22" t="s">
        <v>583</v>
      </c>
      <c r="O319" s="26">
        <v>6</v>
      </c>
    </row>
    <row r="320" ht="14.25" spans="1:15">
      <c r="A320" s="31" t="s">
        <v>71</v>
      </c>
      <c r="B320" s="24">
        <v>3</v>
      </c>
      <c r="H320" s="31" t="s">
        <v>66</v>
      </c>
      <c r="I320" s="24">
        <v>4</v>
      </c>
      <c r="N320" s="22" t="s">
        <v>301</v>
      </c>
      <c r="O320" s="26">
        <v>5</v>
      </c>
    </row>
    <row r="321" ht="14.25" spans="1:15">
      <c r="A321" s="31" t="s">
        <v>719</v>
      </c>
      <c r="B321" s="24">
        <v>2</v>
      </c>
      <c r="H321" s="31" t="s">
        <v>76</v>
      </c>
      <c r="I321" s="24">
        <v>3</v>
      </c>
      <c r="N321" s="22" t="s">
        <v>590</v>
      </c>
      <c r="O321" s="26">
        <v>4</v>
      </c>
    </row>
    <row r="322" ht="14.25" spans="1:15">
      <c r="A322" s="31" t="s">
        <v>103</v>
      </c>
      <c r="B322" s="24">
        <v>2</v>
      </c>
      <c r="H322" s="31" t="s">
        <v>589</v>
      </c>
      <c r="I322" s="24">
        <v>3</v>
      </c>
      <c r="N322" s="22" t="s">
        <v>73</v>
      </c>
      <c r="O322" s="26">
        <v>4</v>
      </c>
    </row>
    <row r="323" ht="14.25" spans="1:15">
      <c r="A323" s="31" t="s">
        <v>592</v>
      </c>
      <c r="B323" s="24">
        <v>2</v>
      </c>
      <c r="H323" s="31" t="s">
        <v>614</v>
      </c>
      <c r="I323" s="24">
        <v>3</v>
      </c>
      <c r="N323" s="22" t="s">
        <v>591</v>
      </c>
      <c r="O323" s="26">
        <v>4</v>
      </c>
    </row>
    <row r="324" ht="14.25" spans="1:15">
      <c r="A324" s="31" t="s">
        <v>583</v>
      </c>
      <c r="B324" s="24">
        <v>2</v>
      </c>
      <c r="H324" s="31" t="s">
        <v>587</v>
      </c>
      <c r="I324" s="24">
        <v>2</v>
      </c>
      <c r="N324" s="22" t="s">
        <v>613</v>
      </c>
      <c r="O324" s="26">
        <v>2</v>
      </c>
    </row>
    <row r="325" ht="14.25" spans="1:15">
      <c r="A325" s="31" t="s">
        <v>587</v>
      </c>
      <c r="B325" s="24">
        <v>2</v>
      </c>
      <c r="H325" s="31" t="s">
        <v>720</v>
      </c>
      <c r="I325" s="24">
        <v>2</v>
      </c>
      <c r="N325" s="22" t="s">
        <v>551</v>
      </c>
      <c r="O325" s="26">
        <v>2</v>
      </c>
    </row>
    <row r="326" ht="14.25" spans="1:15">
      <c r="A326" s="31" t="s">
        <v>605</v>
      </c>
      <c r="B326" s="24">
        <v>2</v>
      </c>
      <c r="H326" s="31" t="s">
        <v>199</v>
      </c>
      <c r="I326" s="24">
        <v>2</v>
      </c>
      <c r="N326" s="22" t="s">
        <v>609</v>
      </c>
      <c r="O326" s="26">
        <v>2</v>
      </c>
    </row>
    <row r="327" ht="14.25" spans="1:15">
      <c r="A327" s="31" t="s">
        <v>613</v>
      </c>
      <c r="B327" s="24">
        <v>2</v>
      </c>
      <c r="H327" s="31" t="s">
        <v>166</v>
      </c>
      <c r="I327" s="24">
        <v>2</v>
      </c>
      <c r="N327" s="22" t="s">
        <v>74</v>
      </c>
      <c r="O327" s="26">
        <v>2</v>
      </c>
    </row>
    <row r="328" ht="14.25" spans="1:15">
      <c r="A328" s="31" t="s">
        <v>102</v>
      </c>
      <c r="B328" s="24">
        <v>2</v>
      </c>
      <c r="H328" s="31" t="s">
        <v>333</v>
      </c>
      <c r="I328" s="24">
        <v>1</v>
      </c>
      <c r="N328" s="22" t="s">
        <v>592</v>
      </c>
      <c r="O328" s="26">
        <v>2</v>
      </c>
    </row>
    <row r="329" ht="14.25" spans="1:15">
      <c r="A329" s="31" t="s">
        <v>721</v>
      </c>
      <c r="B329" s="24">
        <v>1</v>
      </c>
      <c r="H329" s="31" t="s">
        <v>320</v>
      </c>
      <c r="I329" s="24">
        <v>1</v>
      </c>
      <c r="N329" s="22" t="s">
        <v>722</v>
      </c>
      <c r="O329" s="26">
        <v>1</v>
      </c>
    </row>
    <row r="330" ht="14.25" spans="1:15">
      <c r="A330" s="23" t="s">
        <v>66</v>
      </c>
      <c r="B330" s="24">
        <v>1</v>
      </c>
      <c r="H330" s="23" t="s">
        <v>106</v>
      </c>
      <c r="I330" s="24">
        <v>1</v>
      </c>
      <c r="N330" s="22" t="s">
        <v>723</v>
      </c>
      <c r="O330" s="26">
        <v>1</v>
      </c>
    </row>
    <row r="331" spans="14:15">
      <c r="N331" s="28" t="s">
        <v>629</v>
      </c>
      <c r="O331" s="26">
        <v>1</v>
      </c>
    </row>
    <row r="332" spans="2:15">
      <c r="B332" s="38">
        <v>43508</v>
      </c>
      <c r="I332" s="38">
        <v>43509</v>
      </c>
      <c r="O332" s="38">
        <v>43510</v>
      </c>
    </row>
    <row r="333" spans="1:2">
      <c r="A333" s="17" t="s">
        <v>43</v>
      </c>
      <c r="B333" s="25" t="s">
        <v>1</v>
      </c>
    </row>
    <row r="334" ht="14.25" spans="1:15">
      <c r="A334" s="20" t="s">
        <v>64</v>
      </c>
      <c r="B334" s="20"/>
      <c r="D334" s="17" t="s">
        <v>43</v>
      </c>
      <c r="E334" s="25" t="s">
        <v>63</v>
      </c>
      <c r="H334" s="17" t="s">
        <v>43</v>
      </c>
      <c r="I334" s="10" t="s">
        <v>1</v>
      </c>
      <c r="N334" s="17" t="s">
        <v>43</v>
      </c>
      <c r="O334" s="25" t="s">
        <v>1</v>
      </c>
    </row>
    <row r="335" ht="14.25" spans="1:18">
      <c r="A335" s="22" t="s">
        <v>67</v>
      </c>
      <c r="B335" s="26">
        <v>26</v>
      </c>
      <c r="D335" s="20" t="s">
        <v>64</v>
      </c>
      <c r="E335" s="20"/>
      <c r="H335" s="11" t="s">
        <v>64</v>
      </c>
      <c r="I335" s="12"/>
      <c r="K335" s="17" t="s">
        <v>43</v>
      </c>
      <c r="L335" s="25" t="s">
        <v>63</v>
      </c>
      <c r="N335" s="20" t="s">
        <v>64</v>
      </c>
      <c r="O335" s="20"/>
      <c r="Q335" s="17" t="s">
        <v>43</v>
      </c>
      <c r="R335" s="25" t="s">
        <v>63</v>
      </c>
    </row>
    <row r="336" ht="14.25" spans="1:18">
      <c r="A336" s="22" t="s">
        <v>65</v>
      </c>
      <c r="B336" s="26">
        <v>22</v>
      </c>
      <c r="D336" s="22" t="s">
        <v>67</v>
      </c>
      <c r="E336" s="26">
        <v>37</v>
      </c>
      <c r="H336" s="13" t="s">
        <v>67</v>
      </c>
      <c r="I336" s="14">
        <v>26</v>
      </c>
      <c r="K336" s="20" t="s">
        <v>64</v>
      </c>
      <c r="L336" s="20"/>
      <c r="N336" s="22" t="s">
        <v>67</v>
      </c>
      <c r="O336" s="26">
        <v>32</v>
      </c>
      <c r="Q336" s="20" t="s">
        <v>64</v>
      </c>
      <c r="R336" s="20"/>
    </row>
    <row r="337" ht="14.25" spans="1:18">
      <c r="A337" s="22" t="s">
        <v>73</v>
      </c>
      <c r="B337" s="26">
        <v>18</v>
      </c>
      <c r="D337" s="22" t="s">
        <v>724</v>
      </c>
      <c r="E337" s="26">
        <v>37</v>
      </c>
      <c r="H337" s="13" t="s">
        <v>69</v>
      </c>
      <c r="I337" s="14">
        <v>19</v>
      </c>
      <c r="K337" s="22" t="s">
        <v>67</v>
      </c>
      <c r="L337" s="26">
        <v>37</v>
      </c>
      <c r="N337" s="22" t="s">
        <v>65</v>
      </c>
      <c r="O337" s="26">
        <v>15</v>
      </c>
      <c r="Q337" s="22" t="s">
        <v>73</v>
      </c>
      <c r="R337" s="26">
        <v>37</v>
      </c>
    </row>
    <row r="338" ht="14.25" spans="1:18">
      <c r="A338" s="22" t="s">
        <v>69</v>
      </c>
      <c r="B338" s="26">
        <v>15</v>
      </c>
      <c r="D338" s="22" t="s">
        <v>589</v>
      </c>
      <c r="E338" s="26">
        <v>37</v>
      </c>
      <c r="H338" s="13" t="s">
        <v>65</v>
      </c>
      <c r="I338" s="14">
        <v>14</v>
      </c>
      <c r="K338" s="22" t="s">
        <v>642</v>
      </c>
      <c r="L338" s="26">
        <v>37</v>
      </c>
      <c r="N338" s="22" t="s">
        <v>589</v>
      </c>
      <c r="O338" s="26">
        <v>14</v>
      </c>
      <c r="Q338" s="28" t="s">
        <v>600</v>
      </c>
      <c r="R338" s="26">
        <v>37</v>
      </c>
    </row>
    <row r="339" ht="14.25" spans="1:15">
      <c r="A339" s="22" t="s">
        <v>76</v>
      </c>
      <c r="B339" s="26">
        <v>11</v>
      </c>
      <c r="D339" s="22" t="s">
        <v>591</v>
      </c>
      <c r="E339" s="26">
        <v>37</v>
      </c>
      <c r="H339" s="13" t="s">
        <v>589</v>
      </c>
      <c r="I339" s="14">
        <v>12</v>
      </c>
      <c r="K339" s="28" t="s">
        <v>101</v>
      </c>
      <c r="L339" s="26">
        <v>37</v>
      </c>
      <c r="N339" s="22" t="s">
        <v>69</v>
      </c>
      <c r="O339" s="26">
        <v>11</v>
      </c>
    </row>
    <row r="340" ht="14.25" spans="1:15">
      <c r="A340" s="22" t="s">
        <v>587</v>
      </c>
      <c r="B340" s="26">
        <v>8</v>
      </c>
      <c r="D340" s="22" t="s">
        <v>583</v>
      </c>
      <c r="E340" s="26">
        <v>37</v>
      </c>
      <c r="H340" s="13" t="s">
        <v>76</v>
      </c>
      <c r="I340" s="14">
        <v>10</v>
      </c>
      <c r="K340" s="22"/>
      <c r="L340" s="26"/>
      <c r="N340" s="22" t="s">
        <v>73</v>
      </c>
      <c r="O340" s="26">
        <v>11</v>
      </c>
    </row>
    <row r="341" ht="14.25" spans="1:15">
      <c r="A341" s="22" t="s">
        <v>589</v>
      </c>
      <c r="B341" s="26">
        <v>8</v>
      </c>
      <c r="D341" s="28" t="s">
        <v>725</v>
      </c>
      <c r="E341" s="26">
        <v>37</v>
      </c>
      <c r="H341" s="13" t="s">
        <v>583</v>
      </c>
      <c r="I341" s="14">
        <v>9</v>
      </c>
      <c r="K341" s="22"/>
      <c r="L341" s="26"/>
      <c r="N341" s="22" t="s">
        <v>583</v>
      </c>
      <c r="O341" s="26">
        <v>9</v>
      </c>
    </row>
    <row r="342" ht="14.25" spans="1:15">
      <c r="A342" s="22" t="s">
        <v>583</v>
      </c>
      <c r="B342" s="26">
        <v>8</v>
      </c>
      <c r="H342" s="13" t="s">
        <v>73</v>
      </c>
      <c r="I342" s="14">
        <v>9</v>
      </c>
      <c r="K342" s="28"/>
      <c r="L342" s="26"/>
      <c r="N342" s="22" t="s">
        <v>301</v>
      </c>
      <c r="O342" s="26">
        <v>6</v>
      </c>
    </row>
    <row r="343" ht="14.25" spans="1:15">
      <c r="A343" s="22" t="s">
        <v>301</v>
      </c>
      <c r="B343" s="26">
        <v>8</v>
      </c>
      <c r="H343" s="13" t="s">
        <v>301</v>
      </c>
      <c r="I343" s="14">
        <v>9</v>
      </c>
      <c r="N343" s="22" t="s">
        <v>110</v>
      </c>
      <c r="O343" s="26">
        <v>6</v>
      </c>
    </row>
    <row r="344" ht="14.25" spans="1:15">
      <c r="A344" s="22" t="s">
        <v>110</v>
      </c>
      <c r="B344" s="26">
        <v>7</v>
      </c>
      <c r="H344" s="13" t="s">
        <v>587</v>
      </c>
      <c r="I344" s="14">
        <v>8</v>
      </c>
      <c r="N344" s="22" t="s">
        <v>76</v>
      </c>
      <c r="O344" s="26">
        <v>6</v>
      </c>
    </row>
    <row r="345" ht="14.25" spans="1:15">
      <c r="A345" s="22" t="s">
        <v>71</v>
      </c>
      <c r="B345" s="26">
        <v>7</v>
      </c>
      <c r="H345" s="13" t="s">
        <v>110</v>
      </c>
      <c r="I345" s="14">
        <v>6</v>
      </c>
      <c r="N345" s="22" t="s">
        <v>587</v>
      </c>
      <c r="O345" s="26">
        <v>6</v>
      </c>
    </row>
    <row r="346" ht="14.25" spans="1:15">
      <c r="A346" s="22" t="s">
        <v>83</v>
      </c>
      <c r="B346" s="26">
        <v>3</v>
      </c>
      <c r="H346" s="13" t="s">
        <v>591</v>
      </c>
      <c r="I346" s="14">
        <v>6</v>
      </c>
      <c r="N346" s="22" t="s">
        <v>90</v>
      </c>
      <c r="O346" s="26">
        <v>3</v>
      </c>
    </row>
    <row r="347" ht="14.25" spans="1:15">
      <c r="A347" s="22" t="s">
        <v>590</v>
      </c>
      <c r="B347" s="26">
        <v>3</v>
      </c>
      <c r="H347" s="13" t="s">
        <v>199</v>
      </c>
      <c r="I347" s="14">
        <v>4</v>
      </c>
      <c r="N347" s="22" t="s">
        <v>71</v>
      </c>
      <c r="O347" s="26">
        <v>3</v>
      </c>
    </row>
    <row r="348" ht="14.25" spans="1:15">
      <c r="A348" s="22" t="s">
        <v>74</v>
      </c>
      <c r="B348" s="26">
        <v>3</v>
      </c>
      <c r="H348" s="13" t="s">
        <v>592</v>
      </c>
      <c r="I348" s="14">
        <v>4</v>
      </c>
      <c r="N348" s="22" t="s">
        <v>592</v>
      </c>
      <c r="O348" s="26">
        <v>3</v>
      </c>
    </row>
    <row r="349" ht="14.25" spans="1:15">
      <c r="A349" s="22" t="s">
        <v>102</v>
      </c>
      <c r="B349" s="26">
        <v>3</v>
      </c>
      <c r="H349" s="13" t="s">
        <v>74</v>
      </c>
      <c r="I349" s="14">
        <v>3</v>
      </c>
      <c r="N349" s="22" t="s">
        <v>590</v>
      </c>
      <c r="O349" s="26">
        <v>3</v>
      </c>
    </row>
    <row r="350" ht="14.25" spans="1:15">
      <c r="A350" s="22" t="s">
        <v>239</v>
      </c>
      <c r="B350" s="26">
        <v>2</v>
      </c>
      <c r="H350" s="13" t="s">
        <v>590</v>
      </c>
      <c r="I350" s="14">
        <v>3</v>
      </c>
      <c r="N350" s="22" t="s">
        <v>614</v>
      </c>
      <c r="O350" s="26">
        <v>3</v>
      </c>
    </row>
    <row r="351" ht="14.25" spans="1:15">
      <c r="A351" s="22" t="s">
        <v>112</v>
      </c>
      <c r="B351" s="26">
        <v>2</v>
      </c>
      <c r="H351" s="13" t="s">
        <v>78</v>
      </c>
      <c r="I351" s="14">
        <v>3</v>
      </c>
      <c r="N351" s="22" t="s">
        <v>74</v>
      </c>
      <c r="O351" s="26">
        <v>3</v>
      </c>
    </row>
    <row r="352" ht="14.25" spans="1:15">
      <c r="A352" s="22" t="s">
        <v>614</v>
      </c>
      <c r="B352" s="26">
        <v>2</v>
      </c>
      <c r="H352" s="13" t="s">
        <v>83</v>
      </c>
      <c r="I352" s="14">
        <v>3</v>
      </c>
      <c r="N352" s="22" t="s">
        <v>600</v>
      </c>
      <c r="O352" s="26">
        <v>3</v>
      </c>
    </row>
    <row r="353" ht="14.25" spans="1:15">
      <c r="A353" s="22" t="s">
        <v>726</v>
      </c>
      <c r="B353" s="26">
        <v>2</v>
      </c>
      <c r="H353" s="13" t="s">
        <v>239</v>
      </c>
      <c r="I353" s="14">
        <v>3</v>
      </c>
      <c r="N353" s="22" t="s">
        <v>613</v>
      </c>
      <c r="O353" s="26">
        <v>2</v>
      </c>
    </row>
    <row r="354" ht="14.25" spans="1:15">
      <c r="A354" s="28" t="s">
        <v>592</v>
      </c>
      <c r="B354" s="26">
        <v>2</v>
      </c>
      <c r="H354" s="13" t="s">
        <v>232</v>
      </c>
      <c r="I354" s="14">
        <v>3</v>
      </c>
      <c r="N354" s="22" t="s">
        <v>588</v>
      </c>
      <c r="O354" s="26">
        <v>2</v>
      </c>
    </row>
    <row r="355" spans="8:15">
      <c r="H355" s="25" t="s">
        <v>70</v>
      </c>
      <c r="I355" s="32">
        <v>3</v>
      </c>
      <c r="N355" s="28" t="s">
        <v>727</v>
      </c>
      <c r="O355" s="26">
        <v>1</v>
      </c>
    </row>
    <row r="356" spans="2:15">
      <c r="B356" s="38">
        <v>43511</v>
      </c>
      <c r="I356" s="38">
        <v>43512</v>
      </c>
      <c r="O356" s="38">
        <v>43513</v>
      </c>
    </row>
    <row r="357" spans="1:15">
      <c r="A357" s="18" t="s">
        <v>43</v>
      </c>
      <c r="B357" s="19" t="s">
        <v>1</v>
      </c>
      <c r="H357" s="17" t="s">
        <v>43</v>
      </c>
      <c r="I357" s="25" t="s">
        <v>1</v>
      </c>
      <c r="N357" s="17" t="s">
        <v>43</v>
      </c>
      <c r="O357" s="25" t="s">
        <v>1</v>
      </c>
    </row>
    <row r="358" ht="14.25" spans="1:15">
      <c r="A358" s="21" t="s">
        <v>64</v>
      </c>
      <c r="B358" s="21"/>
      <c r="H358" s="20" t="s">
        <v>64</v>
      </c>
      <c r="I358" s="20"/>
      <c r="N358" s="20" t="s">
        <v>64</v>
      </c>
      <c r="O358" s="20"/>
    </row>
    <row r="359" ht="14.25" spans="1:15">
      <c r="A359" s="31" t="s">
        <v>67</v>
      </c>
      <c r="B359" s="24">
        <v>22</v>
      </c>
      <c r="H359" s="22" t="s">
        <v>67</v>
      </c>
      <c r="I359" s="26">
        <v>20</v>
      </c>
      <c r="N359" s="22" t="s">
        <v>590</v>
      </c>
      <c r="O359" s="26">
        <v>32</v>
      </c>
    </row>
    <row r="360" ht="14.25" spans="1:15">
      <c r="A360" s="31" t="s">
        <v>65</v>
      </c>
      <c r="B360" s="24">
        <v>13</v>
      </c>
      <c r="H360" s="22" t="s">
        <v>65</v>
      </c>
      <c r="I360" s="26">
        <v>14</v>
      </c>
      <c r="N360" s="22" t="s">
        <v>67</v>
      </c>
      <c r="O360" s="26">
        <v>26</v>
      </c>
    </row>
    <row r="361" ht="14.25" spans="1:15">
      <c r="A361" s="31" t="s">
        <v>69</v>
      </c>
      <c r="B361" s="24">
        <v>12</v>
      </c>
      <c r="H361" s="22" t="s">
        <v>587</v>
      </c>
      <c r="I361" s="26">
        <v>8</v>
      </c>
      <c r="N361" s="22" t="s">
        <v>65</v>
      </c>
      <c r="O361" s="26">
        <v>23</v>
      </c>
    </row>
    <row r="362" ht="14.25" spans="1:15">
      <c r="A362" s="31" t="s">
        <v>73</v>
      </c>
      <c r="B362" s="24">
        <v>9</v>
      </c>
      <c r="H362" s="22" t="s">
        <v>583</v>
      </c>
      <c r="I362" s="26">
        <v>8</v>
      </c>
      <c r="N362" s="22" t="s">
        <v>589</v>
      </c>
      <c r="O362" s="26">
        <v>19</v>
      </c>
    </row>
    <row r="363" ht="14.25" spans="1:15">
      <c r="A363" s="31" t="s">
        <v>589</v>
      </c>
      <c r="B363" s="24">
        <v>9</v>
      </c>
      <c r="H363" s="22" t="s">
        <v>76</v>
      </c>
      <c r="I363" s="26">
        <v>6</v>
      </c>
      <c r="N363" s="22" t="s">
        <v>587</v>
      </c>
      <c r="O363" s="26">
        <v>12</v>
      </c>
    </row>
    <row r="364" ht="14.25" spans="1:15">
      <c r="A364" s="31" t="s">
        <v>583</v>
      </c>
      <c r="B364" s="24">
        <v>8</v>
      </c>
      <c r="H364" s="22" t="s">
        <v>74</v>
      </c>
      <c r="I364" s="26">
        <v>6</v>
      </c>
      <c r="N364" s="22" t="s">
        <v>76</v>
      </c>
      <c r="O364" s="26">
        <v>11</v>
      </c>
    </row>
    <row r="365" ht="14.25" spans="1:15">
      <c r="A365" s="31" t="s">
        <v>301</v>
      </c>
      <c r="B365" s="24">
        <v>7</v>
      </c>
      <c r="H365" s="22" t="s">
        <v>73</v>
      </c>
      <c r="I365" s="26">
        <v>5</v>
      </c>
      <c r="N365" s="22" t="s">
        <v>301</v>
      </c>
      <c r="O365" s="26">
        <v>11</v>
      </c>
    </row>
    <row r="366" ht="14.25" spans="1:15">
      <c r="A366" s="31" t="s">
        <v>76</v>
      </c>
      <c r="B366" s="24">
        <v>7</v>
      </c>
      <c r="H366" s="22" t="s">
        <v>589</v>
      </c>
      <c r="I366" s="26">
        <v>5</v>
      </c>
      <c r="N366" s="22" t="s">
        <v>74</v>
      </c>
      <c r="O366" s="26">
        <v>8</v>
      </c>
    </row>
    <row r="367" ht="14.25" spans="1:15">
      <c r="A367" s="31" t="s">
        <v>728</v>
      </c>
      <c r="B367" s="24">
        <v>5</v>
      </c>
      <c r="H367" s="22" t="s">
        <v>591</v>
      </c>
      <c r="I367" s="26">
        <v>4</v>
      </c>
      <c r="N367" s="22" t="s">
        <v>583</v>
      </c>
      <c r="O367" s="26">
        <v>8</v>
      </c>
    </row>
    <row r="368" ht="14.25" spans="1:15">
      <c r="A368" s="31" t="s">
        <v>74</v>
      </c>
      <c r="B368" s="24">
        <v>4</v>
      </c>
      <c r="H368" s="22" t="s">
        <v>301</v>
      </c>
      <c r="I368" s="26">
        <v>4</v>
      </c>
      <c r="N368" s="22" t="s">
        <v>69</v>
      </c>
      <c r="O368" s="26">
        <v>7</v>
      </c>
    </row>
    <row r="369" ht="14.25" spans="1:15">
      <c r="A369" s="31" t="s">
        <v>591</v>
      </c>
      <c r="B369" s="24">
        <v>3</v>
      </c>
      <c r="H369" s="22" t="s">
        <v>614</v>
      </c>
      <c r="I369" s="26">
        <v>4</v>
      </c>
      <c r="N369" s="22" t="s">
        <v>73</v>
      </c>
      <c r="O369" s="26">
        <v>6</v>
      </c>
    </row>
    <row r="370" ht="14.25" spans="1:15">
      <c r="A370" s="31" t="s">
        <v>66</v>
      </c>
      <c r="B370" s="24">
        <v>2</v>
      </c>
      <c r="H370" s="22" t="s">
        <v>590</v>
      </c>
      <c r="I370" s="26">
        <v>3</v>
      </c>
      <c r="N370" s="22" t="s">
        <v>614</v>
      </c>
      <c r="O370" s="26">
        <v>4</v>
      </c>
    </row>
    <row r="371" ht="14.25" spans="1:15">
      <c r="A371" s="31" t="s">
        <v>613</v>
      </c>
      <c r="B371" s="24">
        <v>2</v>
      </c>
      <c r="H371" s="22" t="s">
        <v>69</v>
      </c>
      <c r="I371" s="26">
        <v>3</v>
      </c>
      <c r="N371" s="22" t="s">
        <v>592</v>
      </c>
      <c r="O371" s="26">
        <v>4</v>
      </c>
    </row>
    <row r="372" ht="14.25" spans="1:15">
      <c r="A372" s="31" t="s">
        <v>729</v>
      </c>
      <c r="B372" s="24">
        <v>2</v>
      </c>
      <c r="H372" s="22" t="s">
        <v>110</v>
      </c>
      <c r="I372" s="26">
        <v>2</v>
      </c>
      <c r="N372" s="22" t="s">
        <v>591</v>
      </c>
      <c r="O372" s="26">
        <v>3</v>
      </c>
    </row>
    <row r="373" ht="14.25" spans="1:15">
      <c r="A373" s="31" t="s">
        <v>587</v>
      </c>
      <c r="B373" s="24">
        <v>2</v>
      </c>
      <c r="H373" s="22" t="s">
        <v>239</v>
      </c>
      <c r="I373" s="26">
        <v>2</v>
      </c>
      <c r="N373" s="22" t="s">
        <v>66</v>
      </c>
      <c r="O373" s="26">
        <v>3</v>
      </c>
    </row>
    <row r="374" ht="14.25" spans="1:15">
      <c r="A374" s="31" t="s">
        <v>110</v>
      </c>
      <c r="B374" s="24">
        <v>2</v>
      </c>
      <c r="H374" s="22" t="s">
        <v>613</v>
      </c>
      <c r="I374" s="26">
        <v>2</v>
      </c>
      <c r="N374" s="22" t="s">
        <v>112</v>
      </c>
      <c r="O374" s="26">
        <v>2</v>
      </c>
    </row>
    <row r="375" ht="14.25" spans="1:15">
      <c r="A375" s="31" t="s">
        <v>730</v>
      </c>
      <c r="B375" s="24">
        <v>1</v>
      </c>
      <c r="H375" s="22" t="s">
        <v>728</v>
      </c>
      <c r="I375" s="26">
        <v>2</v>
      </c>
      <c r="N375" s="22" t="s">
        <v>635</v>
      </c>
      <c r="O375" s="26">
        <v>2</v>
      </c>
    </row>
    <row r="376" ht="14.25" spans="1:15">
      <c r="A376" s="31" t="s">
        <v>731</v>
      </c>
      <c r="B376" s="24">
        <v>1</v>
      </c>
      <c r="H376" s="22" t="s">
        <v>103</v>
      </c>
      <c r="I376" s="26">
        <v>2</v>
      </c>
      <c r="N376" s="22" t="s">
        <v>156</v>
      </c>
      <c r="O376" s="26">
        <v>2</v>
      </c>
    </row>
    <row r="377" ht="14.25" spans="1:15">
      <c r="A377" s="31" t="s">
        <v>629</v>
      </c>
      <c r="B377" s="24">
        <v>1</v>
      </c>
      <c r="H377" s="22" t="s">
        <v>66</v>
      </c>
      <c r="I377" s="26">
        <v>2</v>
      </c>
      <c r="N377" s="22" t="s">
        <v>728</v>
      </c>
      <c r="O377" s="26">
        <v>2</v>
      </c>
    </row>
    <row r="378" spans="1:15">
      <c r="A378" s="23" t="s">
        <v>309</v>
      </c>
      <c r="B378" s="24">
        <v>1</v>
      </c>
      <c r="H378" s="28" t="s">
        <v>121</v>
      </c>
      <c r="I378" s="26">
        <v>2</v>
      </c>
      <c r="N378" s="28" t="s">
        <v>602</v>
      </c>
      <c r="O378" s="26">
        <v>2</v>
      </c>
    </row>
    <row r="380" spans="2:15">
      <c r="B380" t="s">
        <v>732</v>
      </c>
      <c r="I380" s="38">
        <v>43515</v>
      </c>
      <c r="O380" s="38">
        <v>43516</v>
      </c>
    </row>
    <row r="381" spans="1:15">
      <c r="A381" s="17" t="s">
        <v>43</v>
      </c>
      <c r="B381" s="25" t="s">
        <v>1</v>
      </c>
      <c r="D381" s="17" t="s">
        <v>43</v>
      </c>
      <c r="E381" s="25" t="s">
        <v>63</v>
      </c>
      <c r="H381" s="17" t="s">
        <v>43</v>
      </c>
      <c r="I381" s="25" t="s">
        <v>1</v>
      </c>
      <c r="N381" s="17" t="s">
        <v>43</v>
      </c>
      <c r="O381" s="10" t="s">
        <v>1</v>
      </c>
    </row>
    <row r="382" ht="14.25" spans="1:18">
      <c r="A382" s="20" t="s">
        <v>64</v>
      </c>
      <c r="B382" s="20"/>
      <c r="D382" s="20" t="s">
        <v>64</v>
      </c>
      <c r="E382" s="20"/>
      <c r="H382" s="20" t="s">
        <v>64</v>
      </c>
      <c r="I382" s="20"/>
      <c r="K382" s="17" t="s">
        <v>43</v>
      </c>
      <c r="L382" s="25" t="s">
        <v>63</v>
      </c>
      <c r="N382" s="11" t="s">
        <v>64</v>
      </c>
      <c r="O382" s="12"/>
      <c r="Q382" s="17" t="s">
        <v>43</v>
      </c>
      <c r="R382" s="25" t="s">
        <v>63</v>
      </c>
    </row>
    <row r="383" ht="14.25" spans="1:18">
      <c r="A383" s="22" t="s">
        <v>590</v>
      </c>
      <c r="B383" s="26">
        <v>36</v>
      </c>
      <c r="D383" s="22" t="s">
        <v>74</v>
      </c>
      <c r="E383" s="26">
        <v>37</v>
      </c>
      <c r="H383" s="22" t="s">
        <v>67</v>
      </c>
      <c r="I383" s="26">
        <v>15</v>
      </c>
      <c r="K383" s="20" t="s">
        <v>64</v>
      </c>
      <c r="L383" s="20"/>
      <c r="N383" s="13" t="s">
        <v>67</v>
      </c>
      <c r="O383" s="14">
        <v>15</v>
      </c>
      <c r="Q383" s="20" t="s">
        <v>64</v>
      </c>
      <c r="R383" s="20"/>
    </row>
    <row r="384" ht="14.25" spans="1:18">
      <c r="A384" s="22" t="s">
        <v>69</v>
      </c>
      <c r="B384" s="26">
        <v>25</v>
      </c>
      <c r="D384" s="22" t="s">
        <v>589</v>
      </c>
      <c r="E384" s="26">
        <v>37</v>
      </c>
      <c r="H384" s="22" t="s">
        <v>583</v>
      </c>
      <c r="I384" s="26">
        <v>12</v>
      </c>
      <c r="K384" s="22" t="s">
        <v>583</v>
      </c>
      <c r="L384" s="26">
        <v>37</v>
      </c>
      <c r="N384" s="13" t="s">
        <v>587</v>
      </c>
      <c r="O384" s="14">
        <v>10</v>
      </c>
      <c r="Q384" s="22" t="s">
        <v>301</v>
      </c>
      <c r="R384" s="26">
        <v>37</v>
      </c>
    </row>
    <row r="385" ht="14.25" spans="1:18">
      <c r="A385" s="22" t="s">
        <v>67</v>
      </c>
      <c r="B385" s="26">
        <v>24</v>
      </c>
      <c r="D385" s="28" t="s">
        <v>67</v>
      </c>
      <c r="E385" s="26">
        <v>37</v>
      </c>
      <c r="H385" s="22" t="s">
        <v>589</v>
      </c>
      <c r="I385" s="26">
        <v>10</v>
      </c>
      <c r="K385" s="22" t="s">
        <v>67</v>
      </c>
      <c r="L385" s="26">
        <v>37</v>
      </c>
      <c r="N385" s="13" t="s">
        <v>590</v>
      </c>
      <c r="O385" s="14">
        <v>8</v>
      </c>
      <c r="Q385" s="22" t="s">
        <v>589</v>
      </c>
      <c r="R385" s="26">
        <v>37</v>
      </c>
    </row>
    <row r="386" ht="14.25" spans="1:18">
      <c r="A386" s="22" t="s">
        <v>65</v>
      </c>
      <c r="B386" s="26">
        <v>19</v>
      </c>
      <c r="H386" s="22" t="s">
        <v>69</v>
      </c>
      <c r="I386" s="26">
        <v>8</v>
      </c>
      <c r="K386" s="28" t="s">
        <v>589</v>
      </c>
      <c r="L386" s="26">
        <v>37</v>
      </c>
      <c r="N386" s="13" t="s">
        <v>583</v>
      </c>
      <c r="O386" s="14">
        <v>8</v>
      </c>
      <c r="Q386" s="22" t="s">
        <v>67</v>
      </c>
      <c r="R386" s="26">
        <v>37</v>
      </c>
    </row>
    <row r="387" ht="14.25" spans="1:18">
      <c r="A387" s="22" t="s">
        <v>73</v>
      </c>
      <c r="B387" s="26">
        <v>18</v>
      </c>
      <c r="H387" s="22" t="s">
        <v>301</v>
      </c>
      <c r="I387" s="26">
        <v>8</v>
      </c>
      <c r="N387" s="13" t="s">
        <v>76</v>
      </c>
      <c r="O387" s="14">
        <v>7</v>
      </c>
      <c r="Q387" s="22" t="s">
        <v>583</v>
      </c>
      <c r="R387" s="26">
        <v>37</v>
      </c>
    </row>
    <row r="388" ht="14.25" spans="1:18">
      <c r="A388" s="22" t="s">
        <v>587</v>
      </c>
      <c r="B388" s="26">
        <v>13</v>
      </c>
      <c r="H388" s="22" t="s">
        <v>71</v>
      </c>
      <c r="I388" s="26">
        <v>7</v>
      </c>
      <c r="N388" s="13" t="s">
        <v>69</v>
      </c>
      <c r="O388" s="14">
        <v>6</v>
      </c>
      <c r="Q388" s="28" t="s">
        <v>590</v>
      </c>
      <c r="R388" s="26">
        <v>37</v>
      </c>
    </row>
    <row r="389" ht="14.25" spans="1:15">
      <c r="A389" s="22" t="s">
        <v>589</v>
      </c>
      <c r="B389" s="26">
        <v>13</v>
      </c>
      <c r="H389" s="22" t="s">
        <v>76</v>
      </c>
      <c r="I389" s="26">
        <v>7</v>
      </c>
      <c r="N389" s="13" t="s">
        <v>589</v>
      </c>
      <c r="O389" s="14">
        <v>5</v>
      </c>
    </row>
    <row r="390" ht="14.25" spans="1:15">
      <c r="A390" s="22" t="s">
        <v>583</v>
      </c>
      <c r="B390" s="26">
        <v>11</v>
      </c>
      <c r="H390" s="22" t="s">
        <v>65</v>
      </c>
      <c r="I390" s="26">
        <v>7</v>
      </c>
      <c r="N390" s="13" t="s">
        <v>592</v>
      </c>
      <c r="O390" s="14">
        <v>5</v>
      </c>
    </row>
    <row r="391" ht="14.25" spans="1:15">
      <c r="A391" s="22" t="s">
        <v>76</v>
      </c>
      <c r="B391" s="26">
        <v>10</v>
      </c>
      <c r="H391" s="22" t="s">
        <v>602</v>
      </c>
      <c r="I391" s="26">
        <v>6</v>
      </c>
      <c r="N391" s="13" t="s">
        <v>614</v>
      </c>
      <c r="O391" s="14">
        <v>4</v>
      </c>
    </row>
    <row r="392" ht="14.25" spans="1:15">
      <c r="A392" s="22" t="s">
        <v>301</v>
      </c>
      <c r="B392" s="26">
        <v>9</v>
      </c>
      <c r="H392" s="22" t="s">
        <v>590</v>
      </c>
      <c r="I392" s="26">
        <v>6</v>
      </c>
      <c r="N392" s="13" t="s">
        <v>73</v>
      </c>
      <c r="O392" s="14">
        <v>3</v>
      </c>
    </row>
    <row r="393" ht="14.25" spans="1:15">
      <c r="A393" s="22" t="s">
        <v>728</v>
      </c>
      <c r="B393" s="26">
        <v>5</v>
      </c>
      <c r="H393" s="22" t="s">
        <v>591</v>
      </c>
      <c r="I393" s="26">
        <v>5</v>
      </c>
      <c r="N393" s="13" t="s">
        <v>199</v>
      </c>
      <c r="O393" s="14">
        <v>3</v>
      </c>
    </row>
    <row r="394" ht="14.25" spans="1:15">
      <c r="A394" s="22" t="s">
        <v>591</v>
      </c>
      <c r="B394" s="26">
        <v>5</v>
      </c>
      <c r="H394" s="22" t="s">
        <v>73</v>
      </c>
      <c r="I394" s="26">
        <v>5</v>
      </c>
      <c r="N394" s="13" t="s">
        <v>301</v>
      </c>
      <c r="O394" s="14">
        <v>3</v>
      </c>
    </row>
    <row r="395" ht="14.25" spans="1:15">
      <c r="A395" s="22" t="s">
        <v>74</v>
      </c>
      <c r="B395" s="26">
        <v>5</v>
      </c>
      <c r="H395" s="22" t="s">
        <v>587</v>
      </c>
      <c r="I395" s="26">
        <v>5</v>
      </c>
      <c r="N395" s="13" t="s">
        <v>65</v>
      </c>
      <c r="O395" s="14">
        <v>3</v>
      </c>
    </row>
    <row r="396" ht="14.25" spans="1:15">
      <c r="A396" s="22" t="s">
        <v>110</v>
      </c>
      <c r="B396" s="26">
        <v>4</v>
      </c>
      <c r="H396" s="22" t="s">
        <v>613</v>
      </c>
      <c r="I396" s="26">
        <v>4</v>
      </c>
      <c r="N396" s="13" t="s">
        <v>588</v>
      </c>
      <c r="O396" s="14">
        <v>2</v>
      </c>
    </row>
    <row r="397" ht="14.25" spans="1:15">
      <c r="A397" s="22" t="s">
        <v>166</v>
      </c>
      <c r="B397" s="26">
        <v>3</v>
      </c>
      <c r="H397" s="22" t="s">
        <v>592</v>
      </c>
      <c r="I397" s="26">
        <v>3</v>
      </c>
      <c r="N397" s="13" t="s">
        <v>66</v>
      </c>
      <c r="O397" s="14">
        <v>2</v>
      </c>
    </row>
    <row r="398" ht="14.25" spans="1:15">
      <c r="A398" s="22" t="s">
        <v>121</v>
      </c>
      <c r="B398" s="26">
        <v>3</v>
      </c>
      <c r="H398" s="22" t="s">
        <v>110</v>
      </c>
      <c r="I398" s="26">
        <v>3</v>
      </c>
      <c r="N398" s="13" t="s">
        <v>78</v>
      </c>
      <c r="O398" s="14">
        <v>2</v>
      </c>
    </row>
    <row r="399" ht="14.25" spans="1:15">
      <c r="A399" s="22" t="s">
        <v>642</v>
      </c>
      <c r="B399" s="26">
        <v>3</v>
      </c>
      <c r="H399" s="22" t="s">
        <v>705</v>
      </c>
      <c r="I399" s="26">
        <v>3</v>
      </c>
      <c r="N399" s="13" t="s">
        <v>613</v>
      </c>
      <c r="O399" s="14">
        <v>2</v>
      </c>
    </row>
    <row r="400" ht="14.25" spans="1:15">
      <c r="A400" s="22" t="s">
        <v>66</v>
      </c>
      <c r="B400" s="26">
        <v>3</v>
      </c>
      <c r="H400" s="22" t="s">
        <v>588</v>
      </c>
      <c r="I400" s="26">
        <v>3</v>
      </c>
      <c r="N400" s="13" t="s">
        <v>591</v>
      </c>
      <c r="O400" s="14">
        <v>2</v>
      </c>
    </row>
    <row r="401" ht="14.25" spans="1:15">
      <c r="A401" s="22" t="s">
        <v>733</v>
      </c>
      <c r="B401" s="26">
        <v>3</v>
      </c>
      <c r="H401" s="22" t="s">
        <v>642</v>
      </c>
      <c r="I401" s="26">
        <v>2</v>
      </c>
      <c r="N401" s="13" t="s">
        <v>502</v>
      </c>
      <c r="O401" s="14">
        <v>2</v>
      </c>
    </row>
    <row r="402" spans="1:15">
      <c r="A402" s="28" t="s">
        <v>105</v>
      </c>
      <c r="B402" s="26">
        <v>3</v>
      </c>
      <c r="H402" s="28" t="s">
        <v>156</v>
      </c>
      <c r="I402" s="26">
        <v>2</v>
      </c>
      <c r="N402" t="s">
        <v>728</v>
      </c>
      <c r="O402" s="27">
        <v>2</v>
      </c>
    </row>
    <row r="403" spans="2:15">
      <c r="B403" s="38">
        <v>43517</v>
      </c>
      <c r="I403" s="38">
        <v>43518</v>
      </c>
      <c r="O403" s="38">
        <v>43519</v>
      </c>
    </row>
    <row r="404" spans="1:18">
      <c r="A404" s="17" t="s">
        <v>43</v>
      </c>
      <c r="B404" s="25" t="s">
        <v>1</v>
      </c>
      <c r="H404" s="18" t="s">
        <v>43</v>
      </c>
      <c r="I404" s="19" t="s">
        <v>1</v>
      </c>
      <c r="N404" s="17" t="s">
        <v>62</v>
      </c>
      <c r="O404" s="25" t="s">
        <v>63</v>
      </c>
      <c r="Q404" s="17" t="s">
        <v>43</v>
      </c>
      <c r="R404" s="25" t="s">
        <v>63</v>
      </c>
    </row>
    <row r="405" ht="14.25" spans="1:18">
      <c r="A405" s="20" t="s">
        <v>64</v>
      </c>
      <c r="B405" s="20"/>
      <c r="D405" s="17" t="s">
        <v>43</v>
      </c>
      <c r="E405" s="25" t="s">
        <v>63</v>
      </c>
      <c r="H405" s="21" t="s">
        <v>64</v>
      </c>
      <c r="I405" s="21"/>
      <c r="K405" s="18" t="s">
        <v>43</v>
      </c>
      <c r="L405" s="19" t="s">
        <v>63</v>
      </c>
      <c r="N405" s="20" t="s">
        <v>64</v>
      </c>
      <c r="O405" s="20"/>
      <c r="Q405" s="20" t="s">
        <v>64</v>
      </c>
      <c r="R405" s="20"/>
    </row>
    <row r="406" ht="14.25" spans="1:18">
      <c r="A406" s="22" t="s">
        <v>67</v>
      </c>
      <c r="B406" s="26">
        <v>20</v>
      </c>
      <c r="D406" s="20" t="s">
        <v>64</v>
      </c>
      <c r="E406" s="20"/>
      <c r="H406" s="31" t="s">
        <v>67</v>
      </c>
      <c r="I406" s="24">
        <v>20</v>
      </c>
      <c r="K406" s="21" t="s">
        <v>64</v>
      </c>
      <c r="L406" s="21"/>
      <c r="N406" s="28" t="s">
        <v>67</v>
      </c>
      <c r="O406" s="26">
        <v>37</v>
      </c>
      <c r="Q406" s="28" t="s">
        <v>657</v>
      </c>
      <c r="R406" s="26">
        <v>37</v>
      </c>
    </row>
    <row r="407" ht="14.25" spans="1:15">
      <c r="A407" s="22" t="s">
        <v>589</v>
      </c>
      <c r="B407" s="26">
        <v>15</v>
      </c>
      <c r="D407" s="22" t="s">
        <v>583</v>
      </c>
      <c r="E407" s="26">
        <v>37</v>
      </c>
      <c r="H407" s="31" t="s">
        <v>69</v>
      </c>
      <c r="I407" s="24">
        <v>14</v>
      </c>
      <c r="K407" s="31" t="s">
        <v>590</v>
      </c>
      <c r="L407" s="24">
        <v>37</v>
      </c>
      <c r="N407" s="22" t="s">
        <v>65</v>
      </c>
      <c r="O407" s="26">
        <v>10</v>
      </c>
    </row>
    <row r="408" ht="14.25" spans="1:15">
      <c r="A408" s="22" t="s">
        <v>73</v>
      </c>
      <c r="B408" s="26">
        <v>14</v>
      </c>
      <c r="D408" s="22" t="s">
        <v>590</v>
      </c>
      <c r="E408" s="26">
        <v>37</v>
      </c>
      <c r="H408" s="31" t="s">
        <v>65</v>
      </c>
      <c r="I408" s="24">
        <v>8</v>
      </c>
      <c r="K408" s="23" t="s">
        <v>588</v>
      </c>
      <c r="L408" s="24">
        <v>37</v>
      </c>
      <c r="N408" s="22" t="s">
        <v>589</v>
      </c>
      <c r="O408" s="26">
        <v>10</v>
      </c>
    </row>
    <row r="409" ht="14.25" spans="1:15">
      <c r="A409" s="22" t="s">
        <v>583</v>
      </c>
      <c r="B409" s="26">
        <v>13</v>
      </c>
      <c r="D409" s="22" t="s">
        <v>589</v>
      </c>
      <c r="E409" s="26">
        <v>37</v>
      </c>
      <c r="H409" s="31" t="s">
        <v>73</v>
      </c>
      <c r="I409" s="24">
        <v>8</v>
      </c>
      <c r="N409" s="22" t="s">
        <v>69</v>
      </c>
      <c r="O409" s="26">
        <v>9</v>
      </c>
    </row>
    <row r="410" ht="14.25" spans="1:15">
      <c r="A410" s="22" t="s">
        <v>65</v>
      </c>
      <c r="B410" s="26">
        <v>12</v>
      </c>
      <c r="D410" s="28" t="s">
        <v>734</v>
      </c>
      <c r="E410" s="26">
        <v>37</v>
      </c>
      <c r="H410" s="31" t="s">
        <v>590</v>
      </c>
      <c r="I410" s="24">
        <v>7</v>
      </c>
      <c r="N410" s="22" t="s">
        <v>76</v>
      </c>
      <c r="O410" s="26">
        <v>7</v>
      </c>
    </row>
    <row r="411" ht="14.25" spans="1:15">
      <c r="A411" s="22" t="s">
        <v>587</v>
      </c>
      <c r="B411" s="26">
        <v>7</v>
      </c>
      <c r="H411" s="31" t="s">
        <v>587</v>
      </c>
      <c r="I411" s="24">
        <v>7</v>
      </c>
      <c r="N411" s="22" t="s">
        <v>73</v>
      </c>
      <c r="O411" s="26">
        <v>7</v>
      </c>
    </row>
    <row r="412" ht="14.25" spans="1:15">
      <c r="A412" s="22" t="s">
        <v>590</v>
      </c>
      <c r="B412" s="26">
        <v>6</v>
      </c>
      <c r="H412" s="31" t="s">
        <v>583</v>
      </c>
      <c r="I412" s="24">
        <v>6</v>
      </c>
      <c r="N412" s="22" t="s">
        <v>301</v>
      </c>
      <c r="O412" s="26">
        <v>7</v>
      </c>
    </row>
    <row r="413" ht="14.25" spans="1:15">
      <c r="A413" s="22" t="s">
        <v>76</v>
      </c>
      <c r="B413" s="26">
        <v>6</v>
      </c>
      <c r="H413" s="31" t="s">
        <v>301</v>
      </c>
      <c r="I413" s="24">
        <v>5</v>
      </c>
      <c r="N413" s="22" t="s">
        <v>590</v>
      </c>
      <c r="O413" s="26">
        <v>7</v>
      </c>
    </row>
    <row r="414" ht="14.25" spans="1:15">
      <c r="A414" s="22" t="s">
        <v>69</v>
      </c>
      <c r="B414" s="26">
        <v>6</v>
      </c>
      <c r="H414" s="31" t="s">
        <v>76</v>
      </c>
      <c r="I414" s="24">
        <v>5</v>
      </c>
      <c r="N414" s="22" t="s">
        <v>583</v>
      </c>
      <c r="O414" s="26">
        <v>5</v>
      </c>
    </row>
    <row r="415" ht="14.25" spans="1:15">
      <c r="A415" s="22" t="s">
        <v>591</v>
      </c>
      <c r="B415" s="26">
        <v>6</v>
      </c>
      <c r="H415" s="31" t="s">
        <v>589</v>
      </c>
      <c r="I415" s="24">
        <v>5</v>
      </c>
      <c r="N415" s="22" t="s">
        <v>591</v>
      </c>
      <c r="O415" s="26">
        <v>5</v>
      </c>
    </row>
    <row r="416" ht="14.25" spans="1:15">
      <c r="A416" s="22" t="s">
        <v>110</v>
      </c>
      <c r="B416" s="26">
        <v>4</v>
      </c>
      <c r="H416" s="31" t="s">
        <v>110</v>
      </c>
      <c r="I416" s="24">
        <v>4</v>
      </c>
      <c r="N416" s="22" t="s">
        <v>731</v>
      </c>
      <c r="O416" s="26">
        <v>4</v>
      </c>
    </row>
    <row r="417" ht="14.25" spans="1:15">
      <c r="A417" s="22" t="s">
        <v>592</v>
      </c>
      <c r="B417" s="26">
        <v>3</v>
      </c>
      <c r="H417" s="31" t="s">
        <v>169</v>
      </c>
      <c r="I417" s="24">
        <v>4</v>
      </c>
      <c r="N417" s="22" t="s">
        <v>587</v>
      </c>
      <c r="O417" s="26">
        <v>3</v>
      </c>
    </row>
    <row r="418" ht="14.25" spans="1:15">
      <c r="A418" s="22" t="s">
        <v>71</v>
      </c>
      <c r="B418" s="26">
        <v>3</v>
      </c>
      <c r="H418" s="31" t="s">
        <v>592</v>
      </c>
      <c r="I418" s="24">
        <v>4</v>
      </c>
      <c r="N418" s="22" t="s">
        <v>333</v>
      </c>
      <c r="O418" s="26">
        <v>3</v>
      </c>
    </row>
    <row r="419" ht="14.25" spans="1:15">
      <c r="A419" s="22" t="s">
        <v>301</v>
      </c>
      <c r="B419" s="26">
        <v>2</v>
      </c>
      <c r="H419" s="31" t="s">
        <v>71</v>
      </c>
      <c r="I419" s="24">
        <v>2</v>
      </c>
      <c r="N419" s="22" t="s">
        <v>199</v>
      </c>
      <c r="O419" s="26">
        <v>3</v>
      </c>
    </row>
    <row r="420" ht="14.25" spans="1:15">
      <c r="A420" s="22" t="s">
        <v>169</v>
      </c>
      <c r="B420" s="26">
        <v>2</v>
      </c>
      <c r="H420" s="31" t="s">
        <v>121</v>
      </c>
      <c r="I420" s="24">
        <v>2</v>
      </c>
      <c r="N420" s="22" t="s">
        <v>110</v>
      </c>
      <c r="O420" s="26">
        <v>3</v>
      </c>
    </row>
    <row r="421" ht="14.25" spans="1:15">
      <c r="A421" s="22" t="s">
        <v>199</v>
      </c>
      <c r="B421" s="26">
        <v>2</v>
      </c>
      <c r="H421" s="31" t="s">
        <v>105</v>
      </c>
      <c r="I421" s="24">
        <v>2</v>
      </c>
      <c r="N421" s="22" t="s">
        <v>169</v>
      </c>
      <c r="O421" s="26">
        <v>2</v>
      </c>
    </row>
    <row r="422" ht="14.25" spans="1:15">
      <c r="A422" s="22" t="s">
        <v>735</v>
      </c>
      <c r="B422" s="26">
        <v>2</v>
      </c>
      <c r="H422" s="31" t="s">
        <v>98</v>
      </c>
      <c r="I422" s="24">
        <v>2</v>
      </c>
      <c r="N422" s="22" t="s">
        <v>723</v>
      </c>
      <c r="O422" s="26">
        <v>2</v>
      </c>
    </row>
    <row r="423" ht="14.25" spans="1:15">
      <c r="A423" s="22" t="s">
        <v>78</v>
      </c>
      <c r="B423" s="26">
        <v>2</v>
      </c>
      <c r="H423" s="31" t="s">
        <v>726</v>
      </c>
      <c r="I423" s="24">
        <v>2</v>
      </c>
      <c r="N423" s="22" t="s">
        <v>83</v>
      </c>
      <c r="O423" s="26">
        <v>2</v>
      </c>
    </row>
    <row r="424" ht="14.25" spans="1:15">
      <c r="A424" s="22" t="s">
        <v>105</v>
      </c>
      <c r="B424" s="26">
        <v>2</v>
      </c>
      <c r="H424" s="31" t="s">
        <v>278</v>
      </c>
      <c r="I424" s="24">
        <v>2</v>
      </c>
      <c r="N424" s="22" t="s">
        <v>705</v>
      </c>
      <c r="O424" s="26">
        <v>2</v>
      </c>
    </row>
    <row r="425" spans="1:15">
      <c r="A425" s="28" t="s">
        <v>736</v>
      </c>
      <c r="B425" s="26">
        <v>2</v>
      </c>
      <c r="H425" s="23" t="s">
        <v>737</v>
      </c>
      <c r="I425" s="24">
        <v>1</v>
      </c>
      <c r="N425" s="28" t="s">
        <v>728</v>
      </c>
      <c r="O425" s="26">
        <v>2</v>
      </c>
    </row>
    <row r="427" spans="2:15">
      <c r="B427" s="38">
        <v>43520</v>
      </c>
      <c r="I427" s="38">
        <v>43521</v>
      </c>
      <c r="O427" s="38">
        <v>43522</v>
      </c>
    </row>
    <row r="428" spans="1:15">
      <c r="A428" s="17" t="s">
        <v>43</v>
      </c>
      <c r="B428" s="25" t="s">
        <v>1</v>
      </c>
      <c r="D428" s="17" t="s">
        <v>43</v>
      </c>
      <c r="E428" s="25" t="s">
        <v>63</v>
      </c>
      <c r="H428" s="17" t="s">
        <v>43</v>
      </c>
      <c r="I428" s="25" t="s">
        <v>1</v>
      </c>
      <c r="N428" s="17" t="s">
        <v>62</v>
      </c>
      <c r="O428" s="25" t="s">
        <v>1</v>
      </c>
    </row>
    <row r="429" ht="14.25" spans="1:18">
      <c r="A429" s="20" t="s">
        <v>64</v>
      </c>
      <c r="B429" s="20"/>
      <c r="D429" s="20" t="s">
        <v>64</v>
      </c>
      <c r="E429" s="20"/>
      <c r="H429" s="20" t="s">
        <v>64</v>
      </c>
      <c r="I429" s="20"/>
      <c r="K429" s="17" t="s">
        <v>43</v>
      </c>
      <c r="L429" s="25" t="s">
        <v>63</v>
      </c>
      <c r="N429" s="20" t="s">
        <v>64</v>
      </c>
      <c r="O429" s="20"/>
      <c r="Q429" s="17" t="s">
        <v>43</v>
      </c>
      <c r="R429" s="25" t="s">
        <v>63</v>
      </c>
    </row>
    <row r="430" ht="14.25" spans="1:18">
      <c r="A430" s="22" t="s">
        <v>67</v>
      </c>
      <c r="B430" s="26">
        <v>22</v>
      </c>
      <c r="D430" s="28" t="s">
        <v>590</v>
      </c>
      <c r="E430" s="26">
        <v>37</v>
      </c>
      <c r="H430" s="22" t="s">
        <v>67</v>
      </c>
      <c r="I430" s="26">
        <v>30</v>
      </c>
      <c r="K430" s="20" t="s">
        <v>64</v>
      </c>
      <c r="L430" s="20"/>
      <c r="N430" s="22" t="s">
        <v>67</v>
      </c>
      <c r="O430" s="26">
        <v>12</v>
      </c>
      <c r="Q430" s="20" t="s">
        <v>64</v>
      </c>
      <c r="R430" s="20"/>
    </row>
    <row r="431" ht="14.25" spans="1:18">
      <c r="A431" s="22" t="s">
        <v>589</v>
      </c>
      <c r="B431" s="26">
        <v>13</v>
      </c>
      <c r="H431" s="22" t="s">
        <v>69</v>
      </c>
      <c r="I431" s="26">
        <v>15</v>
      </c>
      <c r="K431" s="22" t="s">
        <v>67</v>
      </c>
      <c r="L431" s="26">
        <v>37</v>
      </c>
      <c r="N431" s="22" t="s">
        <v>65</v>
      </c>
      <c r="O431" s="26">
        <v>8</v>
      </c>
      <c r="Q431" s="22" t="s">
        <v>642</v>
      </c>
      <c r="R431" s="26">
        <v>37</v>
      </c>
    </row>
    <row r="432" ht="14.25" spans="1:18">
      <c r="A432" s="22" t="s">
        <v>73</v>
      </c>
      <c r="B432" s="26">
        <v>12</v>
      </c>
      <c r="H432" s="22" t="s">
        <v>583</v>
      </c>
      <c r="I432" s="26">
        <v>12</v>
      </c>
      <c r="K432" s="28" t="s">
        <v>731</v>
      </c>
      <c r="L432" s="26">
        <v>37</v>
      </c>
      <c r="N432" s="22" t="s">
        <v>73</v>
      </c>
      <c r="O432" s="26">
        <v>6</v>
      </c>
      <c r="Q432" s="28" t="s">
        <v>590</v>
      </c>
      <c r="R432" s="26">
        <v>37</v>
      </c>
    </row>
    <row r="433" ht="14.25" spans="1:15">
      <c r="A433" s="22" t="s">
        <v>65</v>
      </c>
      <c r="B433" s="26">
        <v>10</v>
      </c>
      <c r="H433" s="22" t="s">
        <v>65</v>
      </c>
      <c r="I433" s="26">
        <v>12</v>
      </c>
      <c r="N433" s="22" t="s">
        <v>231</v>
      </c>
      <c r="O433" s="26">
        <v>3</v>
      </c>
    </row>
    <row r="434" ht="14.25" spans="1:15">
      <c r="A434" s="22" t="s">
        <v>69</v>
      </c>
      <c r="B434" s="26">
        <v>8</v>
      </c>
      <c r="H434" s="22" t="s">
        <v>73</v>
      </c>
      <c r="I434" s="26">
        <v>9</v>
      </c>
      <c r="N434" s="22" t="s">
        <v>76</v>
      </c>
      <c r="O434" s="26">
        <v>3</v>
      </c>
    </row>
    <row r="435" ht="14.25" spans="1:15">
      <c r="A435" s="22" t="s">
        <v>587</v>
      </c>
      <c r="B435" s="26">
        <v>7</v>
      </c>
      <c r="H435" s="22" t="s">
        <v>589</v>
      </c>
      <c r="I435" s="26">
        <v>8</v>
      </c>
      <c r="N435" s="22" t="s">
        <v>75</v>
      </c>
      <c r="O435" s="26">
        <v>3</v>
      </c>
    </row>
    <row r="436" ht="14.25" spans="1:15">
      <c r="A436" s="22" t="s">
        <v>76</v>
      </c>
      <c r="B436" s="26">
        <v>6</v>
      </c>
      <c r="H436" s="22" t="s">
        <v>590</v>
      </c>
      <c r="I436" s="26">
        <v>8</v>
      </c>
      <c r="N436" s="22" t="s">
        <v>66</v>
      </c>
      <c r="O436" s="26">
        <v>2</v>
      </c>
    </row>
    <row r="437" ht="14.25" spans="1:15">
      <c r="A437" s="22" t="s">
        <v>110</v>
      </c>
      <c r="B437" s="26">
        <v>4</v>
      </c>
      <c r="H437" s="22" t="s">
        <v>587</v>
      </c>
      <c r="I437" s="26">
        <v>6</v>
      </c>
      <c r="N437" s="22" t="s">
        <v>81</v>
      </c>
      <c r="O437" s="26">
        <v>2</v>
      </c>
    </row>
    <row r="438" ht="14.25" spans="1:15">
      <c r="A438" s="22" t="s">
        <v>590</v>
      </c>
      <c r="B438" s="26">
        <v>4</v>
      </c>
      <c r="H438" s="22" t="s">
        <v>76</v>
      </c>
      <c r="I438" s="26">
        <v>5</v>
      </c>
      <c r="N438" s="22" t="s">
        <v>414</v>
      </c>
      <c r="O438" s="26">
        <v>1</v>
      </c>
    </row>
    <row r="439" ht="14.25" spans="1:15">
      <c r="A439" s="22" t="s">
        <v>301</v>
      </c>
      <c r="B439" s="26">
        <v>4</v>
      </c>
      <c r="H439" s="22" t="s">
        <v>592</v>
      </c>
      <c r="I439" s="26">
        <v>5</v>
      </c>
      <c r="N439" s="22" t="s">
        <v>98</v>
      </c>
      <c r="O439" s="26">
        <v>1</v>
      </c>
    </row>
    <row r="440" ht="14.25" spans="1:15">
      <c r="A440" s="22" t="s">
        <v>583</v>
      </c>
      <c r="B440" s="26">
        <v>4</v>
      </c>
      <c r="H440" s="22" t="s">
        <v>591</v>
      </c>
      <c r="I440" s="26">
        <v>4</v>
      </c>
      <c r="N440" s="22" t="s">
        <v>416</v>
      </c>
      <c r="O440" s="26">
        <v>1</v>
      </c>
    </row>
    <row r="441" ht="14.25" spans="1:15">
      <c r="A441" s="22" t="s">
        <v>199</v>
      </c>
      <c r="B441" s="26">
        <v>4</v>
      </c>
      <c r="H441" s="22" t="s">
        <v>66</v>
      </c>
      <c r="I441" s="26">
        <v>4</v>
      </c>
      <c r="N441" s="22" t="s">
        <v>418</v>
      </c>
      <c r="O441" s="26">
        <v>1</v>
      </c>
    </row>
    <row r="442" ht="14.25" spans="1:15">
      <c r="A442" s="22" t="s">
        <v>66</v>
      </c>
      <c r="B442" s="26">
        <v>4</v>
      </c>
      <c r="H442" s="22" t="s">
        <v>301</v>
      </c>
      <c r="I442" s="26">
        <v>4</v>
      </c>
      <c r="N442" s="22" t="s">
        <v>419</v>
      </c>
      <c r="O442" s="26">
        <v>1</v>
      </c>
    </row>
    <row r="443" ht="14.25" spans="1:15">
      <c r="A443" s="22" t="s">
        <v>239</v>
      </c>
      <c r="B443" s="26">
        <v>3</v>
      </c>
      <c r="H443" s="22" t="s">
        <v>731</v>
      </c>
      <c r="I443" s="26">
        <v>4</v>
      </c>
      <c r="N443" s="22" t="s">
        <v>420</v>
      </c>
      <c r="O443" s="26">
        <v>1</v>
      </c>
    </row>
    <row r="444" ht="14.25" spans="1:15">
      <c r="A444" s="22" t="s">
        <v>592</v>
      </c>
      <c r="B444" s="26">
        <v>3</v>
      </c>
      <c r="H444" s="22" t="s">
        <v>71</v>
      </c>
      <c r="I444" s="26">
        <v>4</v>
      </c>
      <c r="N444" s="22" t="s">
        <v>112</v>
      </c>
      <c r="O444" s="26">
        <v>1</v>
      </c>
    </row>
    <row r="445" ht="14.25" spans="1:15">
      <c r="A445" s="22" t="s">
        <v>103</v>
      </c>
      <c r="B445" s="26">
        <v>3</v>
      </c>
      <c r="H445" s="22" t="s">
        <v>110</v>
      </c>
      <c r="I445" s="26">
        <v>3</v>
      </c>
      <c r="N445" s="22" t="s">
        <v>424</v>
      </c>
      <c r="O445" s="26">
        <v>1</v>
      </c>
    </row>
    <row r="446" ht="14.25" spans="1:15">
      <c r="A446" s="22" t="s">
        <v>665</v>
      </c>
      <c r="B446" s="26">
        <v>2</v>
      </c>
      <c r="H446" s="22" t="s">
        <v>121</v>
      </c>
      <c r="I446" s="26">
        <v>3</v>
      </c>
      <c r="N446" s="22" t="s">
        <v>426</v>
      </c>
      <c r="O446" s="26">
        <v>1</v>
      </c>
    </row>
    <row r="447" ht="14.25" spans="1:15">
      <c r="A447" s="22" t="s">
        <v>78</v>
      </c>
      <c r="B447" s="26">
        <v>2</v>
      </c>
      <c r="H447" s="22" t="s">
        <v>112</v>
      </c>
      <c r="I447" s="26">
        <v>3</v>
      </c>
      <c r="N447" s="22" t="s">
        <v>169</v>
      </c>
      <c r="O447" s="26">
        <v>1</v>
      </c>
    </row>
    <row r="448" ht="14.25" spans="1:15">
      <c r="A448" s="22" t="s">
        <v>502</v>
      </c>
      <c r="B448" s="26">
        <v>2</v>
      </c>
      <c r="H448" s="22" t="s">
        <v>106</v>
      </c>
      <c r="I448" s="26">
        <v>2</v>
      </c>
      <c r="N448" s="22" t="s">
        <v>88</v>
      </c>
      <c r="O448" s="26">
        <v>1</v>
      </c>
    </row>
    <row r="449" spans="1:15">
      <c r="A449" s="28" t="s">
        <v>169</v>
      </c>
      <c r="B449" s="26">
        <v>2</v>
      </c>
      <c r="H449" s="28" t="s">
        <v>613</v>
      </c>
      <c r="I449" s="26">
        <v>2</v>
      </c>
      <c r="N449" s="28" t="s">
        <v>378</v>
      </c>
      <c r="O449" s="26">
        <v>1</v>
      </c>
    </row>
    <row r="450" spans="1:1">
      <c r="A450" s="14"/>
    </row>
    <row r="451" spans="2:15">
      <c r="B451" s="38">
        <v>43523</v>
      </c>
      <c r="I451" s="38">
        <v>43524</v>
      </c>
      <c r="O451" s="38">
        <v>43525</v>
      </c>
    </row>
    <row r="452" ht="14.25" spans="1:18">
      <c r="A452" s="17" t="s">
        <v>43</v>
      </c>
      <c r="B452" s="25" t="s">
        <v>1</v>
      </c>
      <c r="D452" s="17" t="s">
        <v>43</v>
      </c>
      <c r="E452" s="25" t="s">
        <v>63</v>
      </c>
      <c r="H452" s="17" t="s">
        <v>43</v>
      </c>
      <c r="I452" s="25" t="s">
        <v>1</v>
      </c>
      <c r="N452" s="22" t="s">
        <v>65</v>
      </c>
      <c r="O452" s="26">
        <v>9</v>
      </c>
      <c r="Q452" s="17" t="s">
        <v>43</v>
      </c>
      <c r="R452" s="25" t="s">
        <v>63</v>
      </c>
    </row>
    <row r="453" ht="14.25" spans="1:18">
      <c r="A453" s="20" t="s">
        <v>64</v>
      </c>
      <c r="B453" s="20"/>
      <c r="D453" s="20" t="s">
        <v>64</v>
      </c>
      <c r="E453" s="20"/>
      <c r="H453" s="20" t="s">
        <v>64</v>
      </c>
      <c r="I453" s="20"/>
      <c r="K453" s="17" t="s">
        <v>43</v>
      </c>
      <c r="L453" s="25" t="s">
        <v>63</v>
      </c>
      <c r="N453" s="22" t="s">
        <v>73</v>
      </c>
      <c r="O453" s="26">
        <v>9</v>
      </c>
      <c r="Q453" s="20" t="s">
        <v>64</v>
      </c>
      <c r="R453" s="20"/>
    </row>
    <row r="454" ht="14.25" spans="1:18">
      <c r="A454" s="22" t="s">
        <v>67</v>
      </c>
      <c r="B454" s="26">
        <v>28</v>
      </c>
      <c r="D454" s="22" t="s">
        <v>583</v>
      </c>
      <c r="E454" s="26">
        <v>58</v>
      </c>
      <c r="H454" s="22" t="s">
        <v>67</v>
      </c>
      <c r="I454" s="26">
        <v>18</v>
      </c>
      <c r="K454" s="20" t="s">
        <v>64</v>
      </c>
      <c r="L454" s="20"/>
      <c r="N454" s="22" t="s">
        <v>583</v>
      </c>
      <c r="O454" s="26">
        <v>7</v>
      </c>
      <c r="Q454" s="22" t="s">
        <v>67</v>
      </c>
      <c r="R454" s="26">
        <v>37</v>
      </c>
    </row>
    <row r="455" ht="14.25" spans="1:18">
      <c r="A455" s="22" t="s">
        <v>65</v>
      </c>
      <c r="B455" s="26">
        <v>22</v>
      </c>
      <c r="D455" s="28" t="s">
        <v>590</v>
      </c>
      <c r="E455" s="26">
        <v>37</v>
      </c>
      <c r="H455" s="22" t="s">
        <v>65</v>
      </c>
      <c r="I455" s="26">
        <v>15</v>
      </c>
      <c r="K455" s="22" t="s">
        <v>76</v>
      </c>
      <c r="L455" s="26">
        <v>37</v>
      </c>
      <c r="N455" s="22" t="s">
        <v>69</v>
      </c>
      <c r="O455" s="26">
        <v>7</v>
      </c>
      <c r="Q455" s="28" t="s">
        <v>583</v>
      </c>
      <c r="R455" s="26">
        <v>37</v>
      </c>
    </row>
    <row r="456" ht="14.25" spans="1:15">
      <c r="A456" s="22" t="s">
        <v>69</v>
      </c>
      <c r="B456" s="26">
        <v>21</v>
      </c>
      <c r="H456" s="22" t="s">
        <v>73</v>
      </c>
      <c r="I456" s="26">
        <v>13</v>
      </c>
      <c r="K456" s="22" t="s">
        <v>583</v>
      </c>
      <c r="L456" s="26">
        <v>37</v>
      </c>
      <c r="N456" s="22" t="s">
        <v>67</v>
      </c>
      <c r="O456" s="26">
        <v>7</v>
      </c>
    </row>
    <row r="457" ht="14.25" spans="1:15">
      <c r="A457" s="22" t="s">
        <v>73</v>
      </c>
      <c r="B457" s="26">
        <v>17</v>
      </c>
      <c r="H457" s="22" t="s">
        <v>76</v>
      </c>
      <c r="I457" s="26">
        <v>8</v>
      </c>
      <c r="K457" s="22" t="s">
        <v>587</v>
      </c>
      <c r="L457" s="26">
        <v>37</v>
      </c>
      <c r="N457" s="22" t="s">
        <v>591</v>
      </c>
      <c r="O457" s="26">
        <v>5</v>
      </c>
    </row>
    <row r="458" ht="14.25" spans="1:15">
      <c r="A458" s="22" t="s">
        <v>76</v>
      </c>
      <c r="B458" s="26">
        <v>11</v>
      </c>
      <c r="H458" s="22" t="s">
        <v>587</v>
      </c>
      <c r="I458" s="26">
        <v>6</v>
      </c>
      <c r="K458" s="28" t="s">
        <v>733</v>
      </c>
      <c r="L458" s="26">
        <v>37</v>
      </c>
      <c r="N458" s="22" t="s">
        <v>301</v>
      </c>
      <c r="O458" s="26">
        <v>5</v>
      </c>
    </row>
    <row r="459" ht="14.25" spans="1:15">
      <c r="A459" s="22" t="s">
        <v>589</v>
      </c>
      <c r="B459" s="26">
        <v>9</v>
      </c>
      <c r="H459" s="22" t="s">
        <v>301</v>
      </c>
      <c r="I459" s="26">
        <v>6</v>
      </c>
      <c r="N459" s="22" t="s">
        <v>76</v>
      </c>
      <c r="O459" s="26">
        <v>4</v>
      </c>
    </row>
    <row r="460" ht="14.25" spans="1:15">
      <c r="A460" s="22" t="s">
        <v>583</v>
      </c>
      <c r="B460" s="26">
        <v>8</v>
      </c>
      <c r="H460" s="22" t="s">
        <v>69</v>
      </c>
      <c r="I460" s="26">
        <v>6</v>
      </c>
      <c r="N460" s="22" t="s">
        <v>590</v>
      </c>
      <c r="O460" s="26">
        <v>4</v>
      </c>
    </row>
    <row r="461" ht="14.25" spans="1:15">
      <c r="A461" s="22" t="s">
        <v>110</v>
      </c>
      <c r="B461" s="26">
        <v>7</v>
      </c>
      <c r="H461" s="22" t="s">
        <v>613</v>
      </c>
      <c r="I461" s="26">
        <v>6</v>
      </c>
      <c r="N461" s="22" t="s">
        <v>112</v>
      </c>
      <c r="O461" s="26">
        <v>3</v>
      </c>
    </row>
    <row r="462" ht="14.25" spans="1:15">
      <c r="A462" s="22" t="s">
        <v>590</v>
      </c>
      <c r="B462" s="26">
        <v>6</v>
      </c>
      <c r="H462" s="22" t="s">
        <v>589</v>
      </c>
      <c r="I462" s="26">
        <v>5</v>
      </c>
      <c r="N462" s="22" t="s">
        <v>589</v>
      </c>
      <c r="O462" s="26">
        <v>3</v>
      </c>
    </row>
    <row r="463" ht="14.25" spans="1:15">
      <c r="A463" s="22" t="s">
        <v>301</v>
      </c>
      <c r="B463" s="26">
        <v>5</v>
      </c>
      <c r="H463" s="22" t="s">
        <v>590</v>
      </c>
      <c r="I463" s="26">
        <v>4</v>
      </c>
      <c r="N463" s="22" t="s">
        <v>613</v>
      </c>
      <c r="O463" s="26">
        <v>3</v>
      </c>
    </row>
    <row r="464" ht="14.25" spans="1:15">
      <c r="A464" s="22" t="s">
        <v>728</v>
      </c>
      <c r="B464" s="26">
        <v>5</v>
      </c>
      <c r="H464" s="22" t="s">
        <v>728</v>
      </c>
      <c r="I464" s="26">
        <v>4</v>
      </c>
      <c r="N464" s="22" t="s">
        <v>110</v>
      </c>
      <c r="O464" s="26">
        <v>2</v>
      </c>
    </row>
    <row r="465" ht="14.25" spans="1:15">
      <c r="A465" s="22" t="s">
        <v>212</v>
      </c>
      <c r="B465" s="26">
        <v>4</v>
      </c>
      <c r="H465" s="22" t="s">
        <v>583</v>
      </c>
      <c r="I465" s="26">
        <v>4</v>
      </c>
      <c r="N465" s="22" t="s">
        <v>592</v>
      </c>
      <c r="O465" s="26">
        <v>2</v>
      </c>
    </row>
    <row r="466" ht="14.25" spans="1:15">
      <c r="A466" s="22" t="s">
        <v>591</v>
      </c>
      <c r="B466" s="26">
        <v>4</v>
      </c>
      <c r="H466" s="22" t="s">
        <v>592</v>
      </c>
      <c r="I466" s="26">
        <v>3</v>
      </c>
      <c r="N466" s="22" t="s">
        <v>588</v>
      </c>
      <c r="O466" s="26">
        <v>2</v>
      </c>
    </row>
    <row r="467" ht="14.25" spans="1:15">
      <c r="A467" s="22" t="s">
        <v>587</v>
      </c>
      <c r="B467" s="26">
        <v>4</v>
      </c>
      <c r="H467" s="22" t="s">
        <v>102</v>
      </c>
      <c r="I467" s="26">
        <v>3</v>
      </c>
      <c r="N467" s="22" t="s">
        <v>738</v>
      </c>
      <c r="O467" s="26">
        <v>2</v>
      </c>
    </row>
    <row r="468" ht="14.25" spans="1:15">
      <c r="A468" s="22" t="s">
        <v>78</v>
      </c>
      <c r="B468" s="26">
        <v>3</v>
      </c>
      <c r="H468" s="22" t="s">
        <v>110</v>
      </c>
      <c r="I468" s="26">
        <v>3</v>
      </c>
      <c r="N468" s="22" t="s">
        <v>587</v>
      </c>
      <c r="O468" s="26">
        <v>2</v>
      </c>
    </row>
    <row r="469" ht="14.25" spans="1:15">
      <c r="A469" s="22" t="s">
        <v>102</v>
      </c>
      <c r="B469" s="26">
        <v>3</v>
      </c>
      <c r="H469" s="22" t="s">
        <v>591</v>
      </c>
      <c r="I469" s="26">
        <v>3</v>
      </c>
      <c r="N469" s="22" t="s">
        <v>739</v>
      </c>
      <c r="O469" s="26">
        <v>1</v>
      </c>
    </row>
    <row r="470" ht="14.25" spans="1:15">
      <c r="A470" s="22" t="s">
        <v>592</v>
      </c>
      <c r="B470" s="26">
        <v>3</v>
      </c>
      <c r="H470" s="22" t="s">
        <v>609</v>
      </c>
      <c r="I470" s="26">
        <v>2</v>
      </c>
      <c r="N470" s="22" t="s">
        <v>70</v>
      </c>
      <c r="O470" s="26">
        <v>1</v>
      </c>
    </row>
    <row r="471" ht="14.25" spans="1:15">
      <c r="A471" s="22" t="s">
        <v>70</v>
      </c>
      <c r="B471" s="26">
        <v>2</v>
      </c>
      <c r="H471" s="22" t="s">
        <v>70</v>
      </c>
      <c r="I471" s="26">
        <v>2</v>
      </c>
      <c r="N471" s="28" t="s">
        <v>740</v>
      </c>
      <c r="O471" s="26">
        <v>1</v>
      </c>
    </row>
    <row r="472" ht="14.25" spans="1:9">
      <c r="A472" s="22" t="s">
        <v>741</v>
      </c>
      <c r="B472" s="26">
        <v>2</v>
      </c>
      <c r="H472" s="22" t="s">
        <v>239</v>
      </c>
      <c r="I472" s="26">
        <v>2</v>
      </c>
    </row>
    <row r="473" spans="1:9">
      <c r="A473" s="28" t="s">
        <v>239</v>
      </c>
      <c r="B473" s="26">
        <v>2</v>
      </c>
      <c r="H473" s="28" t="s">
        <v>212</v>
      </c>
      <c r="I473" s="26">
        <v>2</v>
      </c>
    </row>
    <row r="474" spans="14:14">
      <c r="N474" s="38">
        <v>43528</v>
      </c>
    </row>
    <row r="475" spans="2:18">
      <c r="B475" s="38">
        <v>43526</v>
      </c>
      <c r="H475" s="38">
        <v>43527</v>
      </c>
      <c r="N475" s="17" t="s">
        <v>43</v>
      </c>
      <c r="O475" s="25" t="s">
        <v>1</v>
      </c>
      <c r="Q475" s="17" t="s">
        <v>43</v>
      </c>
      <c r="R475" s="25" t="s">
        <v>63</v>
      </c>
    </row>
    <row r="476" ht="14.25" spans="1:18">
      <c r="A476" s="17" t="s">
        <v>43</v>
      </c>
      <c r="B476" s="25" t="s">
        <v>1</v>
      </c>
      <c r="D476" s="17" t="s">
        <v>43</v>
      </c>
      <c r="E476" s="25" t="s">
        <v>63</v>
      </c>
      <c r="H476" s="17" t="s">
        <v>43</v>
      </c>
      <c r="I476" s="25" t="s">
        <v>1</v>
      </c>
      <c r="K476" s="17" t="s">
        <v>43</v>
      </c>
      <c r="L476" s="25" t="s">
        <v>63</v>
      </c>
      <c r="N476" s="20" t="s">
        <v>64</v>
      </c>
      <c r="O476" s="20"/>
      <c r="Q476" s="20" t="s">
        <v>64</v>
      </c>
      <c r="R476" s="20"/>
    </row>
    <row r="477" ht="14.25" spans="1:18">
      <c r="A477" s="20" t="s">
        <v>64</v>
      </c>
      <c r="B477" s="20"/>
      <c r="C477" s="39"/>
      <c r="D477" s="20" t="s">
        <v>64</v>
      </c>
      <c r="E477" s="20"/>
      <c r="H477" s="20" t="s">
        <v>64</v>
      </c>
      <c r="I477" s="20"/>
      <c r="K477" s="20" t="s">
        <v>64</v>
      </c>
      <c r="L477" s="20"/>
      <c r="N477" s="22" t="s">
        <v>67</v>
      </c>
      <c r="O477" s="26">
        <v>26</v>
      </c>
      <c r="Q477" s="22" t="s">
        <v>592</v>
      </c>
      <c r="R477" s="26">
        <v>37</v>
      </c>
    </row>
    <row r="478" ht="14.25" spans="1:18">
      <c r="A478" s="22" t="s">
        <v>67</v>
      </c>
      <c r="B478" s="26">
        <v>27</v>
      </c>
      <c r="C478" s="39"/>
      <c r="D478" s="22" t="s">
        <v>614</v>
      </c>
      <c r="E478" s="26">
        <v>37</v>
      </c>
      <c r="H478" s="22" t="s">
        <v>67</v>
      </c>
      <c r="I478" s="26">
        <v>27</v>
      </c>
      <c r="K478" s="22" t="s">
        <v>592</v>
      </c>
      <c r="L478" s="26">
        <v>37</v>
      </c>
      <c r="N478" s="22" t="s">
        <v>65</v>
      </c>
      <c r="O478" s="26">
        <v>12</v>
      </c>
      <c r="Q478" s="28" t="s">
        <v>587</v>
      </c>
      <c r="R478" s="26">
        <v>37</v>
      </c>
    </row>
    <row r="479" ht="14.25" spans="1:15">
      <c r="A479" s="22" t="s">
        <v>65</v>
      </c>
      <c r="B479" s="26">
        <v>12</v>
      </c>
      <c r="C479" s="40"/>
      <c r="D479" s="22" t="s">
        <v>591</v>
      </c>
      <c r="E479" s="26">
        <v>37</v>
      </c>
      <c r="H479" s="22" t="s">
        <v>73</v>
      </c>
      <c r="I479" s="26">
        <v>18</v>
      </c>
      <c r="K479" s="28" t="s">
        <v>169</v>
      </c>
      <c r="L479" s="26">
        <v>37</v>
      </c>
      <c r="N479" s="22" t="s">
        <v>589</v>
      </c>
      <c r="O479" s="26">
        <v>12</v>
      </c>
    </row>
    <row r="480" ht="14.25" spans="1:15">
      <c r="A480" s="22" t="s">
        <v>69</v>
      </c>
      <c r="B480" s="26">
        <v>9</v>
      </c>
      <c r="C480" s="40"/>
      <c r="D480" s="28" t="s">
        <v>67</v>
      </c>
      <c r="E480" s="26">
        <v>37</v>
      </c>
      <c r="H480" s="22" t="s">
        <v>65</v>
      </c>
      <c r="I480" s="26">
        <v>16</v>
      </c>
      <c r="N480" s="22" t="s">
        <v>69</v>
      </c>
      <c r="O480" s="26">
        <v>9</v>
      </c>
    </row>
    <row r="481" ht="14.25" spans="1:15">
      <c r="A481" s="22" t="s">
        <v>589</v>
      </c>
      <c r="B481" s="26">
        <v>8</v>
      </c>
      <c r="C481" s="40"/>
      <c r="H481" s="22" t="s">
        <v>69</v>
      </c>
      <c r="I481" s="26">
        <v>14</v>
      </c>
      <c r="N481" s="22" t="s">
        <v>73</v>
      </c>
      <c r="O481" s="26">
        <v>7</v>
      </c>
    </row>
    <row r="482" ht="14.25" spans="1:15">
      <c r="A482" s="22" t="s">
        <v>301</v>
      </c>
      <c r="B482" s="26">
        <v>7</v>
      </c>
      <c r="C482" s="40"/>
      <c r="H482" s="22" t="s">
        <v>587</v>
      </c>
      <c r="I482" s="26">
        <v>14</v>
      </c>
      <c r="N482" s="22" t="s">
        <v>583</v>
      </c>
      <c r="O482" s="26">
        <v>7</v>
      </c>
    </row>
    <row r="483" ht="14.25" spans="1:15">
      <c r="A483" s="22" t="s">
        <v>592</v>
      </c>
      <c r="B483" s="26">
        <v>7</v>
      </c>
      <c r="C483" s="40"/>
      <c r="H483" s="22" t="s">
        <v>301</v>
      </c>
      <c r="I483" s="26">
        <v>10</v>
      </c>
      <c r="N483" s="22" t="s">
        <v>587</v>
      </c>
      <c r="O483" s="26">
        <v>7</v>
      </c>
    </row>
    <row r="484" ht="14.25" spans="1:15">
      <c r="A484" s="22" t="s">
        <v>76</v>
      </c>
      <c r="B484" s="26">
        <v>6</v>
      </c>
      <c r="C484" s="40"/>
      <c r="H484" s="22" t="s">
        <v>591</v>
      </c>
      <c r="I484" s="26">
        <v>8</v>
      </c>
      <c r="N484" s="22" t="s">
        <v>301</v>
      </c>
      <c r="O484" s="26">
        <v>6</v>
      </c>
    </row>
    <row r="485" ht="14.25" spans="1:15">
      <c r="A485" s="22" t="s">
        <v>73</v>
      </c>
      <c r="B485" s="26">
        <v>6</v>
      </c>
      <c r="C485" s="40"/>
      <c r="H485" s="22" t="s">
        <v>589</v>
      </c>
      <c r="I485" s="26">
        <v>8</v>
      </c>
      <c r="N485" s="22" t="s">
        <v>592</v>
      </c>
      <c r="O485" s="26">
        <v>5</v>
      </c>
    </row>
    <row r="486" ht="14.25" spans="1:15">
      <c r="A486" s="22" t="s">
        <v>587</v>
      </c>
      <c r="B486" s="26">
        <v>5</v>
      </c>
      <c r="C486" s="40"/>
      <c r="H486" s="22" t="s">
        <v>590</v>
      </c>
      <c r="I486" s="26">
        <v>6</v>
      </c>
      <c r="N486" s="22" t="s">
        <v>588</v>
      </c>
      <c r="O486" s="26">
        <v>5</v>
      </c>
    </row>
    <row r="487" ht="14.25" spans="1:15">
      <c r="A487" s="22" t="s">
        <v>591</v>
      </c>
      <c r="B487" s="26">
        <v>4</v>
      </c>
      <c r="C487" s="40"/>
      <c r="H487" s="22" t="s">
        <v>76</v>
      </c>
      <c r="I487" s="26">
        <v>6</v>
      </c>
      <c r="N487" s="22" t="s">
        <v>591</v>
      </c>
      <c r="O487" s="26">
        <v>5</v>
      </c>
    </row>
    <row r="488" ht="14.25" spans="1:15">
      <c r="A488" s="22" t="s">
        <v>110</v>
      </c>
      <c r="B488" s="26">
        <v>4</v>
      </c>
      <c r="C488" s="40"/>
      <c r="H488" s="22" t="s">
        <v>583</v>
      </c>
      <c r="I488" s="26">
        <v>6</v>
      </c>
      <c r="N488" s="22" t="s">
        <v>590</v>
      </c>
      <c r="O488" s="26">
        <v>4</v>
      </c>
    </row>
    <row r="489" ht="14.25" spans="1:15">
      <c r="A489" s="22" t="s">
        <v>609</v>
      </c>
      <c r="B489" s="26">
        <v>3</v>
      </c>
      <c r="H489" s="22" t="s">
        <v>110</v>
      </c>
      <c r="I489" s="26">
        <v>5</v>
      </c>
      <c r="N489" s="22" t="s">
        <v>66</v>
      </c>
      <c r="O489" s="26">
        <v>4</v>
      </c>
    </row>
    <row r="490" ht="14.25" spans="1:15">
      <c r="A490" s="22" t="s">
        <v>691</v>
      </c>
      <c r="B490" s="26">
        <v>3</v>
      </c>
      <c r="H490" s="22" t="s">
        <v>71</v>
      </c>
      <c r="I490" s="26">
        <v>5</v>
      </c>
      <c r="N490" s="22" t="s">
        <v>103</v>
      </c>
      <c r="O490" s="26">
        <v>3</v>
      </c>
    </row>
    <row r="491" ht="14.25" spans="1:15">
      <c r="A491" s="22" t="s">
        <v>583</v>
      </c>
      <c r="B491" s="26">
        <v>3</v>
      </c>
      <c r="H491" s="22" t="s">
        <v>731</v>
      </c>
      <c r="I491" s="26">
        <v>4</v>
      </c>
      <c r="N491" s="22" t="s">
        <v>152</v>
      </c>
      <c r="O491" s="26">
        <v>3</v>
      </c>
    </row>
    <row r="492" ht="14.25" spans="1:15">
      <c r="A492" s="22" t="s">
        <v>66</v>
      </c>
      <c r="B492" s="26">
        <v>3</v>
      </c>
      <c r="H492" s="22" t="s">
        <v>78</v>
      </c>
      <c r="I492" s="26">
        <v>2</v>
      </c>
      <c r="N492" s="22" t="s">
        <v>76</v>
      </c>
      <c r="O492" s="26">
        <v>3</v>
      </c>
    </row>
    <row r="493" ht="14.25" spans="1:15">
      <c r="A493" s="22" t="s">
        <v>590</v>
      </c>
      <c r="B493" s="26">
        <v>3</v>
      </c>
      <c r="H493" s="22" t="s">
        <v>193</v>
      </c>
      <c r="I493" s="26">
        <v>2</v>
      </c>
      <c r="N493" s="22" t="s">
        <v>614</v>
      </c>
      <c r="O493" s="26">
        <v>2</v>
      </c>
    </row>
    <row r="494" ht="14.25" spans="1:15">
      <c r="A494" s="22" t="s">
        <v>614</v>
      </c>
      <c r="B494" s="26">
        <v>2</v>
      </c>
      <c r="H494" s="22" t="s">
        <v>642</v>
      </c>
      <c r="I494" s="26">
        <v>2</v>
      </c>
      <c r="N494" s="22" t="s">
        <v>602</v>
      </c>
      <c r="O494" s="26">
        <v>2</v>
      </c>
    </row>
    <row r="495" ht="14.25" spans="1:15">
      <c r="A495" s="22" t="s">
        <v>199</v>
      </c>
      <c r="B495" s="26">
        <v>2</v>
      </c>
      <c r="H495" s="22" t="s">
        <v>112</v>
      </c>
      <c r="I495" s="26">
        <v>2</v>
      </c>
      <c r="N495" s="22" t="s">
        <v>586</v>
      </c>
      <c r="O495" s="26">
        <v>1</v>
      </c>
    </row>
    <row r="496" ht="14.25" spans="1:15">
      <c r="A496" s="22" t="s">
        <v>166</v>
      </c>
      <c r="B496" s="26">
        <v>2</v>
      </c>
      <c r="H496" s="22" t="s">
        <v>742</v>
      </c>
      <c r="I496" s="26">
        <v>2</v>
      </c>
      <c r="N496" s="28" t="s">
        <v>705</v>
      </c>
      <c r="O496" s="26">
        <v>1</v>
      </c>
    </row>
    <row r="497" spans="1:14">
      <c r="A497" s="28" t="s">
        <v>193</v>
      </c>
      <c r="B497" s="26">
        <v>2</v>
      </c>
      <c r="H497" s="28" t="s">
        <v>723</v>
      </c>
      <c r="I497" s="26">
        <v>2</v>
      </c>
      <c r="N497" s="14"/>
    </row>
    <row r="499" spans="9:15">
      <c r="I499" s="38">
        <v>43530</v>
      </c>
      <c r="N499" s="14"/>
      <c r="O499" s="38">
        <v>43531</v>
      </c>
    </row>
    <row r="500" spans="2:18">
      <c r="B500" s="38">
        <v>43529</v>
      </c>
      <c r="H500" s="17" t="s">
        <v>43</v>
      </c>
      <c r="I500" s="25" t="s">
        <v>1</v>
      </c>
      <c r="N500" s="17" t="s">
        <v>43</v>
      </c>
      <c r="O500" s="25" t="s">
        <v>1</v>
      </c>
      <c r="Q500" s="17" t="s">
        <v>43</v>
      </c>
      <c r="R500" s="25" t="s">
        <v>63</v>
      </c>
    </row>
    <row r="501" ht="14.25" spans="1:18">
      <c r="A501" s="17" t="s">
        <v>43</v>
      </c>
      <c r="B501" s="25" t="s">
        <v>1</v>
      </c>
      <c r="H501" s="20" t="s">
        <v>64</v>
      </c>
      <c r="I501" s="20"/>
      <c r="N501" s="20" t="s">
        <v>64</v>
      </c>
      <c r="O501" s="20"/>
      <c r="Q501" s="20" t="s">
        <v>64</v>
      </c>
      <c r="R501" s="20"/>
    </row>
    <row r="502" ht="14.25" spans="1:18">
      <c r="A502" s="20" t="s">
        <v>64</v>
      </c>
      <c r="B502" s="20"/>
      <c r="D502" s="41" t="s">
        <v>43</v>
      </c>
      <c r="H502" s="22" t="s">
        <v>67</v>
      </c>
      <c r="I502" s="26">
        <v>20</v>
      </c>
      <c r="N502" s="22" t="s">
        <v>67</v>
      </c>
      <c r="O502" s="26">
        <v>38</v>
      </c>
      <c r="Q502" s="22" t="s">
        <v>67</v>
      </c>
      <c r="R502" s="26">
        <v>76</v>
      </c>
    </row>
    <row r="503" ht="14.25" spans="1:18">
      <c r="A503" s="22" t="s">
        <v>67</v>
      </c>
      <c r="B503" s="26">
        <v>7</v>
      </c>
      <c r="D503" t="s">
        <v>64</v>
      </c>
      <c r="H503" s="22" t="s">
        <v>65</v>
      </c>
      <c r="I503" s="26">
        <v>13</v>
      </c>
      <c r="N503" s="22" t="s">
        <v>65</v>
      </c>
      <c r="O503" s="26">
        <v>27</v>
      </c>
      <c r="Q503" s="22" t="s">
        <v>613</v>
      </c>
      <c r="R503" s="26">
        <v>58</v>
      </c>
    </row>
    <row r="504" ht="14.25" spans="1:18">
      <c r="A504" s="22" t="s">
        <v>587</v>
      </c>
      <c r="B504" s="26">
        <v>3</v>
      </c>
      <c r="D504" t="s">
        <v>63</v>
      </c>
      <c r="H504" s="22" t="s">
        <v>589</v>
      </c>
      <c r="I504" s="26">
        <v>11</v>
      </c>
      <c r="N504" s="22" t="s">
        <v>73</v>
      </c>
      <c r="O504" s="26">
        <v>23</v>
      </c>
      <c r="Q504" s="22" t="s">
        <v>592</v>
      </c>
      <c r="R504" s="26">
        <v>37</v>
      </c>
    </row>
    <row r="505" ht="14.25" spans="1:18">
      <c r="A505" s="22" t="s">
        <v>65</v>
      </c>
      <c r="B505" s="26">
        <v>3</v>
      </c>
      <c r="D505" t="s">
        <v>731</v>
      </c>
      <c r="H505" s="22" t="s">
        <v>587</v>
      </c>
      <c r="I505" s="26">
        <v>10</v>
      </c>
      <c r="N505" s="22" t="s">
        <v>69</v>
      </c>
      <c r="O505" s="26">
        <v>18</v>
      </c>
      <c r="Q505" s="22" t="s">
        <v>724</v>
      </c>
      <c r="R505" s="26">
        <v>37</v>
      </c>
    </row>
    <row r="506" ht="14.25" spans="1:18">
      <c r="A506" s="22" t="s">
        <v>110</v>
      </c>
      <c r="B506" s="26">
        <v>2</v>
      </c>
      <c r="D506" s="14">
        <v>37</v>
      </c>
      <c r="H506" s="22" t="s">
        <v>73</v>
      </c>
      <c r="I506" s="26">
        <v>9</v>
      </c>
      <c r="N506" s="22" t="s">
        <v>587</v>
      </c>
      <c r="O506" s="26">
        <v>14</v>
      </c>
      <c r="Q506" s="22" t="s">
        <v>588</v>
      </c>
      <c r="R506" s="26">
        <v>37</v>
      </c>
    </row>
    <row r="507" ht="14.25" spans="1:18">
      <c r="A507" s="22" t="s">
        <v>69</v>
      </c>
      <c r="B507" s="26">
        <v>2</v>
      </c>
      <c r="D507" t="s">
        <v>583</v>
      </c>
      <c r="H507" s="22" t="s">
        <v>301</v>
      </c>
      <c r="I507" s="26">
        <v>8</v>
      </c>
      <c r="N507" s="22" t="s">
        <v>301</v>
      </c>
      <c r="O507" s="26">
        <v>10</v>
      </c>
      <c r="Q507" s="28" t="s">
        <v>474</v>
      </c>
      <c r="R507" s="26">
        <v>37</v>
      </c>
    </row>
    <row r="508" ht="14.25" spans="1:15">
      <c r="A508" s="22" t="s">
        <v>301</v>
      </c>
      <c r="B508" s="26">
        <v>2</v>
      </c>
      <c r="D508" s="27">
        <v>37</v>
      </c>
      <c r="H508" s="22" t="s">
        <v>592</v>
      </c>
      <c r="I508" s="26">
        <v>7</v>
      </c>
      <c r="N508" s="22" t="s">
        <v>588</v>
      </c>
      <c r="O508" s="26">
        <v>8</v>
      </c>
    </row>
    <row r="509" ht="14.25" spans="1:15">
      <c r="A509" s="22" t="s">
        <v>592</v>
      </c>
      <c r="B509" s="26">
        <v>2</v>
      </c>
      <c r="H509" s="22" t="s">
        <v>69</v>
      </c>
      <c r="I509" s="26">
        <v>6</v>
      </c>
      <c r="N509" s="22" t="s">
        <v>589</v>
      </c>
      <c r="O509" s="26">
        <v>7</v>
      </c>
    </row>
    <row r="510" ht="14.25" spans="1:15">
      <c r="A510" s="22" t="s">
        <v>642</v>
      </c>
      <c r="B510" s="26">
        <v>1</v>
      </c>
      <c r="H510" s="22" t="s">
        <v>590</v>
      </c>
      <c r="I510" s="26">
        <v>6</v>
      </c>
      <c r="N510" s="22" t="s">
        <v>110</v>
      </c>
      <c r="O510" s="26">
        <v>7</v>
      </c>
    </row>
    <row r="511" ht="14.25" spans="1:15">
      <c r="A511" s="22" t="s">
        <v>103</v>
      </c>
      <c r="B511" s="26">
        <v>1</v>
      </c>
      <c r="H511" s="22" t="s">
        <v>76</v>
      </c>
      <c r="I511" s="26">
        <v>5</v>
      </c>
      <c r="N511" s="22" t="s">
        <v>76</v>
      </c>
      <c r="O511" s="26">
        <v>7</v>
      </c>
    </row>
    <row r="512" ht="14.25" spans="1:15">
      <c r="A512" s="22" t="s">
        <v>743</v>
      </c>
      <c r="B512" s="26">
        <v>1</v>
      </c>
      <c r="H512" s="22" t="s">
        <v>588</v>
      </c>
      <c r="I512" s="26">
        <v>5</v>
      </c>
      <c r="N512" s="22" t="s">
        <v>71</v>
      </c>
      <c r="O512" s="26">
        <v>5</v>
      </c>
    </row>
    <row r="513" ht="14.25" spans="1:15">
      <c r="A513" s="22" t="s">
        <v>588</v>
      </c>
      <c r="B513" s="26">
        <v>1</v>
      </c>
      <c r="H513" s="22" t="s">
        <v>110</v>
      </c>
      <c r="I513" s="26">
        <v>4</v>
      </c>
      <c r="N513" s="22" t="s">
        <v>591</v>
      </c>
      <c r="O513" s="26">
        <v>4</v>
      </c>
    </row>
    <row r="514" ht="14.25" spans="1:15">
      <c r="A514" s="22" t="s">
        <v>226</v>
      </c>
      <c r="B514" s="26">
        <v>1</v>
      </c>
      <c r="H514" s="22" t="s">
        <v>583</v>
      </c>
      <c r="I514" s="26">
        <v>4</v>
      </c>
      <c r="N514" s="22" t="s">
        <v>590</v>
      </c>
      <c r="O514" s="26">
        <v>3</v>
      </c>
    </row>
    <row r="515" ht="14.25" spans="1:15">
      <c r="A515" s="22" t="s">
        <v>73</v>
      </c>
      <c r="B515" s="26">
        <v>1</v>
      </c>
      <c r="H515" s="22" t="s">
        <v>71</v>
      </c>
      <c r="I515" s="26">
        <v>3</v>
      </c>
      <c r="N515" s="22" t="s">
        <v>583</v>
      </c>
      <c r="O515" s="26">
        <v>3</v>
      </c>
    </row>
    <row r="516" ht="14.25" spans="1:15">
      <c r="A516" s="22" t="s">
        <v>744</v>
      </c>
      <c r="B516" s="26">
        <v>1</v>
      </c>
      <c r="H516" s="22" t="s">
        <v>642</v>
      </c>
      <c r="I516" s="26">
        <v>2</v>
      </c>
      <c r="N516" s="22" t="s">
        <v>66</v>
      </c>
      <c r="O516" s="26">
        <v>3</v>
      </c>
    </row>
    <row r="517" ht="14.25" spans="1:15">
      <c r="A517" s="22" t="s">
        <v>333</v>
      </c>
      <c r="B517" s="26">
        <v>1</v>
      </c>
      <c r="H517" s="22" t="s">
        <v>744</v>
      </c>
      <c r="I517" s="26">
        <v>2</v>
      </c>
      <c r="N517" s="22" t="s">
        <v>333</v>
      </c>
      <c r="O517" s="26">
        <v>3</v>
      </c>
    </row>
    <row r="518" ht="14.25" spans="1:15">
      <c r="A518" s="22" t="s">
        <v>105</v>
      </c>
      <c r="B518" s="26">
        <v>1</v>
      </c>
      <c r="H518" s="22" t="s">
        <v>731</v>
      </c>
      <c r="I518" s="26">
        <v>2</v>
      </c>
      <c r="N518" s="22" t="s">
        <v>112</v>
      </c>
      <c r="O518" s="26">
        <v>2</v>
      </c>
    </row>
    <row r="519" ht="14.25" spans="1:15">
      <c r="A519" s="22" t="s">
        <v>102</v>
      </c>
      <c r="B519" s="26">
        <v>1</v>
      </c>
      <c r="H519" s="22" t="s">
        <v>78</v>
      </c>
      <c r="I519" s="26">
        <v>2</v>
      </c>
      <c r="N519" s="22" t="s">
        <v>199</v>
      </c>
      <c r="O519" s="26">
        <v>2</v>
      </c>
    </row>
    <row r="520" ht="14.25" spans="1:15">
      <c r="A520" s="22" t="s">
        <v>78</v>
      </c>
      <c r="B520" s="26">
        <v>1</v>
      </c>
      <c r="H520" s="22" t="s">
        <v>745</v>
      </c>
      <c r="I520" s="26">
        <v>1</v>
      </c>
      <c r="N520" s="22" t="s">
        <v>105</v>
      </c>
      <c r="O520" s="26">
        <v>2</v>
      </c>
    </row>
    <row r="521" ht="14.25" spans="1:15">
      <c r="A521" s="22" t="s">
        <v>109</v>
      </c>
      <c r="B521" s="26">
        <v>1</v>
      </c>
      <c r="H521" s="28" t="s">
        <v>602</v>
      </c>
      <c r="I521" s="26">
        <v>1</v>
      </c>
      <c r="N521" s="28" t="s">
        <v>592</v>
      </c>
      <c r="O521" s="26">
        <v>2</v>
      </c>
    </row>
    <row r="522" spans="1:2">
      <c r="A522" s="28" t="s">
        <v>602</v>
      </c>
      <c r="B522" s="26">
        <v>1</v>
      </c>
    </row>
    <row r="523" spans="9:15">
      <c r="I523" s="38">
        <v>43533</v>
      </c>
      <c r="O523" s="38">
        <v>43534</v>
      </c>
    </row>
    <row r="524" spans="2:15">
      <c r="B524" s="38">
        <v>43532</v>
      </c>
      <c r="H524" s="17" t="s">
        <v>43</v>
      </c>
      <c r="I524" s="10" t="s">
        <v>1</v>
      </c>
      <c r="N524" s="17" t="s">
        <v>45</v>
      </c>
      <c r="O524" s="25" t="s">
        <v>1</v>
      </c>
    </row>
    <row r="525" ht="14.25" spans="1:18">
      <c r="A525" s="18" t="s">
        <v>43</v>
      </c>
      <c r="B525" s="19" t="s">
        <v>1</v>
      </c>
      <c r="D525" s="18" t="s">
        <v>43</v>
      </c>
      <c r="E525" s="19" t="s">
        <v>63</v>
      </c>
      <c r="H525" s="11" t="s">
        <v>64</v>
      </c>
      <c r="I525" s="12"/>
      <c r="K525" s="17" t="s">
        <v>43</v>
      </c>
      <c r="L525" s="25" t="s">
        <v>63</v>
      </c>
      <c r="N525" s="20" t="s">
        <v>64</v>
      </c>
      <c r="O525" s="20"/>
      <c r="Q525" s="17" t="s">
        <v>45</v>
      </c>
      <c r="R525" s="25" t="s">
        <v>63</v>
      </c>
    </row>
    <row r="526" ht="14.25" spans="1:18">
      <c r="A526" s="21" t="s">
        <v>64</v>
      </c>
      <c r="B526" s="21"/>
      <c r="D526" s="21" t="s">
        <v>64</v>
      </c>
      <c r="E526" s="21"/>
      <c r="H526" s="13" t="s">
        <v>67</v>
      </c>
      <c r="I526" s="14">
        <v>34</v>
      </c>
      <c r="K526" s="20" t="s">
        <v>64</v>
      </c>
      <c r="L526" s="20"/>
      <c r="N526" s="22" t="s">
        <v>67</v>
      </c>
      <c r="O526" s="26">
        <v>35</v>
      </c>
      <c r="Q526" s="20" t="s">
        <v>64</v>
      </c>
      <c r="R526" s="20"/>
    </row>
    <row r="527" ht="14.25" spans="1:18">
      <c r="A527" s="31" t="s">
        <v>67</v>
      </c>
      <c r="B527" s="24">
        <v>36</v>
      </c>
      <c r="D527" s="31" t="s">
        <v>587</v>
      </c>
      <c r="E527" s="24">
        <v>92</v>
      </c>
      <c r="H527" s="13" t="s">
        <v>65</v>
      </c>
      <c r="I527" s="14">
        <v>24</v>
      </c>
      <c r="K527" s="22" t="s">
        <v>583</v>
      </c>
      <c r="L527" s="26">
        <v>76</v>
      </c>
      <c r="N527" s="22" t="s">
        <v>69</v>
      </c>
      <c r="O527" s="26">
        <v>17</v>
      </c>
      <c r="Q527" s="22" t="s">
        <v>589</v>
      </c>
      <c r="R527" s="26">
        <v>37</v>
      </c>
    </row>
    <row r="528" ht="14.25" spans="1:18">
      <c r="A528" s="31" t="s">
        <v>69</v>
      </c>
      <c r="B528" s="24">
        <v>24</v>
      </c>
      <c r="D528" s="31" t="s">
        <v>589</v>
      </c>
      <c r="E528" s="24">
        <v>58</v>
      </c>
      <c r="H528" s="13" t="s">
        <v>69</v>
      </c>
      <c r="I528" s="14">
        <v>19</v>
      </c>
      <c r="K528" s="28" t="s">
        <v>590</v>
      </c>
      <c r="L528" s="26">
        <v>37</v>
      </c>
      <c r="N528" s="22" t="s">
        <v>65</v>
      </c>
      <c r="O528" s="26">
        <v>14</v>
      </c>
      <c r="Q528" s="28" t="s">
        <v>592</v>
      </c>
      <c r="R528" s="26">
        <v>37</v>
      </c>
    </row>
    <row r="529" ht="14.25" spans="1:15">
      <c r="A529" s="31" t="s">
        <v>65</v>
      </c>
      <c r="B529" s="24">
        <v>22</v>
      </c>
      <c r="D529" s="31" t="s">
        <v>746</v>
      </c>
      <c r="E529" s="24">
        <v>58</v>
      </c>
      <c r="H529" s="13" t="s">
        <v>73</v>
      </c>
      <c r="I529" s="14">
        <v>13</v>
      </c>
      <c r="N529" s="22" t="s">
        <v>589</v>
      </c>
      <c r="O529" s="26">
        <v>11</v>
      </c>
    </row>
    <row r="530" ht="14.25" spans="1:15">
      <c r="A530" s="31" t="s">
        <v>73</v>
      </c>
      <c r="B530" s="24">
        <v>20</v>
      </c>
      <c r="D530" s="31" t="s">
        <v>590</v>
      </c>
      <c r="E530" s="24">
        <v>58</v>
      </c>
      <c r="H530" s="13" t="s">
        <v>76</v>
      </c>
      <c r="I530" s="14">
        <v>11</v>
      </c>
      <c r="N530" s="22" t="s">
        <v>73</v>
      </c>
      <c r="O530" s="26">
        <v>9</v>
      </c>
    </row>
    <row r="531" ht="14.25" spans="1:15">
      <c r="A531" s="31" t="s">
        <v>76</v>
      </c>
      <c r="B531" s="24">
        <v>14</v>
      </c>
      <c r="D531" s="31" t="s">
        <v>74</v>
      </c>
      <c r="E531" s="24">
        <v>37</v>
      </c>
      <c r="H531" s="13" t="s">
        <v>589</v>
      </c>
      <c r="I531" s="14">
        <v>8</v>
      </c>
      <c r="N531" s="22" t="s">
        <v>583</v>
      </c>
      <c r="O531" s="26">
        <v>7</v>
      </c>
    </row>
    <row r="532" ht="14.25" spans="1:15">
      <c r="A532" s="31" t="s">
        <v>110</v>
      </c>
      <c r="B532" s="24">
        <v>10</v>
      </c>
      <c r="D532" s="31" t="s">
        <v>65</v>
      </c>
      <c r="E532" s="24">
        <v>37</v>
      </c>
      <c r="H532" s="13" t="s">
        <v>590</v>
      </c>
      <c r="I532" s="14">
        <v>7</v>
      </c>
      <c r="N532" s="22" t="s">
        <v>76</v>
      </c>
      <c r="O532" s="26">
        <v>6</v>
      </c>
    </row>
    <row r="533" ht="14.25" spans="1:15">
      <c r="A533" s="31" t="s">
        <v>587</v>
      </c>
      <c r="B533" s="24">
        <v>10</v>
      </c>
      <c r="D533" s="23" t="s">
        <v>588</v>
      </c>
      <c r="E533" s="24">
        <v>37</v>
      </c>
      <c r="H533" s="13" t="s">
        <v>110</v>
      </c>
      <c r="I533" s="14">
        <v>7</v>
      </c>
      <c r="N533" s="22" t="s">
        <v>301</v>
      </c>
      <c r="O533" s="26">
        <v>6</v>
      </c>
    </row>
    <row r="534" ht="14.25" spans="1:15">
      <c r="A534" s="31" t="s">
        <v>589</v>
      </c>
      <c r="B534" s="24">
        <v>9</v>
      </c>
      <c r="H534" s="13" t="s">
        <v>301</v>
      </c>
      <c r="I534" s="14">
        <v>6</v>
      </c>
      <c r="N534" s="22" t="s">
        <v>587</v>
      </c>
      <c r="O534" s="26">
        <v>5</v>
      </c>
    </row>
    <row r="535" ht="14.25" spans="1:15">
      <c r="A535" s="31" t="s">
        <v>590</v>
      </c>
      <c r="B535" s="24">
        <v>8</v>
      </c>
      <c r="H535" s="13" t="s">
        <v>583</v>
      </c>
      <c r="I535" s="14">
        <v>6</v>
      </c>
      <c r="N535" s="22" t="s">
        <v>592</v>
      </c>
      <c r="O535" s="26">
        <v>4</v>
      </c>
    </row>
    <row r="536" ht="14.25" spans="1:15">
      <c r="A536" s="31" t="s">
        <v>591</v>
      </c>
      <c r="B536" s="24">
        <v>7</v>
      </c>
      <c r="H536" s="13" t="s">
        <v>591</v>
      </c>
      <c r="I536" s="14">
        <v>6</v>
      </c>
      <c r="N536" s="22" t="s">
        <v>71</v>
      </c>
      <c r="O536" s="26">
        <v>3</v>
      </c>
    </row>
    <row r="537" ht="14.25" spans="1:15">
      <c r="A537" s="31" t="s">
        <v>583</v>
      </c>
      <c r="B537" s="24">
        <v>7</v>
      </c>
      <c r="H537" s="13" t="s">
        <v>71</v>
      </c>
      <c r="I537" s="14">
        <v>6</v>
      </c>
      <c r="N537" s="22" t="s">
        <v>66</v>
      </c>
      <c r="O537" s="26">
        <v>3</v>
      </c>
    </row>
    <row r="538" ht="14.25" spans="1:15">
      <c r="A538" s="31" t="s">
        <v>78</v>
      </c>
      <c r="B538" s="24">
        <v>7</v>
      </c>
      <c r="H538" s="13" t="s">
        <v>587</v>
      </c>
      <c r="I538" s="14">
        <v>5</v>
      </c>
      <c r="N538" s="22" t="s">
        <v>724</v>
      </c>
      <c r="O538" s="26">
        <v>2</v>
      </c>
    </row>
    <row r="539" ht="14.25" spans="1:15">
      <c r="A539" s="31" t="s">
        <v>301</v>
      </c>
      <c r="B539" s="24">
        <v>7</v>
      </c>
      <c r="H539" s="13" t="s">
        <v>121</v>
      </c>
      <c r="I539" s="14">
        <v>3</v>
      </c>
      <c r="N539" s="22" t="s">
        <v>614</v>
      </c>
      <c r="O539" s="26">
        <v>2</v>
      </c>
    </row>
    <row r="540" ht="14.25" spans="1:15">
      <c r="A540" s="31" t="s">
        <v>70</v>
      </c>
      <c r="B540" s="24">
        <v>4</v>
      </c>
      <c r="H540" s="13" t="s">
        <v>186</v>
      </c>
      <c r="I540" s="14">
        <v>2</v>
      </c>
      <c r="N540" s="22" t="s">
        <v>747</v>
      </c>
      <c r="O540" s="26">
        <v>2</v>
      </c>
    </row>
    <row r="541" ht="14.25" spans="1:15">
      <c r="A541" s="31" t="s">
        <v>102</v>
      </c>
      <c r="B541" s="24">
        <v>3</v>
      </c>
      <c r="H541" s="13" t="s">
        <v>642</v>
      </c>
      <c r="I541" s="14">
        <v>2</v>
      </c>
      <c r="N541" s="22" t="s">
        <v>502</v>
      </c>
      <c r="O541" s="26">
        <v>2</v>
      </c>
    </row>
    <row r="542" ht="14.25" spans="1:15">
      <c r="A542" s="31" t="s">
        <v>105</v>
      </c>
      <c r="B542" s="24">
        <v>3</v>
      </c>
      <c r="H542" s="13" t="s">
        <v>613</v>
      </c>
      <c r="I542" s="14">
        <v>2</v>
      </c>
      <c r="N542" s="22" t="s">
        <v>613</v>
      </c>
      <c r="O542" s="26">
        <v>2</v>
      </c>
    </row>
    <row r="543" ht="14.25" spans="1:15">
      <c r="A543" s="31" t="s">
        <v>748</v>
      </c>
      <c r="B543" s="24">
        <v>3</v>
      </c>
      <c r="H543" s="13" t="s">
        <v>592</v>
      </c>
      <c r="I543" s="14">
        <v>2</v>
      </c>
      <c r="N543" s="22" t="s">
        <v>591</v>
      </c>
      <c r="O543" s="26">
        <v>2</v>
      </c>
    </row>
    <row r="544" ht="14.25" spans="1:15">
      <c r="A544" s="31" t="s">
        <v>121</v>
      </c>
      <c r="B544" s="24">
        <v>3</v>
      </c>
      <c r="H544" s="13" t="s">
        <v>749</v>
      </c>
      <c r="I544" s="14">
        <v>2</v>
      </c>
      <c r="N544" s="22" t="s">
        <v>750</v>
      </c>
      <c r="O544" s="26">
        <v>1</v>
      </c>
    </row>
    <row r="545" ht="14.25" spans="1:15">
      <c r="A545" s="31" t="s">
        <v>613</v>
      </c>
      <c r="B545" s="24">
        <v>3</v>
      </c>
      <c r="H545" t="s">
        <v>640</v>
      </c>
      <c r="I545" s="27">
        <v>2</v>
      </c>
      <c r="N545" s="28" t="s">
        <v>751</v>
      </c>
      <c r="O545" s="26">
        <v>1</v>
      </c>
    </row>
    <row r="546" spans="1:2">
      <c r="A546" s="23" t="s">
        <v>588</v>
      </c>
      <c r="B546" s="24">
        <v>3</v>
      </c>
    </row>
    <row r="547" spans="15:15">
      <c r="O547" s="38">
        <v>43537</v>
      </c>
    </row>
    <row r="548" spans="2:18">
      <c r="B548" s="38">
        <v>43535</v>
      </c>
      <c r="I548" s="38">
        <v>43536</v>
      </c>
      <c r="N548" s="17" t="s">
        <v>45</v>
      </c>
      <c r="O548" s="25" t="s">
        <v>1</v>
      </c>
      <c r="Q548" s="17" t="s">
        <v>45</v>
      </c>
      <c r="R548" s="25" t="s">
        <v>63</v>
      </c>
    </row>
    <row r="549" ht="14.25" spans="1:18">
      <c r="A549" s="17" t="s">
        <v>43</v>
      </c>
      <c r="B549" s="25" t="s">
        <v>1</v>
      </c>
      <c r="D549" s="22" t="s">
        <v>590</v>
      </c>
      <c r="E549" s="26">
        <v>76</v>
      </c>
      <c r="H549" s="17" t="s">
        <v>45</v>
      </c>
      <c r="I549" s="25" t="s">
        <v>1</v>
      </c>
      <c r="K549" s="17" t="s">
        <v>45</v>
      </c>
      <c r="L549" s="25" t="s">
        <v>63</v>
      </c>
      <c r="N549" s="20" t="s">
        <v>64</v>
      </c>
      <c r="O549" s="20"/>
      <c r="Q549" s="20" t="s">
        <v>64</v>
      </c>
      <c r="R549" s="20"/>
    </row>
    <row r="550" ht="14.25" spans="1:18">
      <c r="A550" s="20" t="s">
        <v>64</v>
      </c>
      <c r="B550" s="20"/>
      <c r="D550" s="22" t="s">
        <v>588</v>
      </c>
      <c r="E550" s="26">
        <v>58</v>
      </c>
      <c r="H550" s="20" t="s">
        <v>64</v>
      </c>
      <c r="I550" s="20"/>
      <c r="K550" s="20" t="s">
        <v>64</v>
      </c>
      <c r="L550" s="20"/>
      <c r="N550" s="22" t="s">
        <v>65</v>
      </c>
      <c r="O550" s="26">
        <v>42</v>
      </c>
      <c r="Q550" s="22" t="s">
        <v>67</v>
      </c>
      <c r="R550" s="26">
        <v>37</v>
      </c>
    </row>
    <row r="551" ht="14.25" spans="1:18">
      <c r="A551" s="22" t="s">
        <v>65</v>
      </c>
      <c r="B551" s="26">
        <v>39</v>
      </c>
      <c r="D551" s="22" t="s">
        <v>632</v>
      </c>
      <c r="E551" s="26">
        <v>37</v>
      </c>
      <c r="H551" s="22" t="s">
        <v>67</v>
      </c>
      <c r="I551" s="26">
        <v>36</v>
      </c>
      <c r="K551" s="22" t="s">
        <v>65</v>
      </c>
      <c r="L551" s="26">
        <v>37</v>
      </c>
      <c r="N551" s="22" t="s">
        <v>73</v>
      </c>
      <c r="O551" s="26">
        <v>30</v>
      </c>
      <c r="Q551" s="22" t="s">
        <v>592</v>
      </c>
      <c r="R551" s="26">
        <v>37</v>
      </c>
    </row>
    <row r="552" ht="14.25" spans="1:18">
      <c r="A552" s="22" t="s">
        <v>67</v>
      </c>
      <c r="B552" s="26">
        <v>35</v>
      </c>
      <c r="D552" s="22" t="s">
        <v>301</v>
      </c>
      <c r="E552" s="26">
        <v>37</v>
      </c>
      <c r="H552" s="22" t="s">
        <v>65</v>
      </c>
      <c r="I552" s="26">
        <v>26</v>
      </c>
      <c r="K552" s="22" t="s">
        <v>752</v>
      </c>
      <c r="L552" s="26">
        <v>37</v>
      </c>
      <c r="N552" s="22" t="s">
        <v>67</v>
      </c>
      <c r="O552" s="26">
        <v>30</v>
      </c>
      <c r="Q552" s="28" t="s">
        <v>589</v>
      </c>
      <c r="R552" s="26">
        <v>37</v>
      </c>
    </row>
    <row r="553" ht="14.25" spans="1:15">
      <c r="A553" s="22" t="s">
        <v>69</v>
      </c>
      <c r="B553" s="26">
        <v>24</v>
      </c>
      <c r="D553" s="22" t="s">
        <v>591</v>
      </c>
      <c r="E553" s="26">
        <v>37</v>
      </c>
      <c r="H553" s="22" t="s">
        <v>69</v>
      </c>
      <c r="I553" s="26">
        <v>22</v>
      </c>
      <c r="K553" s="28" t="s">
        <v>753</v>
      </c>
      <c r="L553" s="26">
        <v>37</v>
      </c>
      <c r="N553" s="22" t="s">
        <v>69</v>
      </c>
      <c r="O553" s="26">
        <v>22</v>
      </c>
    </row>
    <row r="554" ht="14.25" spans="1:15">
      <c r="A554" s="22" t="s">
        <v>110</v>
      </c>
      <c r="B554" s="26">
        <v>18</v>
      </c>
      <c r="D554" s="22" t="s">
        <v>731</v>
      </c>
      <c r="E554" s="26">
        <v>37</v>
      </c>
      <c r="H554" s="22" t="s">
        <v>73</v>
      </c>
      <c r="I554" s="26">
        <v>21</v>
      </c>
      <c r="N554" s="22" t="s">
        <v>110</v>
      </c>
      <c r="O554" s="26">
        <v>20</v>
      </c>
    </row>
    <row r="555" ht="14.25" spans="1:15">
      <c r="A555" s="22" t="s">
        <v>587</v>
      </c>
      <c r="B555" s="26">
        <v>15</v>
      </c>
      <c r="D555" s="22" t="s">
        <v>587</v>
      </c>
      <c r="E555" s="26">
        <v>37</v>
      </c>
      <c r="H555" s="22" t="s">
        <v>589</v>
      </c>
      <c r="I555" s="26">
        <v>13</v>
      </c>
      <c r="N555" s="22" t="s">
        <v>76</v>
      </c>
      <c r="O555" s="26">
        <v>15</v>
      </c>
    </row>
    <row r="556" ht="14.25" spans="1:15">
      <c r="A556" s="22" t="s">
        <v>73</v>
      </c>
      <c r="B556" s="26">
        <v>12</v>
      </c>
      <c r="D556" s="22" t="s">
        <v>67</v>
      </c>
      <c r="E556" s="26">
        <v>37</v>
      </c>
      <c r="H556" s="22" t="s">
        <v>110</v>
      </c>
      <c r="I556" s="26">
        <v>13</v>
      </c>
      <c r="N556" s="22" t="s">
        <v>587</v>
      </c>
      <c r="O556" s="26">
        <v>8</v>
      </c>
    </row>
    <row r="557" ht="14.25" spans="1:15">
      <c r="A557" s="22" t="s">
        <v>583</v>
      </c>
      <c r="B557" s="26">
        <v>11</v>
      </c>
      <c r="D557" s="28" t="s">
        <v>73</v>
      </c>
      <c r="E557" s="26">
        <v>37</v>
      </c>
      <c r="H557" s="22" t="s">
        <v>590</v>
      </c>
      <c r="I557" s="26">
        <v>10</v>
      </c>
      <c r="N557" s="22" t="s">
        <v>589</v>
      </c>
      <c r="O557" s="26">
        <v>7</v>
      </c>
    </row>
    <row r="558" ht="14.25" spans="1:15">
      <c r="A558" s="22" t="s">
        <v>589</v>
      </c>
      <c r="B558" s="26">
        <v>9</v>
      </c>
      <c r="D558" s="14"/>
      <c r="H558" s="22" t="s">
        <v>105</v>
      </c>
      <c r="I558" s="26">
        <v>7</v>
      </c>
      <c r="N558" s="22" t="s">
        <v>71</v>
      </c>
      <c r="O558" s="26">
        <v>6</v>
      </c>
    </row>
    <row r="559" ht="14.25" spans="1:15">
      <c r="A559" s="22" t="s">
        <v>76</v>
      </c>
      <c r="B559" s="26">
        <v>8</v>
      </c>
      <c r="H559" s="22" t="s">
        <v>76</v>
      </c>
      <c r="I559" s="26">
        <v>6</v>
      </c>
      <c r="N559" s="22" t="s">
        <v>105</v>
      </c>
      <c r="O559" s="26">
        <v>6</v>
      </c>
    </row>
    <row r="560" ht="14.25" spans="1:15">
      <c r="A560" s="22" t="s">
        <v>301</v>
      </c>
      <c r="B560" s="26">
        <v>8</v>
      </c>
      <c r="D560" s="14"/>
      <c r="H560" s="22" t="s">
        <v>583</v>
      </c>
      <c r="I560" s="26">
        <v>6</v>
      </c>
      <c r="N560" s="22" t="s">
        <v>102</v>
      </c>
      <c r="O560" s="26">
        <v>5</v>
      </c>
    </row>
    <row r="561" ht="14.25" spans="1:15">
      <c r="A561" s="22" t="s">
        <v>591</v>
      </c>
      <c r="B561" s="26">
        <v>6</v>
      </c>
      <c r="H561" s="22" t="s">
        <v>301</v>
      </c>
      <c r="I561" s="26">
        <v>5</v>
      </c>
      <c r="N561" s="22" t="s">
        <v>590</v>
      </c>
      <c r="O561" s="26">
        <v>4</v>
      </c>
    </row>
    <row r="562" ht="14.25" spans="1:15">
      <c r="A562" s="22" t="s">
        <v>71</v>
      </c>
      <c r="B562" s="26">
        <v>6</v>
      </c>
      <c r="D562" s="14"/>
      <c r="H562" s="22" t="s">
        <v>592</v>
      </c>
      <c r="I562" s="26">
        <v>5</v>
      </c>
      <c r="N562" s="22" t="s">
        <v>583</v>
      </c>
      <c r="O562" s="26">
        <v>4</v>
      </c>
    </row>
    <row r="563" ht="14.25" spans="1:15">
      <c r="A563" s="22" t="s">
        <v>105</v>
      </c>
      <c r="B563" s="26">
        <v>6</v>
      </c>
      <c r="H563" s="22" t="s">
        <v>587</v>
      </c>
      <c r="I563" s="26">
        <v>4</v>
      </c>
      <c r="N563" s="22" t="s">
        <v>239</v>
      </c>
      <c r="O563" s="26">
        <v>3</v>
      </c>
    </row>
    <row r="564" ht="14.25" spans="1:15">
      <c r="A564" s="22" t="s">
        <v>588</v>
      </c>
      <c r="B564" s="26">
        <v>6</v>
      </c>
      <c r="D564" s="14"/>
      <c r="H564" s="22" t="s">
        <v>591</v>
      </c>
      <c r="I564" s="26">
        <v>4</v>
      </c>
      <c r="N564" s="22" t="s">
        <v>502</v>
      </c>
      <c r="O564" s="26">
        <v>3</v>
      </c>
    </row>
    <row r="565" ht="14.25" spans="1:15">
      <c r="A565" s="22" t="s">
        <v>102</v>
      </c>
      <c r="B565" s="26">
        <v>4</v>
      </c>
      <c r="H565" s="22" t="s">
        <v>70</v>
      </c>
      <c r="I565" s="26">
        <v>4</v>
      </c>
      <c r="N565" s="22" t="s">
        <v>186</v>
      </c>
      <c r="O565" s="26">
        <v>3</v>
      </c>
    </row>
    <row r="566" ht="14.25" spans="1:15">
      <c r="A566" s="22" t="s">
        <v>590</v>
      </c>
      <c r="B566" s="26">
        <v>4</v>
      </c>
      <c r="D566" s="27"/>
      <c r="H566" s="22" t="s">
        <v>66</v>
      </c>
      <c r="I566" s="26">
        <v>3</v>
      </c>
      <c r="N566" s="22" t="s">
        <v>161</v>
      </c>
      <c r="O566" s="26">
        <v>3</v>
      </c>
    </row>
    <row r="567" ht="14.25" spans="1:15">
      <c r="A567" s="22" t="s">
        <v>109</v>
      </c>
      <c r="B567" s="26">
        <v>4</v>
      </c>
      <c r="H567" s="22" t="s">
        <v>103</v>
      </c>
      <c r="I567" s="26">
        <v>3</v>
      </c>
      <c r="N567" s="22" t="s">
        <v>301</v>
      </c>
      <c r="O567" s="26">
        <v>3</v>
      </c>
    </row>
    <row r="568" ht="14.25" spans="1:15">
      <c r="A568" s="22" t="s">
        <v>83</v>
      </c>
      <c r="B568" s="26">
        <v>3</v>
      </c>
      <c r="H568" s="22" t="s">
        <v>102</v>
      </c>
      <c r="I568" s="26">
        <v>3</v>
      </c>
      <c r="N568" s="22" t="s">
        <v>78</v>
      </c>
      <c r="O568" s="26">
        <v>3</v>
      </c>
    </row>
    <row r="569" ht="14.25" spans="1:15">
      <c r="A569" s="22" t="s">
        <v>642</v>
      </c>
      <c r="B569" s="26">
        <v>3</v>
      </c>
      <c r="H569" s="22" t="s">
        <v>588</v>
      </c>
      <c r="I569" s="26">
        <v>3</v>
      </c>
      <c r="N569" s="28" t="s">
        <v>106</v>
      </c>
      <c r="O569" s="26">
        <v>2</v>
      </c>
    </row>
    <row r="570" spans="1:9">
      <c r="A570" s="28" t="s">
        <v>66</v>
      </c>
      <c r="B570" s="26">
        <v>3</v>
      </c>
      <c r="H570" s="28" t="s">
        <v>731</v>
      </c>
      <c r="I570" s="26">
        <v>3</v>
      </c>
    </row>
    <row r="572" spans="2:15">
      <c r="B572" s="38">
        <v>43538</v>
      </c>
      <c r="I572" s="38">
        <v>43539</v>
      </c>
      <c r="O572" s="38">
        <v>43540</v>
      </c>
    </row>
    <row r="573" spans="1:18">
      <c r="A573" s="17" t="s">
        <v>43</v>
      </c>
      <c r="B573" s="25" t="s">
        <v>1</v>
      </c>
      <c r="H573" s="17" t="s">
        <v>45</v>
      </c>
      <c r="I573" s="25" t="s">
        <v>1</v>
      </c>
      <c r="N573" s="17" t="s">
        <v>45</v>
      </c>
      <c r="O573" s="25" t="s">
        <v>1</v>
      </c>
      <c r="Q573" s="17" t="s">
        <v>45</v>
      </c>
      <c r="R573" s="25" t="s">
        <v>63</v>
      </c>
    </row>
    <row r="574" ht="14.25" spans="1:18">
      <c r="A574" s="20" t="s">
        <v>64</v>
      </c>
      <c r="B574" s="20"/>
      <c r="H574" s="20" t="s">
        <v>64</v>
      </c>
      <c r="I574" s="20"/>
      <c r="K574" s="17" t="s">
        <v>45</v>
      </c>
      <c r="L574" s="25" t="s">
        <v>63</v>
      </c>
      <c r="N574" s="20" t="s">
        <v>64</v>
      </c>
      <c r="O574" s="20"/>
      <c r="Q574" s="20" t="s">
        <v>64</v>
      </c>
      <c r="R574" s="20"/>
    </row>
    <row r="575" ht="14.25" spans="1:18">
      <c r="A575" s="22" t="s">
        <v>67</v>
      </c>
      <c r="B575" s="26">
        <v>15</v>
      </c>
      <c r="H575" s="22" t="s">
        <v>67</v>
      </c>
      <c r="I575" s="26">
        <v>20</v>
      </c>
      <c r="K575" s="20" t="s">
        <v>64</v>
      </c>
      <c r="L575" s="20"/>
      <c r="N575" s="22" t="s">
        <v>67</v>
      </c>
      <c r="O575" s="26">
        <v>14</v>
      </c>
      <c r="Q575" s="28" t="s">
        <v>589</v>
      </c>
      <c r="R575" s="26">
        <v>37</v>
      </c>
    </row>
    <row r="576" ht="14.25" spans="1:15">
      <c r="A576" s="22" t="s">
        <v>73</v>
      </c>
      <c r="B576" s="26">
        <v>9</v>
      </c>
      <c r="H576" s="22" t="s">
        <v>583</v>
      </c>
      <c r="I576" s="26">
        <v>10</v>
      </c>
      <c r="K576" s="28" t="s">
        <v>67</v>
      </c>
      <c r="L576" s="26">
        <v>37</v>
      </c>
      <c r="N576" s="22" t="s">
        <v>65</v>
      </c>
      <c r="O576" s="26">
        <v>11</v>
      </c>
    </row>
    <row r="577" ht="14.25" spans="1:15">
      <c r="A577" s="22" t="s">
        <v>583</v>
      </c>
      <c r="B577" s="26">
        <v>8</v>
      </c>
      <c r="H577" s="22" t="s">
        <v>65</v>
      </c>
      <c r="I577" s="26">
        <v>10</v>
      </c>
      <c r="N577" s="22" t="s">
        <v>69</v>
      </c>
      <c r="O577" s="26">
        <v>11</v>
      </c>
    </row>
    <row r="578" ht="14.25" spans="1:15">
      <c r="A578" s="22" t="s">
        <v>65</v>
      </c>
      <c r="B578" s="26">
        <v>7</v>
      </c>
      <c r="H578" s="22" t="s">
        <v>69</v>
      </c>
      <c r="I578" s="26">
        <v>9</v>
      </c>
      <c r="N578" s="22" t="s">
        <v>583</v>
      </c>
      <c r="O578" s="26">
        <v>9</v>
      </c>
    </row>
    <row r="579" ht="14.25" spans="1:15">
      <c r="A579" s="22" t="s">
        <v>69</v>
      </c>
      <c r="B579" s="26">
        <v>7</v>
      </c>
      <c r="H579" s="22" t="s">
        <v>73</v>
      </c>
      <c r="I579" s="26">
        <v>9</v>
      </c>
      <c r="N579" s="22" t="s">
        <v>301</v>
      </c>
      <c r="O579" s="26">
        <v>8</v>
      </c>
    </row>
    <row r="580" ht="14.25" spans="1:15">
      <c r="A580" s="22" t="s">
        <v>76</v>
      </c>
      <c r="B580" s="26">
        <v>6</v>
      </c>
      <c r="H580" s="22" t="s">
        <v>587</v>
      </c>
      <c r="I580" s="26">
        <v>6</v>
      </c>
      <c r="N580" s="22" t="s">
        <v>73</v>
      </c>
      <c r="O580" s="26">
        <v>8</v>
      </c>
    </row>
    <row r="581" ht="14.25" spans="1:15">
      <c r="A581" s="22" t="s">
        <v>590</v>
      </c>
      <c r="B581" s="26">
        <v>5</v>
      </c>
      <c r="H581" s="22" t="s">
        <v>590</v>
      </c>
      <c r="I581" s="26">
        <v>5</v>
      </c>
      <c r="N581" s="22" t="s">
        <v>589</v>
      </c>
      <c r="O581" s="26">
        <v>8</v>
      </c>
    </row>
    <row r="582" ht="14.25" spans="1:15">
      <c r="A582" s="22" t="s">
        <v>71</v>
      </c>
      <c r="B582" s="26">
        <v>4</v>
      </c>
      <c r="H582" s="22" t="s">
        <v>76</v>
      </c>
      <c r="I582" s="26">
        <v>5</v>
      </c>
      <c r="N582" s="22" t="s">
        <v>587</v>
      </c>
      <c r="O582" s="26">
        <v>4</v>
      </c>
    </row>
    <row r="583" ht="14.25" spans="1:15">
      <c r="A583" s="22" t="s">
        <v>110</v>
      </c>
      <c r="B583" s="26">
        <v>4</v>
      </c>
      <c r="H583" s="22" t="s">
        <v>110</v>
      </c>
      <c r="I583" s="26">
        <v>3</v>
      </c>
      <c r="N583" s="22" t="s">
        <v>76</v>
      </c>
      <c r="O583" s="26">
        <v>3</v>
      </c>
    </row>
    <row r="584" ht="14.25" spans="1:15">
      <c r="A584" s="22" t="s">
        <v>587</v>
      </c>
      <c r="B584" s="26">
        <v>4</v>
      </c>
      <c r="H584" s="22" t="s">
        <v>579</v>
      </c>
      <c r="I584" s="26">
        <v>2</v>
      </c>
      <c r="N584" s="22" t="s">
        <v>590</v>
      </c>
      <c r="O584" s="26">
        <v>3</v>
      </c>
    </row>
    <row r="585" ht="14.25" spans="1:15">
      <c r="A585" s="22" t="s">
        <v>589</v>
      </c>
      <c r="B585" s="26">
        <v>4</v>
      </c>
      <c r="H585" s="22" t="s">
        <v>589</v>
      </c>
      <c r="I585" s="26">
        <v>2</v>
      </c>
      <c r="N585" s="22" t="s">
        <v>591</v>
      </c>
      <c r="O585" s="26">
        <v>3</v>
      </c>
    </row>
    <row r="586" ht="14.25" spans="1:15">
      <c r="A586" s="22" t="s">
        <v>301</v>
      </c>
      <c r="B586" s="26">
        <v>3</v>
      </c>
      <c r="H586" s="22" t="s">
        <v>121</v>
      </c>
      <c r="I586" s="26">
        <v>2</v>
      </c>
      <c r="N586" s="22" t="s">
        <v>156</v>
      </c>
      <c r="O586" s="26">
        <v>2</v>
      </c>
    </row>
    <row r="587" ht="14.25" spans="1:15">
      <c r="A587" s="22" t="s">
        <v>731</v>
      </c>
      <c r="B587" s="26">
        <v>3</v>
      </c>
      <c r="H587" s="22" t="s">
        <v>301</v>
      </c>
      <c r="I587" s="26">
        <v>2</v>
      </c>
      <c r="N587" s="22" t="s">
        <v>110</v>
      </c>
      <c r="O587" s="26">
        <v>2</v>
      </c>
    </row>
    <row r="588" ht="14.25" spans="1:15">
      <c r="A588" s="22" t="s">
        <v>588</v>
      </c>
      <c r="B588" s="26">
        <v>3</v>
      </c>
      <c r="H588" s="22" t="s">
        <v>592</v>
      </c>
      <c r="I588" s="26">
        <v>2</v>
      </c>
      <c r="N588" s="22" t="s">
        <v>85</v>
      </c>
      <c r="O588" s="26">
        <v>2</v>
      </c>
    </row>
    <row r="589" ht="14.25" spans="1:15">
      <c r="A589" s="22" t="s">
        <v>105</v>
      </c>
      <c r="B589" s="26">
        <v>3</v>
      </c>
      <c r="H589" s="22" t="s">
        <v>199</v>
      </c>
      <c r="I589" s="26">
        <v>2</v>
      </c>
      <c r="N589" s="22" t="s">
        <v>754</v>
      </c>
      <c r="O589" s="26">
        <v>2</v>
      </c>
    </row>
    <row r="590" ht="14.25" spans="1:15">
      <c r="A590" s="22" t="s">
        <v>591</v>
      </c>
      <c r="B590" s="26">
        <v>2</v>
      </c>
      <c r="H590" s="22" t="s">
        <v>502</v>
      </c>
      <c r="I590" s="26">
        <v>2</v>
      </c>
      <c r="N590" s="22" t="s">
        <v>121</v>
      </c>
      <c r="O590" s="26">
        <v>2</v>
      </c>
    </row>
    <row r="591" ht="14.25" spans="1:15">
      <c r="A591" s="22" t="s">
        <v>78</v>
      </c>
      <c r="B591" s="26">
        <v>2</v>
      </c>
      <c r="H591" s="22" t="s">
        <v>591</v>
      </c>
      <c r="I591" s="26">
        <v>2</v>
      </c>
      <c r="N591" s="22" t="s">
        <v>588</v>
      </c>
      <c r="O591" s="26">
        <v>2</v>
      </c>
    </row>
    <row r="592" ht="14.25" spans="1:15">
      <c r="A592" s="22" t="s">
        <v>632</v>
      </c>
      <c r="B592" s="26">
        <v>2</v>
      </c>
      <c r="H592" s="22" t="s">
        <v>613</v>
      </c>
      <c r="I592" s="26">
        <v>2</v>
      </c>
      <c r="N592" s="22" t="s">
        <v>152</v>
      </c>
      <c r="O592" s="26">
        <v>2</v>
      </c>
    </row>
    <row r="593" ht="14.25" spans="1:15">
      <c r="A593" s="22" t="s">
        <v>166</v>
      </c>
      <c r="B593" s="26">
        <v>2</v>
      </c>
      <c r="H593" s="22" t="s">
        <v>731</v>
      </c>
      <c r="I593" s="26">
        <v>2</v>
      </c>
      <c r="N593" s="22" t="s">
        <v>731</v>
      </c>
      <c r="O593" s="26">
        <v>2</v>
      </c>
    </row>
    <row r="594" spans="1:15">
      <c r="A594" s="28" t="s">
        <v>239</v>
      </c>
      <c r="B594" s="26">
        <v>2</v>
      </c>
      <c r="H594" s="28" t="s">
        <v>642</v>
      </c>
      <c r="I594" s="26">
        <v>1</v>
      </c>
      <c r="N594" s="28" t="s">
        <v>378</v>
      </c>
      <c r="O594" s="26">
        <v>1</v>
      </c>
    </row>
    <row r="597" spans="2:15">
      <c r="B597" s="38">
        <v>43541</v>
      </c>
      <c r="I597" s="38">
        <v>43542</v>
      </c>
      <c r="O597" s="38">
        <v>43543</v>
      </c>
    </row>
    <row r="598" spans="1:18">
      <c r="A598" s="17" t="s">
        <v>45</v>
      </c>
      <c r="B598" s="10" t="s">
        <v>1</v>
      </c>
      <c r="H598" s="17" t="s">
        <v>45</v>
      </c>
      <c r="I598" s="25" t="s">
        <v>1</v>
      </c>
      <c r="N598" s="17" t="s">
        <v>45</v>
      </c>
      <c r="O598" s="25" t="s">
        <v>1</v>
      </c>
      <c r="Q598" s="17" t="s">
        <v>45</v>
      </c>
      <c r="R598" s="25" t="s">
        <v>63</v>
      </c>
    </row>
    <row r="599" ht="14.25" spans="1:18">
      <c r="A599" s="11" t="s">
        <v>64</v>
      </c>
      <c r="B599" s="12"/>
      <c r="H599" s="20" t="s">
        <v>64</v>
      </c>
      <c r="I599" s="20"/>
      <c r="K599" s="17" t="s">
        <v>45</v>
      </c>
      <c r="L599" s="25" t="s">
        <v>63</v>
      </c>
      <c r="N599" s="20" t="s">
        <v>64</v>
      </c>
      <c r="O599" s="20"/>
      <c r="Q599" s="20" t="s">
        <v>64</v>
      </c>
      <c r="R599" s="20"/>
    </row>
    <row r="600" ht="14.25" spans="1:18">
      <c r="A600" s="13" t="s">
        <v>67</v>
      </c>
      <c r="B600" s="14">
        <v>14</v>
      </c>
      <c r="H600" s="22" t="s">
        <v>67</v>
      </c>
      <c r="I600" s="26">
        <v>25</v>
      </c>
      <c r="K600" s="20" t="s">
        <v>64</v>
      </c>
      <c r="L600" s="20"/>
      <c r="N600" s="22" t="s">
        <v>67</v>
      </c>
      <c r="O600" s="26">
        <v>23</v>
      </c>
      <c r="Q600" s="22" t="s">
        <v>587</v>
      </c>
      <c r="R600" s="26">
        <v>37</v>
      </c>
    </row>
    <row r="601" ht="14.25" spans="1:18">
      <c r="A601" s="13" t="s">
        <v>589</v>
      </c>
      <c r="B601" s="14">
        <v>10</v>
      </c>
      <c r="H601" s="22" t="s">
        <v>69</v>
      </c>
      <c r="I601" s="26">
        <v>10</v>
      </c>
      <c r="K601" s="22" t="s">
        <v>67</v>
      </c>
      <c r="L601" s="26">
        <v>37</v>
      </c>
      <c r="N601" s="22" t="s">
        <v>73</v>
      </c>
      <c r="O601" s="26">
        <v>11</v>
      </c>
      <c r="Q601" s="28" t="s">
        <v>82</v>
      </c>
      <c r="R601" s="26">
        <v>37</v>
      </c>
    </row>
    <row r="602" ht="14.25" spans="1:15">
      <c r="A602" s="13" t="s">
        <v>583</v>
      </c>
      <c r="B602" s="14">
        <v>9</v>
      </c>
      <c r="H602" s="22" t="s">
        <v>583</v>
      </c>
      <c r="I602" s="26">
        <v>9</v>
      </c>
      <c r="K602" s="22" t="s">
        <v>755</v>
      </c>
      <c r="L602" s="26">
        <v>37</v>
      </c>
      <c r="N602" s="22" t="s">
        <v>65</v>
      </c>
      <c r="O602" s="26">
        <v>10</v>
      </c>
    </row>
    <row r="603" ht="14.25" spans="1:15">
      <c r="A603" s="13" t="s">
        <v>69</v>
      </c>
      <c r="B603" s="14">
        <v>8</v>
      </c>
      <c r="H603" s="22" t="s">
        <v>65</v>
      </c>
      <c r="I603" s="26">
        <v>9</v>
      </c>
      <c r="K603" s="22" t="s">
        <v>69</v>
      </c>
      <c r="L603" s="26">
        <v>37</v>
      </c>
      <c r="N603" s="22" t="s">
        <v>589</v>
      </c>
      <c r="O603" s="26">
        <v>9</v>
      </c>
    </row>
    <row r="604" ht="14.25" spans="1:15">
      <c r="A604" s="13" t="s">
        <v>65</v>
      </c>
      <c r="B604" s="14">
        <v>6</v>
      </c>
      <c r="H604" s="22" t="s">
        <v>587</v>
      </c>
      <c r="I604" s="26">
        <v>9</v>
      </c>
      <c r="K604" s="22" t="s">
        <v>587</v>
      </c>
      <c r="L604" s="26">
        <v>37</v>
      </c>
      <c r="N604" s="22" t="s">
        <v>69</v>
      </c>
      <c r="O604" s="26">
        <v>8</v>
      </c>
    </row>
    <row r="605" ht="14.25" spans="1:15">
      <c r="A605" s="13" t="s">
        <v>613</v>
      </c>
      <c r="B605" s="14">
        <v>5</v>
      </c>
      <c r="H605" s="22" t="s">
        <v>589</v>
      </c>
      <c r="I605" s="26">
        <v>8</v>
      </c>
      <c r="K605" s="28" t="s">
        <v>733</v>
      </c>
      <c r="L605" s="26">
        <v>37</v>
      </c>
      <c r="N605" s="22" t="s">
        <v>587</v>
      </c>
      <c r="O605" s="26">
        <v>6</v>
      </c>
    </row>
    <row r="606" ht="14.25" spans="1:15">
      <c r="A606" s="13" t="s">
        <v>110</v>
      </c>
      <c r="B606" s="14">
        <v>5</v>
      </c>
      <c r="H606" s="22" t="s">
        <v>590</v>
      </c>
      <c r="I606" s="26">
        <v>7</v>
      </c>
      <c r="N606" s="22" t="s">
        <v>583</v>
      </c>
      <c r="O606" s="26">
        <v>6</v>
      </c>
    </row>
    <row r="607" ht="14.25" spans="1:15">
      <c r="A607" s="13" t="s">
        <v>73</v>
      </c>
      <c r="B607" s="14">
        <v>4</v>
      </c>
      <c r="H607" s="22" t="s">
        <v>73</v>
      </c>
      <c r="I607" s="26">
        <v>6</v>
      </c>
      <c r="N607" s="22" t="s">
        <v>199</v>
      </c>
      <c r="O607" s="26">
        <v>4</v>
      </c>
    </row>
    <row r="608" ht="14.25" spans="1:15">
      <c r="A608" s="13" t="s">
        <v>76</v>
      </c>
      <c r="B608" s="14">
        <v>4</v>
      </c>
      <c r="H608" s="22" t="s">
        <v>731</v>
      </c>
      <c r="I608" s="26">
        <v>5</v>
      </c>
      <c r="N608" s="22" t="s">
        <v>76</v>
      </c>
      <c r="O608" s="26">
        <v>3</v>
      </c>
    </row>
    <row r="609" ht="14.25" spans="1:15">
      <c r="A609" s="13" t="s">
        <v>591</v>
      </c>
      <c r="B609" s="14">
        <v>3</v>
      </c>
      <c r="H609" s="22" t="s">
        <v>301</v>
      </c>
      <c r="I609" s="26">
        <v>5</v>
      </c>
      <c r="N609" s="22" t="s">
        <v>516</v>
      </c>
      <c r="O609" s="26">
        <v>2</v>
      </c>
    </row>
    <row r="610" ht="14.25" spans="1:15">
      <c r="A610" s="13" t="s">
        <v>590</v>
      </c>
      <c r="B610" s="14">
        <v>3</v>
      </c>
      <c r="H610" s="22" t="s">
        <v>613</v>
      </c>
      <c r="I610" s="26">
        <v>4</v>
      </c>
      <c r="N610" s="22" t="s">
        <v>156</v>
      </c>
      <c r="O610" s="26">
        <v>2</v>
      </c>
    </row>
    <row r="611" ht="14.25" spans="1:15">
      <c r="A611" s="13" t="s">
        <v>588</v>
      </c>
      <c r="B611" s="14">
        <v>3</v>
      </c>
      <c r="H611" s="22" t="s">
        <v>110</v>
      </c>
      <c r="I611" s="26">
        <v>3</v>
      </c>
      <c r="N611" s="22" t="s">
        <v>613</v>
      </c>
      <c r="O611" s="26">
        <v>2</v>
      </c>
    </row>
    <row r="612" ht="14.25" spans="1:15">
      <c r="A612" s="13" t="s">
        <v>112</v>
      </c>
      <c r="B612" s="14">
        <v>3</v>
      </c>
      <c r="H612" s="22" t="s">
        <v>76</v>
      </c>
      <c r="I612" s="26">
        <v>3</v>
      </c>
      <c r="N612" s="22" t="s">
        <v>239</v>
      </c>
      <c r="O612" s="26">
        <v>2</v>
      </c>
    </row>
    <row r="613" ht="14.25" spans="1:15">
      <c r="A613" s="13" t="s">
        <v>592</v>
      </c>
      <c r="B613" s="14">
        <v>3</v>
      </c>
      <c r="H613" s="22" t="s">
        <v>588</v>
      </c>
      <c r="I613" s="26">
        <v>3</v>
      </c>
      <c r="N613" s="22" t="s">
        <v>102</v>
      </c>
      <c r="O613" s="26">
        <v>2</v>
      </c>
    </row>
    <row r="614" ht="14.25" spans="1:15">
      <c r="A614" s="13" t="s">
        <v>587</v>
      </c>
      <c r="B614" s="14">
        <v>3</v>
      </c>
      <c r="H614" s="22" t="s">
        <v>592</v>
      </c>
      <c r="I614" s="26">
        <v>3</v>
      </c>
      <c r="N614" s="22" t="s">
        <v>109</v>
      </c>
      <c r="O614" s="26">
        <v>2</v>
      </c>
    </row>
    <row r="615" ht="14.25" spans="1:15">
      <c r="A615" s="13" t="s">
        <v>83</v>
      </c>
      <c r="B615" s="14">
        <v>3</v>
      </c>
      <c r="H615" s="22" t="s">
        <v>83</v>
      </c>
      <c r="I615" s="26">
        <v>2</v>
      </c>
      <c r="N615" s="22" t="s">
        <v>301</v>
      </c>
      <c r="O615" s="26">
        <v>2</v>
      </c>
    </row>
    <row r="616" ht="14.25" spans="1:15">
      <c r="A616" s="13" t="s">
        <v>755</v>
      </c>
      <c r="B616" s="14">
        <v>2</v>
      </c>
      <c r="H616" s="22" t="s">
        <v>112</v>
      </c>
      <c r="I616" s="26">
        <v>2</v>
      </c>
      <c r="N616" s="22" t="s">
        <v>591</v>
      </c>
      <c r="O616" s="26">
        <v>2</v>
      </c>
    </row>
    <row r="617" ht="14.25" spans="1:15">
      <c r="A617" s="13" t="s">
        <v>66</v>
      </c>
      <c r="B617" s="14">
        <v>2</v>
      </c>
      <c r="H617" s="22" t="s">
        <v>70</v>
      </c>
      <c r="I617" s="26">
        <v>1</v>
      </c>
      <c r="N617" s="22" t="s">
        <v>756</v>
      </c>
      <c r="O617" s="26">
        <v>1</v>
      </c>
    </row>
    <row r="618" ht="14.25" spans="1:15">
      <c r="A618" s="13" t="s">
        <v>333</v>
      </c>
      <c r="B618" s="14">
        <v>2</v>
      </c>
      <c r="H618" s="22" t="s">
        <v>185</v>
      </c>
      <c r="I618" s="26">
        <v>1</v>
      </c>
      <c r="N618" s="22" t="s">
        <v>139</v>
      </c>
      <c r="O618" s="26">
        <v>1</v>
      </c>
    </row>
    <row r="619" spans="1:15">
      <c r="A619" t="s">
        <v>484</v>
      </c>
      <c r="B619" s="27">
        <v>2</v>
      </c>
      <c r="H619" s="28" t="s">
        <v>502</v>
      </c>
      <c r="I619" s="26">
        <v>1</v>
      </c>
      <c r="N619" s="28" t="s">
        <v>757</v>
      </c>
      <c r="O619" s="26">
        <v>1</v>
      </c>
    </row>
    <row r="620" spans="14:14">
      <c r="N620" s="14"/>
    </row>
    <row r="622" spans="2:15">
      <c r="B622" s="38">
        <v>43544</v>
      </c>
      <c r="I622" s="38">
        <v>43545</v>
      </c>
      <c r="N622" s="14"/>
      <c r="O622" s="38">
        <v>43546</v>
      </c>
    </row>
    <row r="623" spans="1:15">
      <c r="A623" s="17" t="s">
        <v>45</v>
      </c>
      <c r="B623" s="25" t="s">
        <v>1</v>
      </c>
      <c r="D623" s="41" t="s">
        <v>45</v>
      </c>
      <c r="H623" s="17" t="s">
        <v>45</v>
      </c>
      <c r="I623" s="25" t="s">
        <v>1</v>
      </c>
      <c r="K623" s="17" t="s">
        <v>45</v>
      </c>
      <c r="L623" s="25" t="s">
        <v>63</v>
      </c>
      <c r="N623" s="17" t="s">
        <v>43</v>
      </c>
      <c r="O623" s="25" t="s">
        <v>1</v>
      </c>
    </row>
    <row r="624" ht="14.25" spans="1:15">
      <c r="A624" s="20" t="s">
        <v>64</v>
      </c>
      <c r="B624" s="20"/>
      <c r="D624" t="s">
        <v>64</v>
      </c>
      <c r="H624" s="20" t="s">
        <v>64</v>
      </c>
      <c r="I624" s="20"/>
      <c r="K624" s="20" t="s">
        <v>64</v>
      </c>
      <c r="L624" s="20"/>
      <c r="N624" s="20" t="s">
        <v>64</v>
      </c>
      <c r="O624" s="20"/>
    </row>
    <row r="625" ht="14.25" spans="1:15">
      <c r="A625" s="22" t="s">
        <v>67</v>
      </c>
      <c r="B625" s="26">
        <v>15</v>
      </c>
      <c r="D625" t="s">
        <v>63</v>
      </c>
      <c r="H625" s="22" t="s">
        <v>67</v>
      </c>
      <c r="I625" s="26">
        <v>11</v>
      </c>
      <c r="K625" s="28" t="s">
        <v>592</v>
      </c>
      <c r="L625" s="26">
        <v>37</v>
      </c>
      <c r="N625" s="22" t="s">
        <v>67</v>
      </c>
      <c r="O625" s="26">
        <v>13</v>
      </c>
    </row>
    <row r="626" ht="14.25" spans="1:15">
      <c r="A626" s="22" t="s">
        <v>583</v>
      </c>
      <c r="B626" s="26">
        <v>12</v>
      </c>
      <c r="D626" t="s">
        <v>592</v>
      </c>
      <c r="H626" s="22" t="s">
        <v>589</v>
      </c>
      <c r="I626" s="26">
        <v>9</v>
      </c>
      <c r="N626" s="22" t="s">
        <v>65</v>
      </c>
      <c r="O626" s="26">
        <v>8</v>
      </c>
    </row>
    <row r="627" ht="14.25" spans="1:15">
      <c r="A627" s="22" t="s">
        <v>73</v>
      </c>
      <c r="B627" s="26">
        <v>10</v>
      </c>
      <c r="D627" s="27">
        <v>37</v>
      </c>
      <c r="H627" s="22" t="s">
        <v>301</v>
      </c>
      <c r="I627" s="26">
        <v>7</v>
      </c>
      <c r="N627" s="22" t="s">
        <v>587</v>
      </c>
      <c r="O627" s="26">
        <v>6</v>
      </c>
    </row>
    <row r="628" ht="14.25" spans="1:15">
      <c r="A628" s="22" t="s">
        <v>587</v>
      </c>
      <c r="B628" s="26">
        <v>9</v>
      </c>
      <c r="H628" s="22" t="s">
        <v>587</v>
      </c>
      <c r="I628" s="26">
        <v>7</v>
      </c>
      <c r="N628" s="22" t="s">
        <v>110</v>
      </c>
      <c r="O628" s="26">
        <v>5</v>
      </c>
    </row>
    <row r="629" ht="14.25" spans="1:15">
      <c r="A629" s="22" t="s">
        <v>65</v>
      </c>
      <c r="B629" s="26">
        <v>8</v>
      </c>
      <c r="H629" s="22" t="s">
        <v>583</v>
      </c>
      <c r="I629" s="26">
        <v>7</v>
      </c>
      <c r="N629" s="22" t="s">
        <v>73</v>
      </c>
      <c r="O629" s="26">
        <v>5</v>
      </c>
    </row>
    <row r="630" ht="14.25" spans="1:15">
      <c r="A630" s="22" t="s">
        <v>589</v>
      </c>
      <c r="B630" s="26">
        <v>7</v>
      </c>
      <c r="H630" s="22" t="s">
        <v>69</v>
      </c>
      <c r="I630" s="26">
        <v>6</v>
      </c>
      <c r="N630" s="22" t="s">
        <v>583</v>
      </c>
      <c r="O630" s="26">
        <v>5</v>
      </c>
    </row>
    <row r="631" ht="14.25" spans="1:15">
      <c r="A631" s="22" t="s">
        <v>110</v>
      </c>
      <c r="B631" s="26">
        <v>6</v>
      </c>
      <c r="H631" s="22" t="s">
        <v>76</v>
      </c>
      <c r="I631" s="26">
        <v>5</v>
      </c>
      <c r="N631" s="22" t="s">
        <v>590</v>
      </c>
      <c r="O631" s="26">
        <v>5</v>
      </c>
    </row>
    <row r="632" ht="14.25" spans="1:15">
      <c r="A632" s="22" t="s">
        <v>69</v>
      </c>
      <c r="B632" s="26">
        <v>5</v>
      </c>
      <c r="H632" s="22" t="s">
        <v>591</v>
      </c>
      <c r="I632" s="26">
        <v>4</v>
      </c>
      <c r="N632" s="22" t="s">
        <v>301</v>
      </c>
      <c r="O632" s="26">
        <v>4</v>
      </c>
    </row>
    <row r="633" ht="14.25" spans="1:15">
      <c r="A633" s="22" t="s">
        <v>592</v>
      </c>
      <c r="B633" s="26">
        <v>4</v>
      </c>
      <c r="H633" s="22" t="s">
        <v>65</v>
      </c>
      <c r="I633" s="26">
        <v>4</v>
      </c>
      <c r="N633" s="22" t="s">
        <v>69</v>
      </c>
      <c r="O633" s="26">
        <v>4</v>
      </c>
    </row>
    <row r="634" ht="14.25" spans="1:15">
      <c r="A634" s="22" t="s">
        <v>590</v>
      </c>
      <c r="B634" s="26">
        <v>3</v>
      </c>
      <c r="H634" s="22" t="s">
        <v>73</v>
      </c>
      <c r="I634" s="26">
        <v>3</v>
      </c>
      <c r="N634" s="22" t="s">
        <v>78</v>
      </c>
      <c r="O634" s="26">
        <v>3</v>
      </c>
    </row>
    <row r="635" ht="14.25" spans="1:15">
      <c r="A635" s="22" t="s">
        <v>502</v>
      </c>
      <c r="B635" s="26">
        <v>2</v>
      </c>
      <c r="H635" s="22" t="s">
        <v>592</v>
      </c>
      <c r="I635" s="26">
        <v>3</v>
      </c>
      <c r="N635" s="22" t="s">
        <v>731</v>
      </c>
      <c r="O635" s="26">
        <v>3</v>
      </c>
    </row>
    <row r="636" ht="14.25" spans="1:15">
      <c r="A636" s="22" t="s">
        <v>301</v>
      </c>
      <c r="B636" s="26">
        <v>2</v>
      </c>
      <c r="H636" s="22" t="s">
        <v>735</v>
      </c>
      <c r="I636" s="26">
        <v>2</v>
      </c>
      <c r="N636" s="22" t="s">
        <v>591</v>
      </c>
      <c r="O636" s="26">
        <v>2</v>
      </c>
    </row>
    <row r="637" ht="14.25" spans="1:15">
      <c r="A637" s="22" t="s">
        <v>588</v>
      </c>
      <c r="B637" s="26">
        <v>2</v>
      </c>
      <c r="H637" s="22" t="s">
        <v>71</v>
      </c>
      <c r="I637" s="26">
        <v>2</v>
      </c>
      <c r="N637" s="22" t="s">
        <v>66</v>
      </c>
      <c r="O637" s="26">
        <v>2</v>
      </c>
    </row>
    <row r="638" ht="14.25" spans="1:15">
      <c r="A638" s="22" t="s">
        <v>591</v>
      </c>
      <c r="B638" s="26">
        <v>2</v>
      </c>
      <c r="H638" s="22" t="s">
        <v>199</v>
      </c>
      <c r="I638" s="26">
        <v>2</v>
      </c>
      <c r="N638" s="22" t="s">
        <v>589</v>
      </c>
      <c r="O638" s="26">
        <v>2</v>
      </c>
    </row>
    <row r="639" ht="14.25" spans="1:15">
      <c r="A639" s="22" t="s">
        <v>112</v>
      </c>
      <c r="B639" s="26">
        <v>2</v>
      </c>
      <c r="H639" s="22" t="s">
        <v>110</v>
      </c>
      <c r="I639" s="26">
        <v>2</v>
      </c>
      <c r="N639" s="22" t="s">
        <v>112</v>
      </c>
      <c r="O639" s="26">
        <v>2</v>
      </c>
    </row>
    <row r="640" ht="14.25" spans="1:15">
      <c r="A640" s="22" t="s">
        <v>539</v>
      </c>
      <c r="B640" s="26">
        <v>2</v>
      </c>
      <c r="H640" s="22" t="s">
        <v>112</v>
      </c>
      <c r="I640" s="26">
        <v>2</v>
      </c>
      <c r="N640" s="22" t="s">
        <v>655</v>
      </c>
      <c r="O640" s="26">
        <v>2</v>
      </c>
    </row>
    <row r="641" ht="14.25" spans="1:15">
      <c r="A641" s="22" t="s">
        <v>613</v>
      </c>
      <c r="B641" s="26">
        <v>2</v>
      </c>
      <c r="H641" s="22" t="s">
        <v>758</v>
      </c>
      <c r="I641" s="26">
        <v>1</v>
      </c>
      <c r="N641" s="22" t="s">
        <v>76</v>
      </c>
      <c r="O641" s="26">
        <v>2</v>
      </c>
    </row>
    <row r="642" ht="14.25" spans="1:15">
      <c r="A642" s="22" t="s">
        <v>735</v>
      </c>
      <c r="B642" s="26">
        <v>2</v>
      </c>
      <c r="H642" s="22" t="s">
        <v>102</v>
      </c>
      <c r="I642" s="26">
        <v>1</v>
      </c>
      <c r="N642" s="22" t="s">
        <v>592</v>
      </c>
      <c r="O642" s="26">
        <v>2</v>
      </c>
    </row>
    <row r="643" ht="14.25" spans="1:15">
      <c r="A643" s="22" t="s">
        <v>731</v>
      </c>
      <c r="B643" s="26">
        <v>1</v>
      </c>
      <c r="H643" s="22" t="s">
        <v>759</v>
      </c>
      <c r="I643" s="26">
        <v>1</v>
      </c>
      <c r="N643" s="22" t="s">
        <v>706</v>
      </c>
      <c r="O643" s="26">
        <v>1</v>
      </c>
    </row>
    <row r="644" spans="1:15">
      <c r="A644" s="28" t="s">
        <v>614</v>
      </c>
      <c r="B644" s="26">
        <v>1</v>
      </c>
      <c r="H644" s="28" t="s">
        <v>731</v>
      </c>
      <c r="I644" s="26">
        <v>1</v>
      </c>
      <c r="N644" s="28" t="s">
        <v>682</v>
      </c>
      <c r="O644" s="26">
        <v>1</v>
      </c>
    </row>
    <row r="645" spans="15:15">
      <c r="O645" s="38">
        <v>43549</v>
      </c>
    </row>
    <row r="646" spans="2:18">
      <c r="B646" s="38">
        <v>43547</v>
      </c>
      <c r="I646" s="38">
        <v>43548</v>
      </c>
      <c r="N646" s="17" t="s">
        <v>43</v>
      </c>
      <c r="O646" s="25" t="s">
        <v>1</v>
      </c>
      <c r="Q646" s="17" t="s">
        <v>43</v>
      </c>
      <c r="R646" s="25" t="s">
        <v>63</v>
      </c>
    </row>
    <row r="647" ht="14.25" spans="1:18">
      <c r="A647" s="17" t="s">
        <v>43</v>
      </c>
      <c r="B647" s="25" t="s">
        <v>1</v>
      </c>
      <c r="H647" s="17" t="s">
        <v>43</v>
      </c>
      <c r="I647" s="25" t="s">
        <v>1</v>
      </c>
      <c r="N647" s="20" t="s">
        <v>64</v>
      </c>
      <c r="O647" s="20"/>
      <c r="Q647" s="20" t="s">
        <v>64</v>
      </c>
      <c r="R647" s="20"/>
    </row>
    <row r="648" ht="14.25" spans="1:18">
      <c r="A648" s="20" t="s">
        <v>64</v>
      </c>
      <c r="B648" s="20"/>
      <c r="H648" s="20" t="s">
        <v>64</v>
      </c>
      <c r="I648" s="20"/>
      <c r="N648" s="22" t="s">
        <v>67</v>
      </c>
      <c r="O648" s="26">
        <v>30</v>
      </c>
      <c r="Q648" s="22" t="s">
        <v>642</v>
      </c>
      <c r="R648" s="26">
        <v>37</v>
      </c>
    </row>
    <row r="649" ht="14.25" spans="1:18">
      <c r="A649" s="22" t="s">
        <v>67</v>
      </c>
      <c r="B649" s="26">
        <v>12</v>
      </c>
      <c r="H649" s="22" t="s">
        <v>67</v>
      </c>
      <c r="I649" s="26">
        <v>24</v>
      </c>
      <c r="N649" s="22" t="s">
        <v>65</v>
      </c>
      <c r="O649" s="26">
        <v>17</v>
      </c>
      <c r="Q649" s="22" t="s">
        <v>592</v>
      </c>
      <c r="R649" s="26">
        <v>37</v>
      </c>
    </row>
    <row r="650" ht="14.25" spans="1:18">
      <c r="A650" s="22" t="s">
        <v>65</v>
      </c>
      <c r="B650" s="26">
        <v>10</v>
      </c>
      <c r="H650" s="22" t="s">
        <v>65</v>
      </c>
      <c r="I650" s="26">
        <v>14</v>
      </c>
      <c r="N650" s="22" t="s">
        <v>69</v>
      </c>
      <c r="O650" s="26">
        <v>17</v>
      </c>
      <c r="Q650" s="28" t="s">
        <v>589</v>
      </c>
      <c r="R650" s="26">
        <v>37</v>
      </c>
    </row>
    <row r="651" ht="14.25" spans="1:15">
      <c r="A651" s="22" t="s">
        <v>301</v>
      </c>
      <c r="B651" s="26">
        <v>8</v>
      </c>
      <c r="H651" s="22" t="s">
        <v>73</v>
      </c>
      <c r="I651" s="26">
        <v>12</v>
      </c>
      <c r="N651" s="22" t="s">
        <v>583</v>
      </c>
      <c r="O651" s="26">
        <v>11</v>
      </c>
    </row>
    <row r="652" ht="14.25" spans="1:15">
      <c r="A652" s="22" t="s">
        <v>69</v>
      </c>
      <c r="B652" s="26">
        <v>6</v>
      </c>
      <c r="H652" s="22" t="s">
        <v>583</v>
      </c>
      <c r="I652" s="26">
        <v>11</v>
      </c>
      <c r="N652" s="22" t="s">
        <v>301</v>
      </c>
      <c r="O652" s="26">
        <v>10</v>
      </c>
    </row>
    <row r="653" ht="14.25" spans="1:15">
      <c r="A653" s="22" t="s">
        <v>589</v>
      </c>
      <c r="B653" s="26">
        <v>6</v>
      </c>
      <c r="H653" s="22" t="s">
        <v>587</v>
      </c>
      <c r="I653" s="26">
        <v>11</v>
      </c>
      <c r="N653" s="22" t="s">
        <v>73</v>
      </c>
      <c r="O653" s="26">
        <v>8</v>
      </c>
    </row>
    <row r="654" ht="14.25" spans="1:15">
      <c r="A654" s="22" t="s">
        <v>73</v>
      </c>
      <c r="B654" s="26">
        <v>5</v>
      </c>
      <c r="H654" s="22" t="s">
        <v>590</v>
      </c>
      <c r="I654" s="26">
        <v>8</v>
      </c>
      <c r="N654" s="22" t="s">
        <v>587</v>
      </c>
      <c r="O654" s="26">
        <v>8</v>
      </c>
    </row>
    <row r="655" ht="14.25" spans="1:15">
      <c r="A655" s="22" t="s">
        <v>590</v>
      </c>
      <c r="B655" s="26">
        <v>5</v>
      </c>
      <c r="H655" s="22" t="s">
        <v>69</v>
      </c>
      <c r="I655" s="26">
        <v>8</v>
      </c>
      <c r="N655" s="22" t="s">
        <v>589</v>
      </c>
      <c r="O655" s="26">
        <v>7</v>
      </c>
    </row>
    <row r="656" ht="14.25" spans="1:15">
      <c r="A656" s="22" t="s">
        <v>76</v>
      </c>
      <c r="B656" s="26">
        <v>5</v>
      </c>
      <c r="H656" s="22" t="s">
        <v>589</v>
      </c>
      <c r="I656" s="26">
        <v>6</v>
      </c>
      <c r="N656" s="22" t="s">
        <v>76</v>
      </c>
      <c r="O656" s="26">
        <v>6</v>
      </c>
    </row>
    <row r="657" ht="14.25" spans="1:15">
      <c r="A657" s="22" t="s">
        <v>583</v>
      </c>
      <c r="B657" s="26">
        <v>5</v>
      </c>
      <c r="H657" s="22" t="s">
        <v>301</v>
      </c>
      <c r="I657" s="26">
        <v>5</v>
      </c>
      <c r="N657" s="22" t="s">
        <v>592</v>
      </c>
      <c r="O657" s="26">
        <v>3</v>
      </c>
    </row>
    <row r="658" ht="14.25" spans="1:15">
      <c r="A658" s="22" t="s">
        <v>587</v>
      </c>
      <c r="B658" s="26">
        <v>4</v>
      </c>
      <c r="H658" s="22" t="s">
        <v>239</v>
      </c>
      <c r="I658" s="26">
        <v>4</v>
      </c>
      <c r="N658" s="22" t="s">
        <v>110</v>
      </c>
      <c r="O658" s="26">
        <v>3</v>
      </c>
    </row>
    <row r="659" ht="14.25" spans="1:15">
      <c r="A659" s="22" t="s">
        <v>199</v>
      </c>
      <c r="B659" s="26">
        <v>3</v>
      </c>
      <c r="H659" s="22" t="s">
        <v>105</v>
      </c>
      <c r="I659" s="26">
        <v>4</v>
      </c>
      <c r="N659" s="22" t="s">
        <v>613</v>
      </c>
      <c r="O659" s="26">
        <v>3</v>
      </c>
    </row>
    <row r="660" ht="14.25" spans="1:15">
      <c r="A660" s="22" t="s">
        <v>731</v>
      </c>
      <c r="B660" s="26">
        <v>2</v>
      </c>
      <c r="H660" s="22" t="s">
        <v>588</v>
      </c>
      <c r="I660" s="26">
        <v>3</v>
      </c>
      <c r="N660" s="22" t="s">
        <v>333</v>
      </c>
      <c r="O660" s="26">
        <v>2</v>
      </c>
    </row>
    <row r="661" ht="14.25" spans="1:15">
      <c r="A661" s="22" t="s">
        <v>748</v>
      </c>
      <c r="B661" s="26">
        <v>2</v>
      </c>
      <c r="H661" s="22" t="s">
        <v>731</v>
      </c>
      <c r="I661" s="26">
        <v>3</v>
      </c>
      <c r="N661" s="22" t="s">
        <v>618</v>
      </c>
      <c r="O661" s="26">
        <v>2</v>
      </c>
    </row>
    <row r="662" ht="14.25" spans="1:15">
      <c r="A662" s="22" t="s">
        <v>760</v>
      </c>
      <c r="B662" s="26">
        <v>1</v>
      </c>
      <c r="H662" s="22" t="s">
        <v>591</v>
      </c>
      <c r="I662" s="26">
        <v>2</v>
      </c>
      <c r="N662" s="22" t="s">
        <v>112</v>
      </c>
      <c r="O662" s="26">
        <v>2</v>
      </c>
    </row>
    <row r="663" ht="14.25" spans="1:15">
      <c r="A663" s="22" t="s">
        <v>761</v>
      </c>
      <c r="B663" s="26">
        <v>1</v>
      </c>
      <c r="H663" s="22" t="s">
        <v>76</v>
      </c>
      <c r="I663" s="26">
        <v>2</v>
      </c>
      <c r="N663" s="22" t="s">
        <v>762</v>
      </c>
      <c r="O663" s="26">
        <v>2</v>
      </c>
    </row>
    <row r="664" ht="14.25" spans="1:15">
      <c r="A664" s="22" t="s">
        <v>754</v>
      </c>
      <c r="B664" s="26">
        <v>1</v>
      </c>
      <c r="H664" s="22" t="s">
        <v>733</v>
      </c>
      <c r="I664" s="26">
        <v>2</v>
      </c>
      <c r="N664" s="22" t="s">
        <v>629</v>
      </c>
      <c r="O664" s="26">
        <v>2</v>
      </c>
    </row>
    <row r="665" ht="14.25" spans="1:15">
      <c r="A665" s="22" t="s">
        <v>269</v>
      </c>
      <c r="B665" s="26">
        <v>1</v>
      </c>
      <c r="H665" s="22" t="s">
        <v>613</v>
      </c>
      <c r="I665" s="26">
        <v>2</v>
      </c>
      <c r="N665" s="22" t="s">
        <v>591</v>
      </c>
      <c r="O665" s="26">
        <v>2</v>
      </c>
    </row>
    <row r="666" ht="14.25" spans="1:15">
      <c r="A666" s="22" t="s">
        <v>763</v>
      </c>
      <c r="B666" s="26">
        <v>1</v>
      </c>
      <c r="H666" s="22" t="s">
        <v>110</v>
      </c>
      <c r="I666" s="26">
        <v>2</v>
      </c>
      <c r="N666" s="22" t="s">
        <v>614</v>
      </c>
      <c r="O666" s="26">
        <v>2</v>
      </c>
    </row>
    <row r="667" ht="14.25" spans="1:15">
      <c r="A667" s="22" t="s">
        <v>579</v>
      </c>
      <c r="B667" s="26">
        <v>1</v>
      </c>
      <c r="H667" s="22" t="s">
        <v>112</v>
      </c>
      <c r="I667" s="26">
        <v>2</v>
      </c>
      <c r="N667" s="28" t="s">
        <v>657</v>
      </c>
      <c r="O667" s="26">
        <v>2</v>
      </c>
    </row>
    <row r="668" spans="1:9">
      <c r="A668" s="28" t="s">
        <v>682</v>
      </c>
      <c r="B668" s="26">
        <v>1</v>
      </c>
      <c r="H668" s="28" t="s">
        <v>764</v>
      </c>
      <c r="I668" s="26">
        <v>2</v>
      </c>
    </row>
    <row r="670" spans="2:15">
      <c r="B670" s="38">
        <v>43550</v>
      </c>
      <c r="I670" s="38">
        <v>43551</v>
      </c>
      <c r="O670" s="38">
        <v>43552</v>
      </c>
    </row>
    <row r="671" spans="1:18">
      <c r="A671" s="17" t="s">
        <v>45</v>
      </c>
      <c r="B671" s="25" t="s">
        <v>1</v>
      </c>
      <c r="H671" s="17" t="s">
        <v>45</v>
      </c>
      <c r="I671" s="25" t="s">
        <v>1</v>
      </c>
      <c r="K671" s="17" t="s">
        <v>45</v>
      </c>
      <c r="L671" s="25" t="s">
        <v>63</v>
      </c>
      <c r="N671" s="17" t="s">
        <v>45</v>
      </c>
      <c r="O671" s="25" t="s">
        <v>1</v>
      </c>
      <c r="Q671" s="17" t="s">
        <v>45</v>
      </c>
      <c r="R671" s="25" t="s">
        <v>63</v>
      </c>
    </row>
    <row r="672" ht="14.25" spans="1:18">
      <c r="A672" s="20" t="s">
        <v>64</v>
      </c>
      <c r="B672" s="20"/>
      <c r="D672" s="17" t="s">
        <v>45</v>
      </c>
      <c r="E672" s="25" t="s">
        <v>63</v>
      </c>
      <c r="H672" s="20" t="s">
        <v>64</v>
      </c>
      <c r="I672" s="20"/>
      <c r="K672" s="20" t="s">
        <v>64</v>
      </c>
      <c r="L672" s="20"/>
      <c r="N672" s="20" t="s">
        <v>64</v>
      </c>
      <c r="O672" s="20"/>
      <c r="Q672" s="20" t="s">
        <v>64</v>
      </c>
      <c r="R672" s="20"/>
    </row>
    <row r="673" ht="14.25" spans="1:18">
      <c r="A673" s="22" t="s">
        <v>67</v>
      </c>
      <c r="B673" s="26">
        <v>28</v>
      </c>
      <c r="D673" s="20" t="s">
        <v>64</v>
      </c>
      <c r="E673" s="20"/>
      <c r="H673" s="22" t="s">
        <v>67</v>
      </c>
      <c r="I673" s="26">
        <v>27</v>
      </c>
      <c r="K673" s="28" t="s">
        <v>592</v>
      </c>
      <c r="L673" s="26">
        <v>37</v>
      </c>
      <c r="N673" s="22" t="s">
        <v>67</v>
      </c>
      <c r="O673" s="26">
        <v>18</v>
      </c>
      <c r="Q673" s="22" t="s">
        <v>613</v>
      </c>
      <c r="R673" s="26">
        <v>37</v>
      </c>
    </row>
    <row r="674" ht="14.25" spans="1:18">
      <c r="A674" s="22" t="s">
        <v>65</v>
      </c>
      <c r="B674" s="26">
        <v>13</v>
      </c>
      <c r="D674" s="22" t="s">
        <v>67</v>
      </c>
      <c r="E674" s="26">
        <v>37</v>
      </c>
      <c r="H674" s="22" t="s">
        <v>73</v>
      </c>
      <c r="I674" s="26">
        <v>19</v>
      </c>
      <c r="N674" s="22" t="s">
        <v>65</v>
      </c>
      <c r="O674" s="26">
        <v>15</v>
      </c>
      <c r="Q674" s="28" t="s">
        <v>731</v>
      </c>
      <c r="R674" s="26">
        <v>37</v>
      </c>
    </row>
    <row r="675" ht="14.25" spans="1:15">
      <c r="A675" s="22" t="s">
        <v>73</v>
      </c>
      <c r="B675" s="26">
        <v>9</v>
      </c>
      <c r="D675" s="22" t="s">
        <v>587</v>
      </c>
      <c r="E675" s="26">
        <v>37</v>
      </c>
      <c r="H675" s="22" t="s">
        <v>69</v>
      </c>
      <c r="I675" s="26">
        <v>7</v>
      </c>
      <c r="N675" s="22" t="s">
        <v>73</v>
      </c>
      <c r="O675" s="26">
        <v>12</v>
      </c>
    </row>
    <row r="676" ht="14.25" spans="1:15">
      <c r="A676" s="22" t="s">
        <v>69</v>
      </c>
      <c r="B676" s="26">
        <v>8</v>
      </c>
      <c r="D676" s="28" t="s">
        <v>592</v>
      </c>
      <c r="E676" s="26">
        <v>37</v>
      </c>
      <c r="H676" s="22" t="s">
        <v>65</v>
      </c>
      <c r="I676" s="26">
        <v>6</v>
      </c>
      <c r="N676" s="22" t="s">
        <v>69</v>
      </c>
      <c r="O676" s="26">
        <v>8</v>
      </c>
    </row>
    <row r="677" ht="14.25" spans="1:15">
      <c r="A677" s="22" t="s">
        <v>589</v>
      </c>
      <c r="B677" s="26">
        <v>7</v>
      </c>
      <c r="H677" s="22" t="s">
        <v>76</v>
      </c>
      <c r="I677" s="26">
        <v>6</v>
      </c>
      <c r="N677" s="22" t="s">
        <v>301</v>
      </c>
      <c r="O677" s="26">
        <v>8</v>
      </c>
    </row>
    <row r="678" ht="14.25" spans="1:15">
      <c r="A678" s="22" t="s">
        <v>110</v>
      </c>
      <c r="B678" s="26">
        <v>6</v>
      </c>
      <c r="H678" s="22" t="s">
        <v>589</v>
      </c>
      <c r="I678" s="26">
        <v>4</v>
      </c>
      <c r="N678" s="22" t="s">
        <v>587</v>
      </c>
      <c r="O678" s="26">
        <v>8</v>
      </c>
    </row>
    <row r="679" ht="14.25" spans="1:15">
      <c r="A679" s="22" t="s">
        <v>583</v>
      </c>
      <c r="B679" s="26">
        <v>5</v>
      </c>
      <c r="H679" s="22" t="s">
        <v>583</v>
      </c>
      <c r="I679" s="26">
        <v>4</v>
      </c>
      <c r="N679" s="22" t="s">
        <v>110</v>
      </c>
      <c r="O679" s="26">
        <v>5</v>
      </c>
    </row>
    <row r="680" ht="14.25" spans="1:15">
      <c r="A680" s="22" t="s">
        <v>592</v>
      </c>
      <c r="B680" s="26">
        <v>5</v>
      </c>
      <c r="H680" s="22" t="s">
        <v>731</v>
      </c>
      <c r="I680" s="26">
        <v>4</v>
      </c>
      <c r="N680" s="22" t="s">
        <v>474</v>
      </c>
      <c r="O680" s="26">
        <v>5</v>
      </c>
    </row>
    <row r="681" ht="14.25" spans="1:15">
      <c r="A681" s="22" t="s">
        <v>587</v>
      </c>
      <c r="B681" s="26">
        <v>5</v>
      </c>
      <c r="H681" s="22" t="s">
        <v>301</v>
      </c>
      <c r="I681" s="26">
        <v>4</v>
      </c>
      <c r="N681" s="22" t="s">
        <v>71</v>
      </c>
      <c r="O681" s="26">
        <v>4</v>
      </c>
    </row>
    <row r="682" ht="14.25" spans="1:15">
      <c r="A682" s="22" t="s">
        <v>731</v>
      </c>
      <c r="B682" s="26">
        <v>4</v>
      </c>
      <c r="H682" s="22" t="s">
        <v>587</v>
      </c>
      <c r="I682" s="26">
        <v>3</v>
      </c>
      <c r="N682" s="22" t="s">
        <v>589</v>
      </c>
      <c r="O682" s="26">
        <v>4</v>
      </c>
    </row>
    <row r="683" ht="14.25" spans="1:15">
      <c r="A683" s="22" t="s">
        <v>591</v>
      </c>
      <c r="B683" s="26">
        <v>3</v>
      </c>
      <c r="H683" s="22" t="s">
        <v>592</v>
      </c>
      <c r="I683" s="26">
        <v>3</v>
      </c>
      <c r="N683" s="22" t="s">
        <v>731</v>
      </c>
      <c r="O683" s="26">
        <v>4</v>
      </c>
    </row>
    <row r="684" ht="14.25" spans="1:15">
      <c r="A684" s="22" t="s">
        <v>301</v>
      </c>
      <c r="B684" s="26">
        <v>3</v>
      </c>
      <c r="H684" s="22" t="s">
        <v>613</v>
      </c>
      <c r="I684" s="26">
        <v>2</v>
      </c>
      <c r="N684" s="22" t="s">
        <v>591</v>
      </c>
      <c r="O684" s="26">
        <v>4</v>
      </c>
    </row>
    <row r="685" ht="14.25" spans="1:15">
      <c r="A685" s="22" t="s">
        <v>632</v>
      </c>
      <c r="B685" s="26">
        <v>2</v>
      </c>
      <c r="H685" s="22" t="s">
        <v>105</v>
      </c>
      <c r="I685" s="26">
        <v>2</v>
      </c>
      <c r="N685" s="22" t="s">
        <v>583</v>
      </c>
      <c r="O685" s="26">
        <v>4</v>
      </c>
    </row>
    <row r="686" ht="14.25" spans="1:15">
      <c r="A686" s="22" t="s">
        <v>71</v>
      </c>
      <c r="B686" s="26">
        <v>2</v>
      </c>
      <c r="H686" s="22" t="s">
        <v>199</v>
      </c>
      <c r="I686" s="26">
        <v>2</v>
      </c>
      <c r="N686" s="22" t="s">
        <v>83</v>
      </c>
      <c r="O686" s="26">
        <v>3</v>
      </c>
    </row>
    <row r="687" ht="14.25" spans="1:15">
      <c r="A687" s="22" t="s">
        <v>76</v>
      </c>
      <c r="B687" s="26">
        <v>2</v>
      </c>
      <c r="H687" s="22" t="s">
        <v>112</v>
      </c>
      <c r="I687" s="26">
        <v>2</v>
      </c>
      <c r="N687" s="22" t="s">
        <v>723</v>
      </c>
      <c r="O687" s="26">
        <v>3</v>
      </c>
    </row>
    <row r="688" ht="14.25" spans="1:15">
      <c r="A688" s="22" t="s">
        <v>600</v>
      </c>
      <c r="B688" s="26">
        <v>2</v>
      </c>
      <c r="H688" s="22" t="s">
        <v>590</v>
      </c>
      <c r="I688" s="26">
        <v>2</v>
      </c>
      <c r="N688" s="22" t="s">
        <v>76</v>
      </c>
      <c r="O688" s="26">
        <v>3</v>
      </c>
    </row>
    <row r="689" ht="14.25" spans="1:15">
      <c r="A689" s="22" t="s">
        <v>66</v>
      </c>
      <c r="B689" s="26">
        <v>2</v>
      </c>
      <c r="H689" s="22" t="s">
        <v>71</v>
      </c>
      <c r="I689" s="26">
        <v>2</v>
      </c>
      <c r="N689" s="22" t="s">
        <v>613</v>
      </c>
      <c r="O689" s="26">
        <v>2</v>
      </c>
    </row>
    <row r="690" ht="14.25" spans="1:15">
      <c r="A690" s="22" t="s">
        <v>613</v>
      </c>
      <c r="B690" s="26">
        <v>2</v>
      </c>
      <c r="H690" s="22" t="s">
        <v>110</v>
      </c>
      <c r="I690" s="26">
        <v>2</v>
      </c>
      <c r="N690" s="22" t="s">
        <v>765</v>
      </c>
      <c r="O690" s="26">
        <v>2</v>
      </c>
    </row>
    <row r="691" ht="14.25" spans="1:15">
      <c r="A691" s="22" t="s">
        <v>395</v>
      </c>
      <c r="B691" s="26">
        <v>1</v>
      </c>
      <c r="H691" s="22" t="s">
        <v>591</v>
      </c>
      <c r="I691" s="26">
        <v>2</v>
      </c>
      <c r="N691" s="22" t="s">
        <v>766</v>
      </c>
      <c r="O691" s="26">
        <v>1</v>
      </c>
    </row>
    <row r="692" spans="1:15">
      <c r="A692" s="28" t="s">
        <v>767</v>
      </c>
      <c r="B692" s="26">
        <v>1</v>
      </c>
      <c r="H692" s="28" t="s">
        <v>78</v>
      </c>
      <c r="I692" s="26">
        <v>2</v>
      </c>
      <c r="N692" s="28" t="s">
        <v>592</v>
      </c>
      <c r="O692" s="26">
        <v>1</v>
      </c>
    </row>
    <row r="694" spans="2:9">
      <c r="B694" s="38">
        <v>43553</v>
      </c>
      <c r="I694" s="38">
        <v>43554</v>
      </c>
    </row>
    <row r="695" spans="1:9">
      <c r="A695" s="17" t="s">
        <v>45</v>
      </c>
      <c r="B695" s="25" t="s">
        <v>1</v>
      </c>
      <c r="D695" s="17" t="s">
        <v>45</v>
      </c>
      <c r="E695" s="25" t="s">
        <v>63</v>
      </c>
      <c r="H695" s="42" t="s">
        <v>45</v>
      </c>
      <c r="I695" s="45" t="s">
        <v>1</v>
      </c>
    </row>
    <row r="696" ht="14.25" spans="1:9">
      <c r="A696" s="20" t="s">
        <v>64</v>
      </c>
      <c r="B696" s="20"/>
      <c r="D696" s="20" t="s">
        <v>64</v>
      </c>
      <c r="E696" s="20"/>
      <c r="H696" s="43" t="s">
        <v>64</v>
      </c>
      <c r="I696" s="43"/>
    </row>
    <row r="697" ht="14.25" spans="1:9">
      <c r="A697" s="22" t="s">
        <v>67</v>
      </c>
      <c r="B697" s="26">
        <v>19</v>
      </c>
      <c r="D697" s="22" t="s">
        <v>600</v>
      </c>
      <c r="E697" s="26">
        <v>37</v>
      </c>
      <c r="H697" s="44" t="s">
        <v>67</v>
      </c>
      <c r="I697" s="46">
        <v>18</v>
      </c>
    </row>
    <row r="698" ht="14.25" spans="1:9">
      <c r="A698" s="22" t="s">
        <v>65</v>
      </c>
      <c r="B698" s="26">
        <v>10</v>
      </c>
      <c r="D698" s="28" t="s">
        <v>67</v>
      </c>
      <c r="E698" s="26">
        <v>37</v>
      </c>
      <c r="H698" s="44" t="s">
        <v>69</v>
      </c>
      <c r="I698" s="46">
        <v>13</v>
      </c>
    </row>
    <row r="699" ht="14.25" spans="1:9">
      <c r="A699" s="22" t="s">
        <v>69</v>
      </c>
      <c r="B699" s="26">
        <v>8</v>
      </c>
      <c r="H699" s="44" t="s">
        <v>65</v>
      </c>
      <c r="I699" s="46">
        <v>8</v>
      </c>
    </row>
    <row r="700" ht="14.25" spans="1:9">
      <c r="A700" s="22" t="s">
        <v>73</v>
      </c>
      <c r="B700" s="26">
        <v>7</v>
      </c>
      <c r="H700" s="44" t="s">
        <v>583</v>
      </c>
      <c r="I700" s="46">
        <v>7</v>
      </c>
    </row>
    <row r="701" ht="14.25" spans="1:9">
      <c r="A701" s="22" t="s">
        <v>589</v>
      </c>
      <c r="B701" s="26">
        <v>6</v>
      </c>
      <c r="H701" s="44" t="s">
        <v>110</v>
      </c>
      <c r="I701" s="46">
        <v>5</v>
      </c>
    </row>
    <row r="702" ht="14.25" spans="1:9">
      <c r="A702" s="22" t="s">
        <v>110</v>
      </c>
      <c r="B702" s="26">
        <v>4</v>
      </c>
      <c r="H702" s="44" t="s">
        <v>589</v>
      </c>
      <c r="I702" s="46">
        <v>4</v>
      </c>
    </row>
    <row r="703" ht="14.25" spans="1:9">
      <c r="A703" s="22" t="s">
        <v>301</v>
      </c>
      <c r="B703" s="26">
        <v>4</v>
      </c>
      <c r="H703" s="44" t="s">
        <v>73</v>
      </c>
      <c r="I703" s="46">
        <v>4</v>
      </c>
    </row>
    <row r="704" ht="14.25" spans="1:9">
      <c r="A704" s="22" t="s">
        <v>583</v>
      </c>
      <c r="B704" s="26">
        <v>4</v>
      </c>
      <c r="H704" s="44" t="s">
        <v>121</v>
      </c>
      <c r="I704" s="46">
        <v>3</v>
      </c>
    </row>
    <row r="705" ht="14.25" spans="1:9">
      <c r="A705" s="22" t="s">
        <v>199</v>
      </c>
      <c r="B705" s="26">
        <v>3</v>
      </c>
      <c r="H705" s="44" t="s">
        <v>590</v>
      </c>
      <c r="I705" s="46">
        <v>3</v>
      </c>
    </row>
    <row r="706" ht="14.25" spans="1:9">
      <c r="A706" s="22" t="s">
        <v>592</v>
      </c>
      <c r="B706" s="26">
        <v>3</v>
      </c>
      <c r="H706" s="44" t="s">
        <v>301</v>
      </c>
      <c r="I706" s="46">
        <v>3</v>
      </c>
    </row>
    <row r="707" ht="14.25" spans="1:9">
      <c r="A707" s="22" t="s">
        <v>587</v>
      </c>
      <c r="B707" s="26">
        <v>3</v>
      </c>
      <c r="H707" s="44" t="s">
        <v>731</v>
      </c>
      <c r="I707" s="46">
        <v>3</v>
      </c>
    </row>
    <row r="708" ht="14.25" spans="1:9">
      <c r="A708" s="22" t="s">
        <v>66</v>
      </c>
      <c r="B708" s="26">
        <v>3</v>
      </c>
      <c r="H708" s="44" t="s">
        <v>587</v>
      </c>
      <c r="I708" s="46">
        <v>2</v>
      </c>
    </row>
    <row r="709" ht="14.25" spans="1:9">
      <c r="A709" s="22" t="s">
        <v>121</v>
      </c>
      <c r="B709" s="26">
        <v>3</v>
      </c>
      <c r="H709" s="44" t="s">
        <v>66</v>
      </c>
      <c r="I709" s="46">
        <v>2</v>
      </c>
    </row>
    <row r="710" ht="14.25" spans="1:9">
      <c r="A710" s="22" t="s">
        <v>600</v>
      </c>
      <c r="B710" s="26">
        <v>2</v>
      </c>
      <c r="H710" s="44" t="s">
        <v>112</v>
      </c>
      <c r="I710" s="46">
        <v>2</v>
      </c>
    </row>
    <row r="711" ht="14.25" spans="1:9">
      <c r="A711" s="22" t="s">
        <v>78</v>
      </c>
      <c r="B711" s="26">
        <v>2</v>
      </c>
      <c r="H711" s="44" t="s">
        <v>768</v>
      </c>
      <c r="I711" s="46">
        <v>2</v>
      </c>
    </row>
    <row r="712" ht="14.25" spans="1:9">
      <c r="A712" s="22" t="s">
        <v>474</v>
      </c>
      <c r="B712" s="26">
        <v>2</v>
      </c>
      <c r="H712" s="44" t="s">
        <v>769</v>
      </c>
      <c r="I712" s="46">
        <v>2</v>
      </c>
    </row>
    <row r="713" ht="14.25" spans="1:9">
      <c r="A713" s="22" t="s">
        <v>731</v>
      </c>
      <c r="B713" s="26">
        <v>2</v>
      </c>
      <c r="H713" s="44" t="s">
        <v>588</v>
      </c>
      <c r="I713" s="46">
        <v>2</v>
      </c>
    </row>
    <row r="714" ht="14.25" spans="1:9">
      <c r="A714" s="22" t="s">
        <v>76</v>
      </c>
      <c r="B714" s="26">
        <v>2</v>
      </c>
      <c r="H714" s="44" t="s">
        <v>78</v>
      </c>
      <c r="I714" s="46">
        <v>2</v>
      </c>
    </row>
    <row r="715" ht="14.25" spans="1:9">
      <c r="A715" s="22" t="s">
        <v>378</v>
      </c>
      <c r="B715" s="26">
        <v>2</v>
      </c>
      <c r="H715" s="44" t="s">
        <v>600</v>
      </c>
      <c r="I715" s="46">
        <v>2</v>
      </c>
    </row>
    <row r="716" spans="1:9">
      <c r="A716" s="28" t="s">
        <v>591</v>
      </c>
      <c r="B716" s="26">
        <v>2</v>
      </c>
      <c r="H716" s="47" t="s">
        <v>770</v>
      </c>
      <c r="I716" s="46">
        <v>2</v>
      </c>
    </row>
  </sheetData>
  <mergeCells count="147">
    <mergeCell ref="A1:D1"/>
    <mergeCell ref="H1:L1"/>
    <mergeCell ref="N1:Q1"/>
    <mergeCell ref="A25:E25"/>
    <mergeCell ref="H25:K25"/>
    <mergeCell ref="N25:Q25"/>
    <mergeCell ref="B2:B3"/>
    <mergeCell ref="B26:B27"/>
    <mergeCell ref="B73:B74"/>
    <mergeCell ref="B97:B98"/>
    <mergeCell ref="B121:B122"/>
    <mergeCell ref="B145:B146"/>
    <mergeCell ref="B169:B170"/>
    <mergeCell ref="B193:B194"/>
    <mergeCell ref="B217:B218"/>
    <mergeCell ref="B262:B263"/>
    <mergeCell ref="B285:B286"/>
    <mergeCell ref="B309:B310"/>
    <mergeCell ref="B333:B334"/>
    <mergeCell ref="B357:B358"/>
    <mergeCell ref="B381:B382"/>
    <mergeCell ref="B404:B405"/>
    <mergeCell ref="B428:B429"/>
    <mergeCell ref="B452:B453"/>
    <mergeCell ref="B476:B477"/>
    <mergeCell ref="B501:B502"/>
    <mergeCell ref="B525:B526"/>
    <mergeCell ref="B549:B550"/>
    <mergeCell ref="B573:B574"/>
    <mergeCell ref="B598:B599"/>
    <mergeCell ref="B623:B624"/>
    <mergeCell ref="B647:B648"/>
    <mergeCell ref="B671:B672"/>
    <mergeCell ref="B695:B696"/>
    <mergeCell ref="C477:C478"/>
    <mergeCell ref="E5:E6"/>
    <mergeCell ref="E50:E51"/>
    <mergeCell ref="E73:E74"/>
    <mergeCell ref="E97:E98"/>
    <mergeCell ref="E121:E122"/>
    <mergeCell ref="E145:E146"/>
    <mergeCell ref="E169:E170"/>
    <mergeCell ref="E193:E194"/>
    <mergeCell ref="E334:E335"/>
    <mergeCell ref="E381:E382"/>
    <mergeCell ref="E405:E406"/>
    <mergeCell ref="E428:E429"/>
    <mergeCell ref="E452:E453"/>
    <mergeCell ref="E476:E477"/>
    <mergeCell ref="E525:E526"/>
    <mergeCell ref="E672:E673"/>
    <mergeCell ref="E695:E696"/>
    <mergeCell ref="I2:I3"/>
    <mergeCell ref="I49:I50"/>
    <mergeCell ref="I73:I74"/>
    <mergeCell ref="I97:I98"/>
    <mergeCell ref="I121:I122"/>
    <mergeCell ref="I145:I146"/>
    <mergeCell ref="I169:I170"/>
    <mergeCell ref="I193:I194"/>
    <mergeCell ref="I238:I239"/>
    <mergeCell ref="I261:I262"/>
    <mergeCell ref="I284:I285"/>
    <mergeCell ref="I309:I310"/>
    <mergeCell ref="I334:I335"/>
    <mergeCell ref="I357:I358"/>
    <mergeCell ref="I381:I382"/>
    <mergeCell ref="I404:I405"/>
    <mergeCell ref="I428:I429"/>
    <mergeCell ref="I452:I453"/>
    <mergeCell ref="I476:I477"/>
    <mergeCell ref="I500:I501"/>
    <mergeCell ref="I524:I525"/>
    <mergeCell ref="I549:I550"/>
    <mergeCell ref="I573:I574"/>
    <mergeCell ref="I598:I599"/>
    <mergeCell ref="I623:I624"/>
    <mergeCell ref="I647:I648"/>
    <mergeCell ref="I671:I672"/>
    <mergeCell ref="I695:I696"/>
    <mergeCell ref="K49:K50"/>
    <mergeCell ref="K169:K170"/>
    <mergeCell ref="K193:K194"/>
    <mergeCell ref="L74:L75"/>
    <mergeCell ref="L97:L98"/>
    <mergeCell ref="L121:L122"/>
    <mergeCell ref="L335:L336"/>
    <mergeCell ref="L382:L383"/>
    <mergeCell ref="L405:L406"/>
    <mergeCell ref="L429:L430"/>
    <mergeCell ref="L453:L454"/>
    <mergeCell ref="L476:L477"/>
    <mergeCell ref="L525:L526"/>
    <mergeCell ref="L549:L550"/>
    <mergeCell ref="L574:L575"/>
    <mergeCell ref="L599:L600"/>
    <mergeCell ref="L623:L624"/>
    <mergeCell ref="L671:L672"/>
    <mergeCell ref="M169:M170"/>
    <mergeCell ref="M193:M194"/>
    <mergeCell ref="O50:O51"/>
    <mergeCell ref="O73:O74"/>
    <mergeCell ref="O97:O98"/>
    <mergeCell ref="O121:O122"/>
    <mergeCell ref="O145:O146"/>
    <mergeCell ref="O169:O170"/>
    <mergeCell ref="O193:O194"/>
    <mergeCell ref="O238:O239"/>
    <mergeCell ref="O261:O262"/>
    <mergeCell ref="O284:O285"/>
    <mergeCell ref="O310:O311"/>
    <mergeCell ref="O334:O335"/>
    <mergeCell ref="O357:O358"/>
    <mergeCell ref="O381:O382"/>
    <mergeCell ref="O404:O405"/>
    <mergeCell ref="O428:O429"/>
    <mergeCell ref="O475:O476"/>
    <mergeCell ref="O500:O501"/>
    <mergeCell ref="O524:O525"/>
    <mergeCell ref="O548:O549"/>
    <mergeCell ref="O573:O574"/>
    <mergeCell ref="O598:O599"/>
    <mergeCell ref="O623:O624"/>
    <mergeCell ref="O646:O647"/>
    <mergeCell ref="O671:O672"/>
    <mergeCell ref="Q169:Q170"/>
    <mergeCell ref="Q193:Q194"/>
    <mergeCell ref="R50:R51"/>
    <mergeCell ref="R73:R74"/>
    <mergeCell ref="R97:R98"/>
    <mergeCell ref="R261:R262"/>
    <mergeCell ref="R310:R311"/>
    <mergeCell ref="R335:R336"/>
    <mergeCell ref="R382:R383"/>
    <mergeCell ref="R404:R405"/>
    <mergeCell ref="R429:R430"/>
    <mergeCell ref="R452:R453"/>
    <mergeCell ref="R475:R476"/>
    <mergeCell ref="R500:R501"/>
    <mergeCell ref="R525:R526"/>
    <mergeCell ref="R548:R549"/>
    <mergeCell ref="R573:R574"/>
    <mergeCell ref="R598:R599"/>
    <mergeCell ref="R646:R647"/>
    <mergeCell ref="R671:R672"/>
    <mergeCell ref="S169:S170"/>
    <mergeCell ref="S193:S194"/>
  </mergeCell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G12V流量来源</vt:lpstr>
      <vt:lpstr>竞品流量来源</vt:lpstr>
      <vt:lpstr>G12V引流关键词+成交关键词</vt:lpstr>
      <vt:lpstr>Sheet1</vt:lpstr>
      <vt:lpstr>竞品引流关键词+成交关键词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86186</dc:creator>
  <cp:lastModifiedBy>A</cp:lastModifiedBy>
  <dcterms:created xsi:type="dcterms:W3CDTF">2019-01-08T03:54:00Z</dcterms:created>
  <dcterms:modified xsi:type="dcterms:W3CDTF">2019-03-31T09:03:00Z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