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5" activeTab="30"/>
  </bookViews>
  <sheets>
    <sheet name="3.1" sheetId="1" r:id="rId1"/>
    <sheet name="3.2" sheetId="2" r:id="rId2"/>
    <sheet name="3.3" sheetId="3" r:id="rId3"/>
    <sheet name="3.4" sheetId="4" r:id="rId4"/>
    <sheet name="3.5" sheetId="5" r:id="rId5"/>
    <sheet name="3.6" sheetId="6" r:id="rId6"/>
    <sheet name="3.7" sheetId="7" r:id="rId7"/>
    <sheet name="3.8" sheetId="8" r:id="rId8"/>
    <sheet name="3.9" sheetId="9" r:id="rId9"/>
    <sheet name="3.10" sheetId="10" r:id="rId10"/>
    <sheet name="3.11" sheetId="11" r:id="rId11"/>
    <sheet name="3.12" sheetId="12" r:id="rId12"/>
    <sheet name="3.13" sheetId="13" r:id="rId13"/>
    <sheet name="3.14" sheetId="15" r:id="rId14"/>
    <sheet name="3.15" sheetId="16" r:id="rId15"/>
    <sheet name="3.16" sheetId="17" r:id="rId16"/>
    <sheet name="3.17" sheetId="18" r:id="rId17"/>
    <sheet name="3.18" sheetId="19" r:id="rId18"/>
    <sheet name="3.19" sheetId="20" r:id="rId19"/>
    <sheet name="3.20" sheetId="21" r:id="rId20"/>
    <sheet name="3.21" sheetId="22" r:id="rId21"/>
    <sheet name="3.22" sheetId="23" r:id="rId22"/>
    <sheet name="3.23" sheetId="24" r:id="rId23"/>
    <sheet name="3.24" sheetId="25" r:id="rId24"/>
    <sheet name="3.25" sheetId="26" r:id="rId25"/>
    <sheet name="3.26" sheetId="29" r:id="rId26"/>
    <sheet name="3.27" sheetId="27" r:id="rId27"/>
    <sheet name="3.28" sheetId="28" r:id="rId28"/>
    <sheet name="3.29" sheetId="30" r:id="rId29"/>
    <sheet name="3.30" sheetId="31" r:id="rId30"/>
    <sheet name="3.31" sheetId="32" r:id="rId31"/>
  </sheets>
  <calcPr calcId="144525"/>
</workbook>
</file>

<file path=xl/sharedStrings.xml><?xml version="1.0" encoding="utf-8"?>
<sst xmlns="http://schemas.openxmlformats.org/spreadsheetml/2006/main" count="2844" uniqueCount="528">
  <si>
    <t>每日订单数据统计汇总</t>
  </si>
  <si>
    <t>天猫</t>
  </si>
  <si>
    <t>京东</t>
  </si>
  <si>
    <t>企业店</t>
  </si>
  <si>
    <t>好评奖励</t>
  </si>
  <si>
    <t>小怡</t>
  </si>
  <si>
    <t>订单号</t>
  </si>
  <si>
    <t>订单明细（型号/金额）</t>
  </si>
  <si>
    <t>361789216354338150</t>
  </si>
  <si>
    <r>
      <rPr>
        <sz val="12"/>
        <color theme="1"/>
        <rFont val="Tahoma"/>
        <charset val="134"/>
      </rPr>
      <t>500</t>
    </r>
    <r>
      <rPr>
        <sz val="12"/>
        <color theme="1"/>
        <rFont val="宋体"/>
        <charset val="134"/>
      </rPr>
      <t>券</t>
    </r>
  </si>
  <si>
    <t>G12</t>
  </si>
  <si>
    <t>售前</t>
  </si>
  <si>
    <t>奖励</t>
  </si>
  <si>
    <t>售后</t>
  </si>
  <si>
    <t>平台</t>
  </si>
  <si>
    <t>363275234767206848</t>
  </si>
  <si>
    <t>265275974863675690</t>
  </si>
  <si>
    <t>362379904035259915</t>
  </si>
  <si>
    <t xml:space="preserve"> 362131040284577050</t>
  </si>
  <si>
    <t>362888099039577050</t>
  </si>
  <si>
    <t>500券</t>
  </si>
  <si>
    <t>1</t>
  </si>
  <si>
    <t>好评奖励合计</t>
  </si>
  <si>
    <t>小琳</t>
  </si>
  <si>
    <t>阿威</t>
  </si>
  <si>
    <t>362051360119841445</t>
  </si>
  <si>
    <t>Q6</t>
  </si>
  <si>
    <t>266697540737003393</t>
  </si>
  <si>
    <t>G12V</t>
  </si>
  <si>
    <t>其他订单</t>
  </si>
  <si>
    <t>362686883335648232</t>
  </si>
  <si>
    <t>2999</t>
  </si>
  <si>
    <t>型号</t>
  </si>
  <si>
    <t>金额</t>
  </si>
  <si>
    <t>负责人</t>
  </si>
  <si>
    <t>店铺</t>
  </si>
  <si>
    <t>363471075554390323</t>
  </si>
  <si>
    <t>企业</t>
  </si>
  <si>
    <t>363159842508634571</t>
  </si>
  <si>
    <r>
      <rPr>
        <sz val="12"/>
        <rFont val="Tahoma"/>
        <charset val="134"/>
      </rPr>
      <t>X2</t>
    </r>
    <r>
      <rPr>
        <sz val="12"/>
        <rFont val="宋体"/>
        <charset val="134"/>
      </rPr>
      <t>、</t>
    </r>
    <r>
      <rPr>
        <sz val="12"/>
        <rFont val="Tahoma"/>
        <charset val="134"/>
      </rPr>
      <t>X2</t>
    </r>
    <r>
      <rPr>
        <sz val="12"/>
        <rFont val="宋体"/>
        <charset val="134"/>
      </rPr>
      <t>豪华</t>
    </r>
  </si>
  <si>
    <t>天猫业绩</t>
  </si>
  <si>
    <t>京东业绩</t>
  </si>
  <si>
    <t>企业业绩</t>
  </si>
  <si>
    <r>
      <rPr>
        <sz val="12"/>
        <color rgb="FFFF0000"/>
        <rFont val="宋体"/>
        <charset val="134"/>
      </rPr>
      <t>小怡个人业绩汇总</t>
    </r>
    <r>
      <rPr>
        <sz val="12"/>
        <color rgb="FFFF0000"/>
        <rFont val="Tahoma"/>
        <charset val="134"/>
      </rPr>
      <t xml:space="preserve">: </t>
    </r>
  </si>
  <si>
    <t>小陈个人业绩汇总：</t>
  </si>
  <si>
    <t>总计</t>
  </si>
  <si>
    <t>天猫店铺销售额</t>
  </si>
  <si>
    <t>京东销售额</t>
  </si>
  <si>
    <t>企业店铺销售额</t>
  </si>
  <si>
    <t>总体实际销售额</t>
  </si>
  <si>
    <t>279214636117635501</t>
  </si>
  <si>
    <t>364191651305630470</t>
  </si>
  <si>
    <t>364120993545059149</t>
  </si>
  <si>
    <t>M6</t>
  </si>
  <si>
    <t>364114210593654775</t>
  </si>
  <si>
    <t>X2</t>
  </si>
  <si>
    <t>364105506940705586</t>
  </si>
  <si>
    <t>363918338890669657</t>
  </si>
  <si>
    <t>266909284129435191</t>
  </si>
  <si>
    <t>363937088566576180</t>
  </si>
  <si>
    <t>CHV</t>
  </si>
  <si>
    <t>364395202725404373</t>
  </si>
  <si>
    <t>LHV</t>
  </si>
  <si>
    <t>364079779318561629</t>
  </si>
  <si>
    <t>267079141471547295</t>
  </si>
  <si>
    <t>364405634171405445</t>
  </si>
  <si>
    <t>267353350904367291</t>
  </si>
  <si>
    <r>
      <rPr>
        <sz val="9"/>
        <color rgb="FF333333"/>
        <rFont val="Verdana"/>
        <charset val="134"/>
      </rPr>
      <t>G12</t>
    </r>
    <r>
      <rPr>
        <sz val="9"/>
        <color rgb="FF333333"/>
        <rFont val="Verdana"/>
        <charset val="134"/>
      </rPr>
      <t> </t>
    </r>
  </si>
  <si>
    <t>364983330519420273</t>
  </si>
  <si>
    <t>357938624513156760</t>
  </si>
  <si>
    <t>279494380447755007</t>
  </si>
  <si>
    <t>365794019082648638</t>
  </si>
  <si>
    <t>365104288815270571</t>
  </si>
  <si>
    <t>267435174055954492</t>
  </si>
  <si>
    <t>364914240747085878</t>
  </si>
  <si>
    <t>267101188865421798</t>
  </si>
  <si>
    <t>365850688258197516</t>
  </si>
  <si>
    <t>F01H-V</t>
  </si>
  <si>
    <t>267493094110835896</t>
  </si>
  <si>
    <t>365735616484609148</t>
  </si>
  <si>
    <t>366865763905143927</t>
  </si>
  <si>
    <t>366836483517826071</t>
  </si>
  <si>
    <t>279658892102301011</t>
  </si>
  <si>
    <t>365678914375875744</t>
  </si>
  <si>
    <t>365674626108248667</t>
  </si>
  <si>
    <t>280203951350782310</t>
  </si>
  <si>
    <t>279729101139064305</t>
  </si>
  <si>
    <t>279937998750761801</t>
  </si>
  <si>
    <t>267864615072655298</t>
  </si>
  <si>
    <t>280263407841190012</t>
  </si>
  <si>
    <t>351957984533959547</t>
  </si>
  <si>
    <t>279852236918311703</t>
  </si>
  <si>
    <t>367561217250123319</t>
  </si>
  <si>
    <t>368019107435675344</t>
  </si>
  <si>
    <t>367971171322272454</t>
  </si>
  <si>
    <t>367142049495587837</t>
  </si>
  <si>
    <t>367253922217231987</t>
  </si>
  <si>
    <t>X2*2</t>
  </si>
  <si>
    <t>366890625363711582</t>
  </si>
  <si>
    <t>279906157443884209</t>
  </si>
  <si>
    <t>FHV</t>
  </si>
  <si>
    <t>367648834077715658</t>
  </si>
  <si>
    <t>267536869859137598</t>
  </si>
  <si>
    <t>367467650614374323</t>
  </si>
  <si>
    <t>367541089226269079</t>
  </si>
  <si>
    <t>367014144740494761</t>
  </si>
  <si>
    <t>M6*8</t>
  </si>
  <si>
    <t>367683522303221150</t>
  </si>
  <si>
    <t>367362145110336482</t>
  </si>
  <si>
    <t>368403298883184179</t>
  </si>
  <si>
    <t>367976129206578546</t>
  </si>
  <si>
    <t>367842016902586262</t>
  </si>
  <si>
    <t>354357408536241079</t>
  </si>
  <si>
    <t>267821990597258196</t>
  </si>
  <si>
    <t>367587840123027343</t>
  </si>
  <si>
    <t>368358787734001424</t>
  </si>
  <si>
    <t>F03E</t>
  </si>
  <si>
    <t>1652</t>
  </si>
  <si>
    <t>267907782676936995</t>
  </si>
  <si>
    <t>368787618231426239</t>
  </si>
  <si>
    <t>267712773081601392</t>
  </si>
  <si>
    <t>368822306016574379</t>
  </si>
  <si>
    <t>Q6*2</t>
  </si>
  <si>
    <t>267708613679312294</t>
  </si>
  <si>
    <t>368474529546940944</t>
  </si>
  <si>
    <t>368112256212522852</t>
  </si>
  <si>
    <t>368652355398695723</t>
  </si>
  <si>
    <t>268114630453406698</t>
  </si>
  <si>
    <t>369050656239447717</t>
  </si>
  <si>
    <t>F03M</t>
  </si>
  <si>
    <t>6211A</t>
  </si>
  <si>
    <t>267828388136782995</t>
  </si>
  <si>
    <t>369283328322866442</t>
  </si>
  <si>
    <t>369896387232063616</t>
  </si>
  <si>
    <t>673.53</t>
  </si>
  <si>
    <t>369302690018616283</t>
  </si>
  <si>
    <t>370097536418875249</t>
  </si>
  <si>
    <t>370298659859259136</t>
  </si>
  <si>
    <t>370036833674119819</t>
  </si>
  <si>
    <t>267871205395312294</t>
  </si>
  <si>
    <t>369888963425032555</t>
  </si>
  <si>
    <t>369221953010306373</t>
  </si>
  <si>
    <t>370674787781423247</t>
  </si>
  <si>
    <t>371490753321545266</t>
  </si>
  <si>
    <t>371873347886309023</t>
  </si>
  <si>
    <t>371310689655224056</t>
  </si>
  <si>
    <t>280496045806429310</t>
  </si>
  <si>
    <t>370713889085699337</t>
  </si>
  <si>
    <t>T14</t>
  </si>
  <si>
    <t>909</t>
  </si>
  <si>
    <t>371176803171220965</t>
  </si>
  <si>
    <t>371992129506699277</t>
  </si>
  <si>
    <t>371474977788495358</t>
  </si>
  <si>
    <t>371463617862562645</t>
  </si>
  <si>
    <t>280536141193694903</t>
  </si>
  <si>
    <t>268269766243949190</t>
  </si>
  <si>
    <t>370892385593191686</t>
  </si>
  <si>
    <t>371974177715391920</t>
  </si>
  <si>
    <t>371453504161638615</t>
  </si>
  <si>
    <t>371446656488202013</t>
  </si>
  <si>
    <t>371684736242350961</t>
  </si>
  <si>
    <t>371649987569118367</t>
  </si>
  <si>
    <r>
      <rPr>
        <sz val="12"/>
        <rFont val="Tahoma"/>
        <charset val="134"/>
      </rPr>
      <t>901</t>
    </r>
    <r>
      <rPr>
        <sz val="12"/>
        <rFont val="宋体"/>
        <charset val="134"/>
      </rPr>
      <t>全皮</t>
    </r>
  </si>
  <si>
    <t>371342499496761459</t>
  </si>
  <si>
    <t>268700775967547295</t>
  </si>
  <si>
    <t>372462978257307240</t>
  </si>
  <si>
    <t>362953632943338150</t>
  </si>
  <si>
    <t>357919971086632964</t>
  </si>
  <si>
    <t>268602662464582093</t>
  </si>
  <si>
    <t>373227041364770127</t>
  </si>
  <si>
    <t>372857441326147254</t>
  </si>
  <si>
    <t>280886990074324512</t>
  </si>
  <si>
    <t>372763680680514539</t>
  </si>
  <si>
    <t>372565187971815473</t>
  </si>
  <si>
    <t>372872032984078880</t>
  </si>
  <si>
    <r>
      <rPr>
        <sz val="11"/>
        <rFont val="Tahoma"/>
        <charset val="134"/>
      </rPr>
      <t>G12</t>
    </r>
    <r>
      <rPr>
        <sz val="11"/>
        <rFont val="宋体"/>
        <charset val="134"/>
      </rPr>
      <t>全皮</t>
    </r>
    <r>
      <rPr>
        <sz val="11"/>
        <rFont val="Tahoma"/>
        <charset val="134"/>
      </rPr>
      <t>*2</t>
    </r>
  </si>
  <si>
    <t>372762466433876044</t>
  </si>
  <si>
    <t>M6*2</t>
  </si>
  <si>
    <t>281291663958358009</t>
  </si>
  <si>
    <t>T05</t>
  </si>
  <si>
    <t>84613527793</t>
  </si>
  <si>
    <t>372960257434655627</t>
  </si>
  <si>
    <t>89297399650</t>
  </si>
  <si>
    <t>阿威个人业绩汇总：</t>
  </si>
  <si>
    <t>268739334887990888</t>
  </si>
  <si>
    <t>281437743963800308</t>
  </si>
  <si>
    <t>361348321663355919</t>
  </si>
  <si>
    <t>374509187490797074</t>
  </si>
  <si>
    <t>374249187866776878</t>
  </si>
  <si>
    <t>373872802554248978</t>
  </si>
  <si>
    <t>1978</t>
  </si>
  <si>
    <t>268575909997627799</t>
  </si>
  <si>
    <t>268752038680794792</t>
  </si>
  <si>
    <t>374519138340827776</t>
  </si>
  <si>
    <t>268403492294125797</t>
  </si>
  <si>
    <t>374455809562326916</t>
  </si>
  <si>
    <t>374432193384207567</t>
  </si>
  <si>
    <t>374615394946207567</t>
  </si>
  <si>
    <t>374421473541081139</t>
  </si>
  <si>
    <t>374949890737627546</t>
  </si>
  <si>
    <t>M6*5</t>
  </si>
  <si>
    <t>T11DM</t>
  </si>
  <si>
    <t>374822466305681134</t>
  </si>
  <si>
    <t>375044099454288050</t>
  </si>
  <si>
    <t>F03H</t>
  </si>
  <si>
    <t>266017029263442890</t>
  </si>
  <si>
    <t>375901793064359717</t>
  </si>
  <si>
    <t/>
  </si>
  <si>
    <t>375549281008319559</t>
  </si>
  <si>
    <t>375953379110657849</t>
  </si>
  <si>
    <t>375563331575665657</t>
  </si>
  <si>
    <t>375555619701465971</t>
  </si>
  <si>
    <t>375669282305130262</t>
  </si>
  <si>
    <t>268907622774843795</t>
  </si>
  <si>
    <t>375059040668320620</t>
  </si>
  <si>
    <t>375641250117482013</t>
  </si>
  <si>
    <t>375906435890657473</t>
  </si>
  <si>
    <t>269052583583389196</t>
  </si>
  <si>
    <t>376205569918211124</t>
  </si>
  <si>
    <t>281473070316539510</t>
  </si>
  <si>
    <r>
      <rPr>
        <sz val="11"/>
        <rFont val="Tahoma"/>
        <charset val="134"/>
      </rPr>
      <t>901</t>
    </r>
    <r>
      <rPr>
        <sz val="11"/>
        <rFont val="宋体"/>
        <charset val="134"/>
      </rPr>
      <t>皮</t>
    </r>
  </si>
  <si>
    <t>362131040284577050</t>
  </si>
  <si>
    <t>376282656961990472</t>
  </si>
  <si>
    <t>丁丁</t>
  </si>
  <si>
    <t>376821058175585383</t>
  </si>
  <si>
    <t>376897699429156644</t>
  </si>
  <si>
    <t>小健</t>
  </si>
  <si>
    <t>376577410173336518</t>
  </si>
  <si>
    <t>376903074628184019</t>
  </si>
  <si>
    <t>376628161016475567</t>
  </si>
  <si>
    <t>377061347305108718</t>
  </si>
  <si>
    <t>375935490570260417</t>
  </si>
  <si>
    <t>268895844947717595</t>
  </si>
  <si>
    <t>T11DE</t>
  </si>
  <si>
    <t>377691458257930418</t>
  </si>
  <si>
    <t>x2</t>
  </si>
  <si>
    <t>281691886380748910</t>
  </si>
  <si>
    <t>377339873048883985</t>
  </si>
  <si>
    <t>377302657041034047</t>
  </si>
  <si>
    <t>377820002574686865</t>
  </si>
  <si>
    <t>377240768672663848</t>
  </si>
  <si>
    <t>281426668689773310</t>
  </si>
  <si>
    <t>377758722843363572</t>
  </si>
  <si>
    <t>377356832273572765</t>
  </si>
  <si>
    <t>Y-1-1</t>
  </si>
  <si>
    <t>378012032588031950</t>
  </si>
  <si>
    <t>377737536318068785</t>
  </si>
  <si>
    <t>378416035580863929</t>
  </si>
  <si>
    <t>266571429042345296</t>
  </si>
  <si>
    <t>269150852536513493</t>
  </si>
  <si>
    <t>281923374363784916</t>
  </si>
  <si>
    <r>
      <rPr>
        <sz val="12"/>
        <rFont val="Tahoma"/>
        <charset val="134"/>
      </rPr>
      <t>901</t>
    </r>
    <r>
      <rPr>
        <sz val="12"/>
        <rFont val="宋体"/>
        <charset val="134"/>
      </rPr>
      <t>网</t>
    </r>
  </si>
  <si>
    <t>378472961608382050</t>
  </si>
  <si>
    <t>378611554885545660</t>
  </si>
  <si>
    <t>281585676729188518</t>
  </si>
  <si>
    <t>282096975385452010</t>
  </si>
  <si>
    <t>377981953629214229</t>
  </si>
  <si>
    <t>281978574957025814</t>
  </si>
  <si>
    <t>F118</t>
  </si>
  <si>
    <t>282101486680555102</t>
  </si>
  <si>
    <t>379874275218722355</t>
  </si>
  <si>
    <t>269645799283204695</t>
  </si>
  <si>
    <t>367025792730661168</t>
  </si>
  <si>
    <t>378980704275094239</t>
  </si>
  <si>
    <t>378977024956116988</t>
  </si>
  <si>
    <t>379165505173034047</t>
  </si>
  <si>
    <t>379856323898490272</t>
  </si>
  <si>
    <t>282319374441117001</t>
  </si>
  <si>
    <t>EOC-LH</t>
  </si>
  <si>
    <t>282132653394135124</t>
  </si>
  <si>
    <t>282390669970096000</t>
  </si>
  <si>
    <t>282290093847955005</t>
  </si>
  <si>
    <t>282184076773142617</t>
  </si>
  <si>
    <t>379293344700162887</t>
  </si>
  <si>
    <t>282764430508341014</t>
  </si>
  <si>
    <t>379904864127920289</t>
  </si>
  <si>
    <t>380670371547363074</t>
  </si>
  <si>
    <t>380208705478363074</t>
  </si>
  <si>
    <t>380668963427363074</t>
  </si>
  <si>
    <r>
      <rPr>
        <sz val="12"/>
        <rFont val="Tahoma"/>
        <charset val="134"/>
      </rPr>
      <t>G12</t>
    </r>
    <r>
      <rPr>
        <sz val="12"/>
        <rFont val="宋体"/>
        <charset val="134"/>
      </rPr>
      <t>全皮</t>
    </r>
  </si>
  <si>
    <t>379857120753363074</t>
  </si>
  <si>
    <t>380666627993363074</t>
  </si>
  <si>
    <t>380661795898363074</t>
  </si>
  <si>
    <t>380160993281460859</t>
  </si>
  <si>
    <r>
      <rPr>
        <sz val="12"/>
        <rFont val="Tahoma"/>
        <charset val="134"/>
      </rPr>
      <t>901</t>
    </r>
    <r>
      <rPr>
        <sz val="11"/>
        <rFont val="宋体"/>
        <charset val="134"/>
      </rPr>
      <t>全皮</t>
    </r>
  </si>
  <si>
    <t>380152769773460859</t>
  </si>
  <si>
    <t>379806624513460859</t>
  </si>
  <si>
    <t>380357314982460859</t>
  </si>
  <si>
    <t>380613379543460859</t>
  </si>
  <si>
    <t>379965376912827969</t>
  </si>
  <si>
    <t>380614819129460859</t>
  </si>
  <si>
    <t>282509101780343501</t>
  </si>
  <si>
    <t>380154401373460859</t>
  </si>
  <si>
    <t>379688448727148562</t>
  </si>
  <si>
    <t>379896704462270039</t>
  </si>
  <si>
    <t xml:space="preserve">企业 </t>
  </si>
  <si>
    <t>380414690811102487</t>
  </si>
  <si>
    <t>380608611747898436</t>
  </si>
  <si>
    <t>282447629356318000</t>
  </si>
  <si>
    <t>282674988910803000</t>
  </si>
  <si>
    <t>380380928120488548</t>
  </si>
  <si>
    <t>380059936341745135</t>
  </si>
  <si>
    <t>801</t>
  </si>
  <si>
    <t>小敏</t>
  </si>
  <si>
    <t>269641317971610793</t>
  </si>
  <si>
    <t>269993543648610793</t>
  </si>
  <si>
    <t>F03E-1</t>
  </si>
  <si>
    <t>269565572616610793</t>
  </si>
  <si>
    <t>381162721869230235</t>
  </si>
  <si>
    <t>381361666640230235</t>
  </si>
  <si>
    <t>282811884383059501</t>
  </si>
  <si>
    <t>282733709642111414</t>
  </si>
  <si>
    <t>282726765147111414</t>
  </si>
  <si>
    <t>269559428879573000</t>
  </si>
  <si>
    <t>269842374192697599</t>
  </si>
  <si>
    <t>381451042007853453</t>
  </si>
  <si>
    <t>283452975369270000</t>
  </si>
  <si>
    <t>283076590977477000</t>
  </si>
  <si>
    <t>小敏个人业绩汇总：</t>
  </si>
  <si>
    <t>283805135972679000</t>
  </si>
  <si>
    <t>382135778880679000</t>
  </si>
  <si>
    <t>270031879085893391</t>
  </si>
  <si>
    <t>381521378464988000</t>
  </si>
  <si>
    <t>270029191209893391</t>
  </si>
  <si>
    <t>270142215715082997</t>
  </si>
  <si>
    <t>283484110395699612</t>
  </si>
  <si>
    <t>381582976129467000</t>
  </si>
  <si>
    <t>283086892690453509</t>
  </si>
  <si>
    <t>381779616781021385</t>
  </si>
  <si>
    <t>381781312193021385</t>
  </si>
  <si>
    <t>283530446473124603</t>
  </si>
  <si>
    <t>381542976574010000</t>
  </si>
  <si>
    <t>382508481851086256</t>
  </si>
  <si>
    <t>382488896005690851</t>
  </si>
  <si>
    <t>382838337155590971</t>
  </si>
  <si>
    <t>283807534969661209</t>
  </si>
  <si>
    <t>383089250829249243</t>
  </si>
  <si>
    <t>266109829500649693</t>
  </si>
  <si>
    <t>382810945957456386</t>
  </si>
  <si>
    <t>283692589056804505</t>
  </si>
  <si>
    <t>382560544771194888</t>
  </si>
  <si>
    <t>F01E-1</t>
  </si>
  <si>
    <t>283657836421815206</t>
  </si>
  <si>
    <t>382658688947058775</t>
  </si>
  <si>
    <t>284298318298601407</t>
  </si>
  <si>
    <t>384250081679792540</t>
  </si>
  <si>
    <t>383900770646551369</t>
  </si>
  <si>
    <t>383564706301792540</t>
  </si>
  <si>
    <t>383309280560261443</t>
  </si>
  <si>
    <t>383638049714666363</t>
  </si>
  <si>
    <t>383957827613621346</t>
  </si>
  <si>
    <t>383600545651313386</t>
  </si>
  <si>
    <t>383256384293732434</t>
  </si>
  <si>
    <t>383611009308290435</t>
  </si>
  <si>
    <t>284497039632921524</t>
  </si>
  <si>
    <t>269915620265777695</t>
  </si>
  <si>
    <t>383769920667276737</t>
  </si>
  <si>
    <t>383781729864448562</t>
  </si>
  <si>
    <t>284308142505315706</t>
  </si>
  <si>
    <t>384188899753655587</t>
  </si>
  <si>
    <t>384229697442425764</t>
  </si>
  <si>
    <r>
      <rPr>
        <sz val="12"/>
        <rFont val="Tahoma"/>
        <charset val="134"/>
      </rPr>
      <t>G12</t>
    </r>
    <r>
      <rPr>
        <sz val="12"/>
        <rFont val="宋体"/>
        <charset val="134"/>
      </rPr>
      <t>皮</t>
    </r>
  </si>
  <si>
    <t>384745475761040000</t>
  </si>
  <si>
    <t>Q10</t>
  </si>
  <si>
    <t>384394274790816642</t>
  </si>
  <si>
    <t>384220162435299486</t>
  </si>
  <si>
    <t>384223232039798750</t>
  </si>
  <si>
    <t>270142309955861293</t>
  </si>
  <si>
    <t>384898017559931234</t>
  </si>
  <si>
    <t>526</t>
  </si>
  <si>
    <t>270149989442301596</t>
  </si>
  <si>
    <t>384702177654443141</t>
  </si>
  <si>
    <t>384703713366443141</t>
  </si>
  <si>
    <t>284592876189281205</t>
  </si>
  <si>
    <t>385279554753953254</t>
  </si>
  <si>
    <t>385109794547570589</t>
  </si>
  <si>
    <t>385407203453110262</t>
  </si>
  <si>
    <t>284545420646092812</t>
  </si>
  <si>
    <t>284549612801347403</t>
  </si>
  <si>
    <t>385647491834454000</t>
  </si>
  <si>
    <t>386359843639324234</t>
  </si>
  <si>
    <t>385617985331340084</t>
  </si>
  <si>
    <t>285317551404796201</t>
  </si>
  <si>
    <t>385700992636740030</t>
  </si>
  <si>
    <t>C店</t>
  </si>
  <si>
    <t>270690023583569395</t>
  </si>
  <si>
    <t>386232066648388348</t>
  </si>
  <si>
    <t>285011052298418624</t>
  </si>
  <si>
    <t>270339845604739293</t>
  </si>
  <si>
    <t>270261412042707494</t>
  </si>
  <si>
    <r>
      <rPr>
        <sz val="12"/>
        <rFont val="Tahoma"/>
        <charset val="134"/>
      </rPr>
      <t>901</t>
    </r>
    <r>
      <rPr>
        <sz val="12"/>
        <rFont val="宋体"/>
        <charset val="134"/>
      </rPr>
      <t>皮</t>
    </r>
  </si>
  <si>
    <t>270345989353707494</t>
  </si>
  <si>
    <t>386042465793555544</t>
  </si>
  <si>
    <t>386040353127109338</t>
  </si>
  <si>
    <t>386501635929109338</t>
  </si>
  <si>
    <t>385673632527235476</t>
  </si>
  <si>
    <t>385643712825446779</t>
  </si>
  <si>
    <t>285628047606883620</t>
  </si>
  <si>
    <t>285152205191065527</t>
  </si>
  <si>
    <t>270693575320215392</t>
  </si>
  <si>
    <t>focus005</t>
  </si>
  <si>
    <t>285743087767448120</t>
  </si>
  <si>
    <t>285409614960846103</t>
  </si>
  <si>
    <t>359497249751627681</t>
  </si>
  <si>
    <t>387064611980478389</t>
  </si>
  <si>
    <t>387044579192412259</t>
  </si>
  <si>
    <t>386229984941412259</t>
  </si>
  <si>
    <t>386223872027435478</t>
  </si>
  <si>
    <t>386566369784052954</t>
  </si>
  <si>
    <t>386565889105097675</t>
  </si>
  <si>
    <t>386554497917118852</t>
  </si>
  <si>
    <t>270295108041395099</t>
  </si>
  <si>
    <t>385951456246124882</t>
  </si>
  <si>
    <t>388000290772678454</t>
  </si>
  <si>
    <t>388257731751650033</t>
  </si>
  <si>
    <t>387750690329839977</t>
  </si>
  <si>
    <t>387537313546152064</t>
  </si>
  <si>
    <t>387119776420653951</t>
  </si>
  <si>
    <t>50</t>
  </si>
  <si>
    <t>388334531494932573</t>
  </si>
  <si>
    <r>
      <rPr>
        <sz val="12"/>
        <color theme="1"/>
        <rFont val="宋体"/>
        <charset val="134"/>
      </rPr>
      <t>订单明细（型号</t>
    </r>
    <r>
      <rPr>
        <sz val="12"/>
        <color theme="1"/>
        <rFont val="Tahoma"/>
        <charset val="134"/>
      </rPr>
      <t>/</t>
    </r>
    <r>
      <rPr>
        <sz val="12"/>
        <color theme="1"/>
        <rFont val="宋体"/>
        <charset val="134"/>
      </rPr>
      <t>金额）</t>
    </r>
  </si>
  <si>
    <t>388584738946125042</t>
  </si>
  <si>
    <t>388312545052279587</t>
  </si>
  <si>
    <t>388534370799735434</t>
  </si>
  <si>
    <t>2040</t>
  </si>
  <si>
    <t>385908514769822789</t>
  </si>
  <si>
    <t>480.00</t>
  </si>
  <si>
    <t>388441152640927544</t>
  </si>
  <si>
    <r>
      <rPr>
        <sz val="12"/>
        <rFont val="Tahoma"/>
        <charset val="134"/>
      </rPr>
      <t>C</t>
    </r>
    <r>
      <rPr>
        <sz val="12"/>
        <rFont val="宋体"/>
        <charset val="134"/>
      </rPr>
      <t>店</t>
    </r>
  </si>
  <si>
    <t>F03</t>
  </si>
  <si>
    <t>389243139781185047</t>
  </si>
  <si>
    <t>286475438625108610</t>
  </si>
  <si>
    <t>286245965877676226</t>
  </si>
  <si>
    <t>388726786803844154</t>
  </si>
  <si>
    <t>389183907164056075</t>
  </si>
  <si>
    <t>388322304498209888</t>
  </si>
  <si>
    <t>521</t>
  </si>
  <si>
    <t>271043303579043994</t>
  </si>
  <si>
    <t>282390669970096304</t>
  </si>
  <si>
    <t>282674988910803416</t>
  </si>
  <si>
    <t>283805135972679629</t>
  </si>
  <si>
    <t>CM</t>
  </si>
  <si>
    <t>283452975369270722</t>
  </si>
  <si>
    <t>389120897030154336</t>
  </si>
  <si>
    <r>
      <rPr>
        <sz val="12"/>
        <color theme="1"/>
        <rFont val="Tahoma"/>
        <charset val="134"/>
      </rPr>
      <t>G12</t>
    </r>
    <r>
      <rPr>
        <sz val="12"/>
        <color theme="1"/>
        <rFont val="宋体"/>
        <charset val="134"/>
      </rPr>
      <t>皮</t>
    </r>
  </si>
  <si>
    <t>389306690945154336</t>
  </si>
  <si>
    <t>361503169634782666</t>
  </si>
  <si>
    <t>286889935104193525</t>
  </si>
  <si>
    <t>381542976574010035</t>
  </si>
  <si>
    <t>287174831898046212</t>
  </si>
  <si>
    <t>气压棒</t>
  </si>
  <si>
    <t>389792258670649633</t>
  </si>
  <si>
    <t>389270976730363074</t>
  </si>
  <si>
    <t>389816290186506181</t>
  </si>
  <si>
    <t>286588205583798709</t>
  </si>
  <si>
    <t>286462764675149715</t>
  </si>
  <si>
    <t>389521890595644249</t>
  </si>
  <si>
    <t>286549676464640802</t>
  </si>
  <si>
    <t>389090816207054778</t>
  </si>
  <si>
    <t>390448833131556237</t>
  </si>
  <si>
    <t>286914637165391912</t>
  </si>
  <si>
    <t>389996224166195266</t>
  </si>
  <si>
    <t>GT</t>
  </si>
  <si>
    <t>287295438731515316</t>
  </si>
  <si>
    <t>390543425660692843</t>
  </si>
  <si>
    <t>270967205934974491</t>
  </si>
  <si>
    <t>287518895529291120</t>
  </si>
  <si>
    <t>391034275635460076</t>
  </si>
  <si>
    <t>390199616361116388</t>
  </si>
  <si>
    <t>287002029150753709</t>
  </si>
  <si>
    <t>287448655187433601</t>
  </si>
  <si>
    <t>阿容</t>
  </si>
  <si>
    <t>286870444892433601</t>
  </si>
  <si>
    <t>287400655845515103</t>
  </si>
  <si>
    <t>287245998775572720</t>
  </si>
  <si>
    <t>287632654950193525</t>
  </si>
  <si>
    <t>390844704519449386</t>
  </si>
  <si>
    <t>F01</t>
  </si>
  <si>
    <t>287726446175627422</t>
  </si>
  <si>
    <t>391159648558953254</t>
  </si>
  <si>
    <t>287974735668185502</t>
  </si>
  <si>
    <t>288070063134390323</t>
  </si>
  <si>
    <t>淘宝</t>
  </si>
  <si>
    <t>391717922068879252</t>
  </si>
  <si>
    <t>391219297765450387</t>
  </si>
  <si>
    <t>391211553411266169</t>
  </si>
  <si>
    <t>271381191942538794</t>
  </si>
  <si>
    <t>阿里</t>
  </si>
  <si>
    <t>85237649621</t>
  </si>
  <si>
    <t>393125187029539759</t>
  </si>
  <si>
    <t>391613376436444539</t>
  </si>
  <si>
    <t>271160132542330996</t>
  </si>
  <si>
    <t>392105600777181130</t>
  </si>
  <si>
    <t>288177422325907426</t>
  </si>
  <si>
    <t>271162404961991490</t>
  </si>
  <si>
    <t>392461217126851742</t>
  </si>
  <si>
    <t>392135554416256146</t>
  </si>
  <si>
    <t>392487618979601467</t>
  </si>
  <si>
    <t>271098468481048995</t>
  </si>
  <si>
    <t>392970851487171674</t>
  </si>
  <si>
    <t>392468321768715171</t>
  </si>
  <si>
    <t>393387393873146177</t>
  </si>
  <si>
    <t>393243777062716283</t>
  </si>
  <si>
    <t>393306050649102536</t>
  </si>
  <si>
    <t>393669507402680148</t>
  </si>
  <si>
    <t>Q6头枕</t>
  </si>
  <si>
    <t>288717519111703119</t>
  </si>
  <si>
    <t>sunny</t>
  </si>
  <si>
    <t>393593250548953239</t>
  </si>
  <si>
    <t>393360929521483066</t>
  </si>
  <si>
    <t>393483074532561769</t>
  </si>
  <si>
    <t>393768579382953855</t>
  </si>
  <si>
    <t>393465954228953855</t>
  </si>
  <si>
    <t>271709383397819996</t>
  </si>
  <si>
    <t>393725507105641133</t>
  </si>
  <si>
    <t>392566784445599880</t>
  </si>
  <si>
    <t>288191532986390024</t>
  </si>
  <si>
    <t>394267106494500372</t>
  </si>
  <si>
    <t>271356356772210099</t>
  </si>
  <si>
    <t>393215232744993785</t>
  </si>
  <si>
    <t>394436449672970781</t>
  </si>
  <si>
    <t>393886592027540946</t>
  </si>
  <si>
    <t>288645229182271624</t>
  </si>
  <si>
    <t>271817031134756893</t>
  </si>
  <si>
    <t>393810241533625671</t>
  </si>
  <si>
    <t>394394945528196862</t>
  </si>
  <si>
    <t>271486597893569697</t>
  </si>
  <si>
    <t>393978912458679648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</si>
</sst>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49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name val="微软雅黑"/>
      <charset val="134"/>
    </font>
    <font>
      <sz val="8"/>
      <color rgb="FF3C3C3C"/>
      <name val="Tahoma"/>
      <charset val="134"/>
    </font>
    <font>
      <sz val="9"/>
      <color theme="1"/>
      <name val="宋体"/>
      <charset val="134"/>
      <scheme val="minor"/>
    </font>
    <font>
      <sz val="12"/>
      <name val="Tahoma"/>
      <charset val="134"/>
    </font>
    <font>
      <sz val="12"/>
      <color theme="1"/>
      <name val="Tahoma"/>
      <charset val="134"/>
    </font>
    <font>
      <sz val="11"/>
      <name val="Tahoma"/>
      <charset val="134"/>
    </font>
    <font>
      <sz val="11"/>
      <color theme="1"/>
      <name val="宋体"/>
      <charset val="134"/>
    </font>
    <font>
      <sz val="11"/>
      <color theme="1"/>
      <name val="Tahoma"/>
      <charset val="134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</font>
    <font>
      <sz val="12"/>
      <color rgb="FFFF0000"/>
      <name val="Tahoma"/>
      <charset val="134"/>
    </font>
    <font>
      <sz val="11"/>
      <color theme="1"/>
      <name val="微软雅黑"/>
      <charset val="134"/>
    </font>
    <font>
      <sz val="20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3C3C3C"/>
      <name val="Tahoma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Tahoma"/>
      <charset val="134"/>
    </font>
    <font>
      <sz val="14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微软雅黑"/>
      <charset val="134"/>
    </font>
    <font>
      <sz val="12"/>
      <color theme="1"/>
      <name val="宋体"/>
      <charset val="134"/>
    </font>
    <font>
      <sz val="12"/>
      <color rgb="FF3C3C3C"/>
      <name val="Tahoma"/>
      <charset val="134"/>
    </font>
    <font>
      <b/>
      <sz val="11"/>
      <color theme="1"/>
      <name val="宋体"/>
      <charset val="134"/>
      <scheme val="minor"/>
    </font>
    <font>
      <sz val="9"/>
      <color rgb="FF333333"/>
      <name val="Verdana"/>
      <charset val="134"/>
    </font>
    <font>
      <sz val="18"/>
      <color rgb="FFE4393C"/>
      <name val="Verdana"/>
      <charset val="134"/>
    </font>
    <font>
      <b/>
      <sz val="9"/>
      <color rgb="FF3C3C3C"/>
      <name val="Verdana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AD64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theme="7" tint="0.399975585192419"/>
      </left>
      <right/>
      <top style="thin">
        <color theme="7" tint="0.399975585192419"/>
      </top>
      <bottom/>
      <diagonal/>
    </border>
    <border>
      <left/>
      <right/>
      <top style="thin">
        <color theme="7" tint="0.399975585192419"/>
      </top>
      <bottom/>
      <diagonal/>
    </border>
    <border>
      <left style="thin">
        <color theme="7" tint="0.399975585192419"/>
      </left>
      <right/>
      <top/>
      <bottom style="thin">
        <color theme="7" tint="0.399975585192419"/>
      </bottom>
      <diagonal/>
    </border>
    <border>
      <left/>
      <right/>
      <top/>
      <bottom style="thin">
        <color theme="7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7" tint="0.399975585192419"/>
      </right>
      <top style="thin">
        <color theme="7" tint="0.399975585192419"/>
      </top>
      <bottom/>
      <diagonal/>
    </border>
    <border>
      <left/>
      <right style="thin">
        <color theme="7" tint="0.399975585192419"/>
      </right>
      <top/>
      <bottom style="thin">
        <color theme="7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6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8" fillId="33" borderId="17" applyNumberFormat="0" applyAlignment="0" applyProtection="0">
      <alignment vertical="center"/>
    </xf>
    <xf numFmtId="0" fontId="44" fillId="33" borderId="12" applyNumberFormat="0" applyAlignment="0" applyProtection="0">
      <alignment vertical="center"/>
    </xf>
    <xf numFmtId="0" fontId="32" fillId="22" borderId="11" applyNumberFormat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49" applyFont="1" applyFill="1" applyAlignment="1">
      <alignment horizontal="center" vertical="center"/>
    </xf>
    <xf numFmtId="58" fontId="0" fillId="0" borderId="0" xfId="49" applyNumberFormat="1" applyFont="1" applyFill="1" applyAlignment="1">
      <alignment horizontal="center" vertical="center"/>
    </xf>
    <xf numFmtId="49" fontId="1" fillId="0" borderId="0" xfId="49" applyNumberFormat="1" applyFont="1" applyFill="1" applyAlignment="1">
      <alignment horizontal="center" vertical="center"/>
    </xf>
    <xf numFmtId="0" fontId="0" fillId="2" borderId="0" xfId="49" applyFont="1" applyFill="1" applyAlignment="1">
      <alignment horizontal="center" vertical="center"/>
    </xf>
    <xf numFmtId="0" fontId="0" fillId="3" borderId="0" xfId="49" applyFont="1" applyFill="1" applyAlignment="1">
      <alignment horizontal="center" vertical="center"/>
    </xf>
    <xf numFmtId="0" fontId="2" fillId="3" borderId="0" xfId="49" applyFont="1" applyFill="1" applyAlignment="1">
      <alignment horizontal="center" vertical="center"/>
    </xf>
    <xf numFmtId="49" fontId="3" fillId="0" borderId="0" xfId="49" applyNumberFormat="1" applyFont="1" applyFill="1" applyAlignment="1">
      <alignment horizontal="center" vertical="center"/>
    </xf>
    <xf numFmtId="0" fontId="4" fillId="0" borderId="0" xfId="49" applyFont="1" applyFill="1" applyAlignment="1">
      <alignment horizontal="center" vertical="center"/>
    </xf>
    <xf numFmtId="176" fontId="4" fillId="0" borderId="0" xfId="49" applyNumberFormat="1" applyFont="1" applyFill="1" applyAlignment="1">
      <alignment horizontal="center" vertical="center"/>
    </xf>
    <xf numFmtId="49" fontId="5" fillId="0" borderId="0" xfId="10" applyNumberFormat="1" applyFont="1" applyAlignment="1">
      <alignment horizontal="center" vertical="center"/>
    </xf>
    <xf numFmtId="0" fontId="5" fillId="0" borderId="0" xfId="49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49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49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49" fontId="5" fillId="0" borderId="0" xfId="49" applyNumberFormat="1" applyFont="1" applyFill="1" applyAlignment="1">
      <alignment horizontal="center" vertical="center"/>
    </xf>
    <xf numFmtId="0" fontId="5" fillId="0" borderId="0" xfId="49" applyNumberFormat="1" applyFont="1" applyFill="1" applyAlignment="1">
      <alignment horizontal="center" vertical="center"/>
    </xf>
    <xf numFmtId="49" fontId="7" fillId="0" borderId="0" xfId="49" applyNumberFormat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49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49" applyNumberFormat="1" applyFont="1" applyFill="1" applyAlignment="1">
      <alignment horizontal="center" vertical="center"/>
    </xf>
    <xf numFmtId="176" fontId="7" fillId="0" borderId="0" xfId="49" applyNumberFormat="1" applyFont="1" applyFill="1" applyAlignment="1">
      <alignment horizontal="center" vertical="center"/>
    </xf>
    <xf numFmtId="49" fontId="10" fillId="0" borderId="0" xfId="49" applyNumberFormat="1" applyFont="1" applyFill="1" applyAlignment="1">
      <alignment horizontal="center" vertical="center"/>
    </xf>
    <xf numFmtId="176" fontId="0" fillId="0" borderId="0" xfId="49" applyNumberFormat="1" applyFont="1" applyFill="1" applyAlignment="1">
      <alignment horizontal="center" vertical="center"/>
    </xf>
    <xf numFmtId="0" fontId="10" fillId="0" borderId="0" xfId="49" applyFont="1" applyFill="1" applyAlignment="1">
      <alignment horizontal="center" vertical="center"/>
    </xf>
    <xf numFmtId="0" fontId="0" fillId="0" borderId="0" xfId="49" applyFont="1" applyFill="1" applyAlignment="1">
      <alignment vertical="center"/>
    </xf>
    <xf numFmtId="0" fontId="2" fillId="4" borderId="0" xfId="49" applyFont="1" applyFill="1" applyAlignment="1">
      <alignment horizontal="center" vertical="center"/>
    </xf>
    <xf numFmtId="0" fontId="11" fillId="0" borderId="0" xfId="49" applyFont="1" applyFill="1" applyAlignment="1">
      <alignment horizontal="right" vertical="center"/>
    </xf>
    <xf numFmtId="0" fontId="12" fillId="0" borderId="0" xfId="49" applyFont="1" applyFill="1" applyAlignment="1">
      <alignment horizontal="right" vertical="center"/>
    </xf>
    <xf numFmtId="0" fontId="12" fillId="0" borderId="0" xfId="49" applyFont="1" applyFill="1" applyAlignment="1">
      <alignment vertical="center"/>
    </xf>
    <xf numFmtId="0" fontId="10" fillId="0" borderId="0" xfId="49" applyFont="1" applyFill="1" applyAlignment="1">
      <alignment vertical="center"/>
    </xf>
    <xf numFmtId="0" fontId="1" fillId="0" borderId="0" xfId="49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3" fillId="5" borderId="0" xfId="49" applyFont="1" applyFill="1" applyAlignment="1">
      <alignment horizontal="center" vertical="center"/>
    </xf>
    <xf numFmtId="0" fontId="0" fillId="6" borderId="0" xfId="49" applyFont="1" applyFill="1" applyBorder="1" applyAlignment="1">
      <alignment horizontal="center" vertical="center"/>
    </xf>
    <xf numFmtId="0" fontId="0" fillId="7" borderId="1" xfId="49" applyFont="1" applyFill="1" applyBorder="1" applyAlignment="1">
      <alignment horizontal="center" vertical="center"/>
    </xf>
    <xf numFmtId="0" fontId="0" fillId="7" borderId="2" xfId="49" applyFont="1" applyFill="1" applyBorder="1" applyAlignment="1">
      <alignment horizontal="center" vertical="center"/>
    </xf>
    <xf numFmtId="176" fontId="12" fillId="7" borderId="2" xfId="49" applyNumberFormat="1" applyFont="1" applyFill="1" applyBorder="1" applyAlignment="1">
      <alignment horizontal="center" vertical="center"/>
    </xf>
    <xf numFmtId="49" fontId="10" fillId="8" borderId="3" xfId="49" applyNumberFormat="1" applyFont="1" applyFill="1" applyBorder="1" applyAlignment="1">
      <alignment horizontal="center" vertical="center"/>
    </xf>
    <xf numFmtId="49" fontId="10" fillId="8" borderId="4" xfId="49" applyNumberFormat="1" applyFont="1" applyFill="1" applyBorder="1" applyAlignment="1">
      <alignment horizontal="center" vertical="center"/>
    </xf>
    <xf numFmtId="176" fontId="14" fillId="6" borderId="4" xfId="49" applyNumberFormat="1" applyFont="1" applyFill="1" applyBorder="1" applyAlignment="1">
      <alignment horizontal="center" vertical="center"/>
    </xf>
    <xf numFmtId="0" fontId="14" fillId="6" borderId="4" xfId="49" applyFont="1" applyFill="1" applyBorder="1" applyAlignment="1">
      <alignment horizontal="center" vertical="center"/>
    </xf>
    <xf numFmtId="0" fontId="0" fillId="6" borderId="4" xfId="49" applyFont="1" applyFill="1" applyBorder="1" applyAlignment="1">
      <alignment horizontal="center" vertical="center"/>
    </xf>
    <xf numFmtId="49" fontId="10" fillId="8" borderId="0" xfId="49" applyNumberFormat="1" applyFont="1" applyFill="1" applyBorder="1" applyAlignment="1">
      <alignment horizontal="center" vertical="center"/>
    </xf>
    <xf numFmtId="0" fontId="14" fillId="6" borderId="0" xfId="49" applyFont="1" applyFill="1" applyBorder="1" applyAlignment="1">
      <alignment horizontal="center" vertical="center"/>
    </xf>
    <xf numFmtId="49" fontId="0" fillId="0" borderId="0" xfId="49" applyNumberFormat="1" applyFont="1" applyFill="1" applyAlignment="1">
      <alignment horizontal="center" vertical="center"/>
    </xf>
    <xf numFmtId="0" fontId="0" fillId="9" borderId="0" xfId="49" applyFont="1" applyFill="1" applyAlignment="1">
      <alignment horizontal="center" vertical="center"/>
    </xf>
    <xf numFmtId="49" fontId="0" fillId="10" borderId="0" xfId="49" applyNumberFormat="1" applyFont="1" applyFill="1" applyAlignment="1">
      <alignment horizontal="center" vertical="center"/>
    </xf>
    <xf numFmtId="0" fontId="0" fillId="10" borderId="0" xfId="49" applyFont="1" applyFill="1" applyAlignment="1">
      <alignment horizontal="center" vertical="center"/>
    </xf>
    <xf numFmtId="0" fontId="9" fillId="0" borderId="0" xfId="49" applyFont="1" applyFill="1" applyAlignment="1">
      <alignment horizontal="center" vertical="center"/>
    </xf>
    <xf numFmtId="49" fontId="15" fillId="0" borderId="0" xfId="49" applyNumberFormat="1" applyFont="1" applyFill="1" applyAlignment="1">
      <alignment horizontal="center" vertical="center"/>
    </xf>
    <xf numFmtId="0" fontId="15" fillId="0" borderId="0" xfId="49" applyFont="1" applyFill="1" applyAlignment="1">
      <alignment horizontal="center" vertical="center"/>
    </xf>
    <xf numFmtId="49" fontId="4" fillId="0" borderId="0" xfId="49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49" fontId="17" fillId="11" borderId="5" xfId="49" applyNumberFormat="1" applyFont="1" applyFill="1" applyBorder="1" applyAlignment="1">
      <alignment horizontal="center" vertical="center"/>
    </xf>
    <xf numFmtId="0" fontId="18" fillId="11" borderId="6" xfId="49" applyFont="1" applyFill="1" applyBorder="1" applyAlignment="1">
      <alignment horizontal="center" vertical="center"/>
    </xf>
    <xf numFmtId="0" fontId="19" fillId="11" borderId="6" xfId="49" applyFont="1" applyFill="1" applyBorder="1" applyAlignment="1">
      <alignment horizontal="center" vertical="center"/>
    </xf>
    <xf numFmtId="49" fontId="17" fillId="11" borderId="7" xfId="49" applyNumberFormat="1" applyFont="1" applyFill="1" applyBorder="1" applyAlignment="1">
      <alignment horizontal="center" vertical="center"/>
    </xf>
    <xf numFmtId="0" fontId="20" fillId="11" borderId="6" xfId="49" applyFont="1" applyFill="1" applyBorder="1" applyAlignment="1">
      <alignment horizontal="center" vertical="center"/>
    </xf>
    <xf numFmtId="49" fontId="0" fillId="8" borderId="0" xfId="49" applyNumberFormat="1" applyFont="1" applyFill="1" applyAlignment="1">
      <alignment horizontal="center" vertical="center"/>
    </xf>
    <xf numFmtId="0" fontId="0" fillId="8" borderId="0" xfId="49" applyFont="1" applyFill="1" applyAlignment="1">
      <alignment horizontal="center" vertical="center"/>
    </xf>
    <xf numFmtId="0" fontId="17" fillId="0" borderId="0" xfId="49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21" fillId="0" borderId="0" xfId="49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49" applyNumberFormat="1" applyFont="1" applyFill="1" applyAlignment="1">
      <alignment horizontal="center" vertical="center" shrinkToFit="1"/>
    </xf>
    <xf numFmtId="0" fontId="19" fillId="0" borderId="0" xfId="49" applyFont="1" applyFill="1" applyAlignment="1">
      <alignment horizontal="center" vertical="center"/>
    </xf>
    <xf numFmtId="0" fontId="22" fillId="0" borderId="0" xfId="49" applyFont="1" applyFill="1" applyAlignment="1">
      <alignment horizontal="center" vertical="center"/>
    </xf>
    <xf numFmtId="0" fontId="12" fillId="7" borderId="2" xfId="49" applyFont="1" applyFill="1" applyBorder="1" applyAlignment="1">
      <alignment horizontal="center" vertical="center"/>
    </xf>
    <xf numFmtId="176" fontId="10" fillId="7" borderId="8" xfId="49" applyNumberFormat="1" applyFont="1" applyFill="1" applyBorder="1" applyAlignment="1">
      <alignment horizontal="center" vertical="center"/>
    </xf>
    <xf numFmtId="0" fontId="0" fillId="6" borderId="9" xfId="49" applyFont="1" applyFill="1" applyBorder="1" applyAlignment="1">
      <alignment horizontal="center" vertical="center"/>
    </xf>
    <xf numFmtId="0" fontId="0" fillId="6" borderId="0" xfId="49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49" fontId="0" fillId="11" borderId="6" xfId="49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3" fillId="3" borderId="0" xfId="49" applyFont="1" applyFill="1" applyAlignment="1">
      <alignment horizontal="center" vertical="center"/>
    </xf>
    <xf numFmtId="0" fontId="6" fillId="0" borderId="0" xfId="49" applyFont="1" applyFill="1" applyAlignment="1">
      <alignment horizontal="center" vertical="center"/>
    </xf>
    <xf numFmtId="49" fontId="24" fillId="0" borderId="0" xfId="49" applyNumberFormat="1" applyFont="1" applyFill="1" applyAlignment="1">
      <alignment horizontal="center" vertical="center"/>
    </xf>
    <xf numFmtId="0" fontId="24" fillId="0" borderId="0" xfId="49" applyFont="1" applyFill="1" applyAlignment="1">
      <alignment horizontal="center" vertical="center"/>
    </xf>
    <xf numFmtId="0" fontId="5" fillId="3" borderId="0" xfId="49" applyFont="1" applyFill="1" applyAlignment="1">
      <alignment horizontal="center" vertical="center"/>
    </xf>
    <xf numFmtId="49" fontId="5" fillId="0" borderId="0" xfId="49" applyNumberFormat="1" applyFont="1" applyAlignment="1">
      <alignment horizontal="center" vertical="center"/>
    </xf>
    <xf numFmtId="176" fontId="5" fillId="0" borderId="0" xfId="49" applyNumberFormat="1" applyFont="1" applyFill="1" applyAlignment="1">
      <alignment horizontal="center" vertical="center"/>
    </xf>
    <xf numFmtId="49" fontId="25" fillId="0" borderId="0" xfId="49" applyNumberFormat="1" applyFont="1" applyFill="1" applyAlignment="1">
      <alignment horizontal="center" vertical="center"/>
    </xf>
    <xf numFmtId="0" fontId="12" fillId="0" borderId="0" xfId="49" applyFont="1" applyFill="1" applyAlignment="1">
      <alignment horizontal="center" vertical="center"/>
    </xf>
    <xf numFmtId="176" fontId="6" fillId="0" borderId="0" xfId="49" applyNumberFormat="1" applyFont="1" applyFill="1" applyAlignment="1">
      <alignment horizontal="center" vertical="center"/>
    </xf>
    <xf numFmtId="49" fontId="6" fillId="10" borderId="0" xfId="49" applyNumberFormat="1" applyFont="1" applyFill="1" applyAlignment="1">
      <alignment horizontal="center" vertical="center"/>
    </xf>
    <xf numFmtId="0" fontId="6" fillId="10" borderId="0" xfId="49" applyFont="1" applyFill="1" applyAlignment="1">
      <alignment horizontal="center" vertical="center"/>
    </xf>
    <xf numFmtId="49" fontId="6" fillId="0" borderId="0" xfId="49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17" fillId="11" borderId="6" xfId="49" applyFont="1" applyFill="1" applyBorder="1" applyAlignment="1">
      <alignment horizontal="center" vertical="center"/>
    </xf>
    <xf numFmtId="49" fontId="5" fillId="11" borderId="7" xfId="49" applyNumberFormat="1" applyFont="1" applyFill="1" applyBorder="1" applyAlignment="1">
      <alignment horizontal="center" vertical="center"/>
    </xf>
    <xf numFmtId="0" fontId="12" fillId="11" borderId="6" xfId="49" applyFont="1" applyFill="1" applyBorder="1" applyAlignment="1">
      <alignment horizontal="center" vertical="center"/>
    </xf>
    <xf numFmtId="49" fontId="24" fillId="8" borderId="0" xfId="49" applyNumberFormat="1" applyFont="1" applyFill="1" applyAlignment="1">
      <alignment horizontal="center" vertical="center"/>
    </xf>
    <xf numFmtId="0" fontId="6" fillId="8" borderId="0" xfId="49" applyFont="1" applyFill="1" applyAlignment="1">
      <alignment horizontal="center" vertical="center"/>
    </xf>
    <xf numFmtId="0" fontId="24" fillId="8" borderId="0" xfId="49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49" fontId="6" fillId="11" borderId="6" xfId="49" applyNumberFormat="1" applyFont="1" applyFill="1" applyBorder="1" applyAlignment="1">
      <alignment horizontal="center" vertical="center"/>
    </xf>
    <xf numFmtId="0" fontId="10" fillId="7" borderId="8" xfId="49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6" fillId="0" borderId="0" xfId="49" applyFont="1" applyFill="1" applyAlignment="1">
      <alignment horizontal="center" vertical="center"/>
    </xf>
    <xf numFmtId="176" fontId="21" fillId="0" borderId="0" xfId="49" applyNumberFormat="1" applyFont="1" applyFill="1" applyAlignment="1">
      <alignment horizontal="center" vertical="center"/>
    </xf>
    <xf numFmtId="176" fontId="10" fillId="7" borderId="2" xfId="49" applyNumberFormat="1" applyFont="1" applyFill="1" applyBorder="1" applyAlignment="1">
      <alignment horizontal="center" vertical="center"/>
    </xf>
    <xf numFmtId="49" fontId="7" fillId="0" borderId="0" xfId="10" applyNumberFormat="1" applyFont="1" applyAlignment="1">
      <alignment horizontal="center" vertical="center"/>
    </xf>
    <xf numFmtId="0" fontId="0" fillId="10" borderId="0" xfId="49" applyFont="1" applyFill="1" applyBorder="1" applyAlignment="1">
      <alignment horizontal="center" vertical="center"/>
    </xf>
    <xf numFmtId="0" fontId="0" fillId="12" borderId="0" xfId="49" applyFont="1" applyFill="1" applyBorder="1" applyAlignment="1">
      <alignment horizontal="center" vertical="center"/>
    </xf>
    <xf numFmtId="176" fontId="12" fillId="0" borderId="0" xfId="49" applyNumberFormat="1" applyFont="1" applyFill="1" applyBorder="1" applyAlignment="1">
      <alignment horizontal="center" vertical="center"/>
    </xf>
    <xf numFmtId="0" fontId="0" fillId="0" borderId="0" xfId="49" applyFont="1" applyFill="1" applyBorder="1" applyAlignment="1">
      <alignment horizontal="center" vertical="center"/>
    </xf>
    <xf numFmtId="176" fontId="14" fillId="13" borderId="0" xfId="49" applyNumberFormat="1" applyFont="1" applyFill="1" applyBorder="1" applyAlignment="1">
      <alignment horizontal="center" vertical="center"/>
    </xf>
    <xf numFmtId="0" fontId="14" fillId="13" borderId="0" xfId="49" applyFont="1" applyFill="1" applyBorder="1" applyAlignment="1">
      <alignment horizontal="center" vertical="center"/>
    </xf>
    <xf numFmtId="0" fontId="0" fillId="13" borderId="0" xfId="49" applyFont="1" applyFill="1" applyBorder="1" applyAlignment="1">
      <alignment horizontal="center" vertical="center"/>
    </xf>
    <xf numFmtId="0" fontId="12" fillId="0" borderId="0" xfId="49" applyFont="1" applyFill="1" applyBorder="1" applyAlignment="1">
      <alignment horizontal="center" vertical="center"/>
    </xf>
    <xf numFmtId="0" fontId="10" fillId="0" borderId="0" xfId="49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6" fillId="0" borderId="0" xfId="0" applyFont="1" applyFill="1" applyAlignment="1" quotePrefix="1">
      <alignment horizontal="center" vertical="center"/>
    </xf>
    <xf numFmtId="0" fontId="5" fillId="0" borderId="0" xfId="0" applyFont="1" applyFill="1" applyAlignment="1" quotePrefix="1">
      <alignment horizontal="center"/>
    </xf>
    <xf numFmtId="0" fontId="0" fillId="0" borderId="0" xfId="0" quotePrefix="1">
      <alignment vertical="center"/>
    </xf>
    <xf numFmtId="0" fontId="6" fillId="0" borderId="0" xfId="0" applyFont="1" applyFill="1" applyAlignment="1" quotePrefix="1">
      <alignment horizontal="center"/>
    </xf>
    <xf numFmtId="0" fontId="16" fillId="0" borderId="0" xfId="0" applyFont="1" quotePrefix="1">
      <alignment vertical="center"/>
    </xf>
    <xf numFmtId="0" fontId="7" fillId="0" borderId="0" xfId="49" applyFont="1" applyFill="1" applyAlignment="1" quotePrefix="1">
      <alignment horizontal="center" vertical="center"/>
    </xf>
    <xf numFmtId="0" fontId="9" fillId="0" borderId="0" xfId="0" applyFont="1" applyFill="1" applyAlignment="1" quotePrefix="1">
      <alignment horizontal="center" vertical="center"/>
    </xf>
    <xf numFmtId="0" fontId="7" fillId="0" borderId="0" xfId="0" applyFont="1" applyFill="1" applyAlignment="1" quotePrefix="1">
      <alignment horizontal="center"/>
    </xf>
    <xf numFmtId="0" fontId="0" fillId="0" borderId="0" xfId="49" applyFont="1" applyFill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6AD6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66" zoomScaleNormal="66" workbookViewId="0">
      <selection activeCell="D22" sqref="D22:H22"/>
    </sheetView>
  </sheetViews>
  <sheetFormatPr defaultColWidth="9" defaultRowHeight="13.5"/>
  <cols>
    <col min="6" max="6" width="14.1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23" t="s">
        <v>8</v>
      </c>
      <c r="C4" s="12" t="s">
        <v>9</v>
      </c>
      <c r="D4" s="12">
        <v>1</v>
      </c>
      <c r="E4" s="13"/>
      <c r="F4" s="14">
        <v>88669523236</v>
      </c>
      <c r="G4" s="15" t="s">
        <v>10</v>
      </c>
      <c r="H4" s="14">
        <v>2121</v>
      </c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15</v>
      </c>
      <c r="C5" s="12" t="s">
        <v>9</v>
      </c>
      <c r="D5" s="12">
        <v>1</v>
      </c>
      <c r="E5" s="13"/>
      <c r="F5" s="16"/>
      <c r="G5" s="13"/>
      <c r="H5" s="16"/>
      <c r="I5" s="13"/>
      <c r="J5" s="13"/>
      <c r="K5" s="53"/>
      <c r="L5" s="53"/>
      <c r="M5" s="1"/>
      <c r="N5" s="54" t="s">
        <v>16</v>
      </c>
      <c r="O5" s="55"/>
      <c r="P5" s="55">
        <v>5</v>
      </c>
      <c r="Q5" s="1"/>
      <c r="R5" s="1"/>
      <c r="S5" s="1"/>
    </row>
    <row r="6" ht="15" spans="1:19">
      <c r="A6" s="6"/>
      <c r="B6" s="17" t="s">
        <v>17</v>
      </c>
      <c r="C6" s="17" t="s">
        <v>10</v>
      </c>
      <c r="D6" s="11">
        <v>2099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7" t="s">
        <v>18</v>
      </c>
      <c r="C7" s="18">
        <v>801</v>
      </c>
      <c r="D7" s="18">
        <v>3166</v>
      </c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7" t="s">
        <v>19</v>
      </c>
      <c r="C8" s="17" t="s">
        <v>20</v>
      </c>
      <c r="D8" s="17" t="s">
        <v>21</v>
      </c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4.25" spans="1:19">
      <c r="A9" s="6"/>
      <c r="B9" s="104" t="s">
        <v>25</v>
      </c>
      <c r="C9" s="22" t="s">
        <v>26</v>
      </c>
      <c r="D9" s="23">
        <v>2788</v>
      </c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5</v>
      </c>
      <c r="P9" s="62"/>
      <c r="Q9" s="62"/>
      <c r="R9" s="62"/>
      <c r="S9" s="8"/>
    </row>
    <row r="10" ht="14.25" spans="1:19">
      <c r="A10" s="6"/>
      <c r="B10" s="21" t="s">
        <v>27</v>
      </c>
      <c r="C10" s="24" t="s">
        <v>28</v>
      </c>
      <c r="D10" s="24">
        <v>1880</v>
      </c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 t="s">
        <v>30</v>
      </c>
      <c r="C11" s="21" t="s">
        <v>26</v>
      </c>
      <c r="D11" s="21" t="s">
        <v>31</v>
      </c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36</v>
      </c>
      <c r="O12" s="11">
        <v>521</v>
      </c>
      <c r="P12" s="36">
        <v>2632</v>
      </c>
      <c r="Q12" s="11"/>
      <c r="R12" s="65" t="s">
        <v>37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38</v>
      </c>
      <c r="O13" s="11" t="s">
        <v>39</v>
      </c>
      <c r="P13" s="36">
        <v>1432</v>
      </c>
      <c r="Q13" s="11"/>
      <c r="R13" s="65" t="s">
        <v>37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2"/>
      <c r="O14" s="11"/>
      <c r="P14" s="36"/>
      <c r="Q14" s="11"/>
      <c r="R14" s="65"/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7"/>
      <c r="O15" s="11"/>
      <c r="P15" s="36"/>
      <c r="Q15" s="11"/>
      <c r="R15" s="65"/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4"/>
      <c r="O16" s="11"/>
      <c r="P16" s="36"/>
      <c r="Q16" s="11"/>
      <c r="R16" s="65"/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85"/>
      <c r="O17" s="11"/>
      <c r="P17" s="36"/>
      <c r="Q17" s="11"/>
      <c r="R17" s="65"/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67"/>
      <c r="O18" s="11"/>
      <c r="P18" s="67"/>
      <c r="Q18" s="11"/>
      <c r="R18" s="65"/>
      <c r="S18" s="1"/>
    </row>
    <row r="19" ht="14.2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9"/>
      <c r="O19" s="13"/>
      <c r="P19" s="20"/>
      <c r="Q19" s="13"/>
      <c r="R19" s="71"/>
      <c r="S19" s="1"/>
    </row>
    <row r="20" ht="14.2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21"/>
      <c r="O20" s="13"/>
      <c r="P20" s="20"/>
      <c r="Q20" s="13"/>
      <c r="R20" s="71"/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/>
      <c r="O21" s="13"/>
      <c r="P21" s="20"/>
      <c r="Q21" s="13"/>
      <c r="R21" s="71"/>
      <c r="S21" s="1"/>
    </row>
    <row r="22" ht="14.25" spans="1:19">
      <c r="A22" s="6"/>
      <c r="B22" s="3"/>
      <c r="C22" s="29" t="s">
        <v>40</v>
      </c>
      <c r="D22" s="29">
        <v>12935</v>
      </c>
      <c r="E22" s="1"/>
      <c r="F22" s="7"/>
      <c r="G22" s="29" t="s">
        <v>41</v>
      </c>
      <c r="H22" s="29">
        <f>SUM(H4:H21)</f>
        <v>2121</v>
      </c>
      <c r="I22" s="1"/>
      <c r="J22" s="1"/>
      <c r="K22" s="29" t="s">
        <v>42</v>
      </c>
      <c r="L22" s="29"/>
      <c r="M22" s="27">
        <v>0</v>
      </c>
      <c r="N22" s="23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15056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"/>
      <c r="C25" s="11"/>
      <c r="D25" s="36"/>
      <c r="E25" s="13"/>
      <c r="F25" s="16"/>
      <c r="G25" s="13"/>
      <c r="H25" s="13"/>
      <c r="I25" s="13"/>
      <c r="J25" s="13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6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0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/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44</v>
      </c>
      <c r="C39" s="32"/>
      <c r="D39" s="32"/>
      <c r="E39" s="32"/>
      <c r="F39" s="33">
        <f>D38+H38</f>
        <v>0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110" t="s">
        <v>45</v>
      </c>
      <c r="B40" s="110"/>
      <c r="C40" s="111" t="s">
        <v>46</v>
      </c>
      <c r="D40" s="111"/>
      <c r="E40" s="112">
        <f>SUM(D38)</f>
        <v>0</v>
      </c>
      <c r="F40" s="113"/>
      <c r="G40" s="111" t="s">
        <v>47</v>
      </c>
      <c r="H40" s="111"/>
      <c r="I40" s="117">
        <f>SUM(H38)</f>
        <v>0</v>
      </c>
      <c r="J40" s="113"/>
      <c r="K40" s="111" t="s">
        <v>48</v>
      </c>
      <c r="L40" s="111"/>
      <c r="M40" s="118">
        <v>0</v>
      </c>
      <c r="N40" s="16"/>
      <c r="O40" s="13"/>
      <c r="P40" s="20"/>
      <c r="Q40" s="13"/>
      <c r="R40" s="71"/>
      <c r="S40" s="1"/>
    </row>
    <row r="41" ht="14.25" spans="1:19">
      <c r="A41" s="110"/>
      <c r="B41" s="110"/>
      <c r="C41" s="47" t="s">
        <v>49</v>
      </c>
      <c r="D41" s="47"/>
      <c r="E41" s="47"/>
      <c r="F41" s="114">
        <f>SUM(F23:F39)</f>
        <v>15056</v>
      </c>
      <c r="G41" s="115"/>
      <c r="H41" s="116"/>
      <c r="I41" s="113"/>
      <c r="J41" s="1"/>
      <c r="K41" s="1"/>
      <c r="L41" s="1"/>
      <c r="M41" s="113"/>
      <c r="N41" s="19"/>
      <c r="O41" s="13"/>
      <c r="P41" s="20"/>
      <c r="Q41" s="13"/>
      <c r="R41" s="71"/>
      <c r="S41" s="1"/>
    </row>
    <row r="42" ht="14.25" spans="1:19">
      <c r="A42" s="110"/>
      <c r="B42" s="110"/>
      <c r="C42" s="47"/>
      <c r="D42" s="47"/>
      <c r="E42" s="47"/>
      <c r="F42" s="115"/>
      <c r="G42" s="115"/>
      <c r="H42" s="116"/>
      <c r="I42" s="113"/>
      <c r="J42" s="1"/>
      <c r="K42" s="1"/>
      <c r="L42" s="1"/>
      <c r="M42" s="113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W42" sqref="W42"/>
    </sheetView>
  </sheetViews>
  <sheetFormatPr defaultColWidth="9" defaultRowHeight="13.5"/>
  <cols>
    <col min="6" max="6" width="14.125"/>
    <col min="8" max="9" width="9.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23" t="s">
        <v>184</v>
      </c>
      <c r="C4" s="12" t="s">
        <v>53</v>
      </c>
      <c r="D4" s="12">
        <v>519</v>
      </c>
      <c r="E4" s="13"/>
      <c r="F4" s="14">
        <v>89375072289</v>
      </c>
      <c r="G4" s="15" t="s">
        <v>26</v>
      </c>
      <c r="H4" s="14">
        <v>3449.05</v>
      </c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185</v>
      </c>
      <c r="C5" s="12" t="s">
        <v>55</v>
      </c>
      <c r="D5" s="12">
        <v>756</v>
      </c>
      <c r="E5" s="13"/>
      <c r="F5" s="16"/>
      <c r="G5" s="13"/>
      <c r="H5" s="16"/>
      <c r="I5" s="13"/>
      <c r="J5" s="13"/>
      <c r="K5" s="53"/>
      <c r="L5" s="53"/>
      <c r="M5" s="1"/>
      <c r="N5" s="54" t="s">
        <v>186</v>
      </c>
      <c r="O5" s="55"/>
      <c r="P5" s="55"/>
      <c r="Q5" s="1" t="s">
        <v>23</v>
      </c>
      <c r="R5" s="1">
        <v>5</v>
      </c>
      <c r="S5" s="1"/>
    </row>
    <row r="6" ht="15" spans="1:19">
      <c r="A6" s="6"/>
      <c r="B6" s="17" t="s">
        <v>187</v>
      </c>
      <c r="C6" s="17" t="s">
        <v>53</v>
      </c>
      <c r="D6" s="11">
        <v>608</v>
      </c>
      <c r="E6" s="13"/>
      <c r="F6" s="16"/>
      <c r="G6" s="13"/>
      <c r="H6" s="16"/>
      <c r="I6" s="13"/>
      <c r="J6" s="13"/>
      <c r="K6" s="53"/>
      <c r="L6" s="53"/>
      <c r="M6" s="1"/>
      <c r="N6" s="49" t="s">
        <v>107</v>
      </c>
      <c r="O6" s="1"/>
      <c r="P6" s="1"/>
      <c r="Q6" s="1" t="s">
        <v>23</v>
      </c>
      <c r="R6" s="1">
        <v>5</v>
      </c>
      <c r="S6" s="1"/>
    </row>
    <row r="7" ht="15" spans="1:19">
      <c r="A7" s="6"/>
      <c r="B7" s="17" t="s">
        <v>188</v>
      </c>
      <c r="C7" s="18" t="s">
        <v>28</v>
      </c>
      <c r="D7" s="18">
        <v>1878</v>
      </c>
      <c r="E7" s="13"/>
      <c r="F7" s="19"/>
      <c r="G7" s="16"/>
      <c r="H7" s="20"/>
      <c r="I7" s="13"/>
      <c r="J7" s="16"/>
      <c r="K7" s="53"/>
      <c r="L7" s="53"/>
      <c r="M7" s="49"/>
      <c r="N7" s="56" t="s">
        <v>147</v>
      </c>
      <c r="O7" s="8" t="s">
        <v>5</v>
      </c>
      <c r="P7" s="8">
        <v>0.5</v>
      </c>
      <c r="Q7" s="8" t="s">
        <v>23</v>
      </c>
      <c r="R7" s="8">
        <v>0.5</v>
      </c>
      <c r="S7" s="8"/>
    </row>
    <row r="8" ht="15" spans="1:19">
      <c r="A8" s="6"/>
      <c r="B8" s="17" t="s">
        <v>189</v>
      </c>
      <c r="C8" s="17" t="s">
        <v>28</v>
      </c>
      <c r="D8" s="17" t="s">
        <v>190</v>
      </c>
      <c r="E8" s="13"/>
      <c r="F8" s="21"/>
      <c r="G8" s="16"/>
      <c r="H8" s="20"/>
      <c r="I8" s="13"/>
      <c r="J8" s="16"/>
      <c r="K8" s="53"/>
      <c r="L8" s="53"/>
      <c r="M8" s="57"/>
      <c r="S8" s="8"/>
    </row>
    <row r="9" ht="14.25" spans="1:19">
      <c r="A9" s="6"/>
      <c r="B9" s="104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58" t="s">
        <v>22</v>
      </c>
      <c r="O10" s="59" t="s">
        <v>23</v>
      </c>
      <c r="P10" s="60" t="s">
        <v>5</v>
      </c>
      <c r="Q10" s="78" t="s">
        <v>24</v>
      </c>
      <c r="R10" s="78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1"/>
      <c r="O11" s="62"/>
      <c r="P11" s="62"/>
      <c r="Q11" s="62"/>
      <c r="R11" s="62"/>
      <c r="S11" s="1"/>
    </row>
    <row r="12" ht="14.2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63" t="s">
        <v>29</v>
      </c>
      <c r="O12" s="64"/>
      <c r="P12" s="64"/>
      <c r="Q12" s="64"/>
      <c r="R12" s="64"/>
      <c r="S12" s="1"/>
    </row>
    <row r="13" ht="14.2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63" t="s">
        <v>6</v>
      </c>
      <c r="O13" s="64" t="s">
        <v>32</v>
      </c>
      <c r="P13" s="64" t="s">
        <v>33</v>
      </c>
      <c r="Q13" s="64" t="s">
        <v>34</v>
      </c>
      <c r="R13" s="64" t="s">
        <v>35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7" t="s">
        <v>191</v>
      </c>
      <c r="O14" s="11" t="s">
        <v>55</v>
      </c>
      <c r="P14" s="36">
        <v>719.4</v>
      </c>
      <c r="Q14" s="11"/>
      <c r="R14" s="65" t="s">
        <v>37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192</v>
      </c>
      <c r="O15" s="11" t="s">
        <v>53</v>
      </c>
      <c r="P15" s="36">
        <v>479.1</v>
      </c>
      <c r="Q15" s="11"/>
      <c r="R15" s="65" t="s">
        <v>37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23" t="s">
        <v>193</v>
      </c>
      <c r="O16" s="11" t="s">
        <v>55</v>
      </c>
      <c r="P16" s="36">
        <v>539.4</v>
      </c>
      <c r="Q16" s="11"/>
      <c r="R16" s="65" t="s">
        <v>37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7" t="s">
        <v>194</v>
      </c>
      <c r="O17" s="11" t="s">
        <v>55</v>
      </c>
      <c r="P17" s="36">
        <v>719.4</v>
      </c>
      <c r="Q17" s="11"/>
      <c r="R17" s="65" t="s">
        <v>37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24" t="s">
        <v>195</v>
      </c>
      <c r="O18" s="11" t="s">
        <v>26</v>
      </c>
      <c r="P18" s="36">
        <v>2680</v>
      </c>
      <c r="Q18" s="11"/>
      <c r="R18" s="65" t="s">
        <v>1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85" t="s">
        <v>196</v>
      </c>
      <c r="O19" s="11" t="s">
        <v>26</v>
      </c>
      <c r="P19" s="36">
        <v>2869</v>
      </c>
      <c r="Q19" s="11"/>
      <c r="R19" s="65" t="s">
        <v>1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26" t="s">
        <v>197</v>
      </c>
      <c r="O20" s="11" t="s">
        <v>26</v>
      </c>
      <c r="P20" s="67">
        <v>2869</v>
      </c>
      <c r="Q20" s="11"/>
      <c r="R20" s="65" t="s">
        <v>1</v>
      </c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 t="s">
        <v>198</v>
      </c>
      <c r="O21" s="13" t="s">
        <v>100</v>
      </c>
      <c r="P21" s="20">
        <v>848</v>
      </c>
      <c r="Q21" s="13"/>
      <c r="R21" s="65" t="s">
        <v>1</v>
      </c>
      <c r="S21" s="1"/>
    </row>
    <row r="22" ht="14.25" spans="1:19">
      <c r="A22" s="6"/>
      <c r="B22" s="3"/>
      <c r="C22" s="29" t="s">
        <v>40</v>
      </c>
      <c r="D22" s="29">
        <f>SUM(D6+D8++D7+D5+D4)</f>
        <v>5739</v>
      </c>
      <c r="E22" s="1"/>
      <c r="F22" s="7"/>
      <c r="G22" s="29" t="s">
        <v>41</v>
      </c>
      <c r="H22" s="29">
        <f>SUM(H4:H21)</f>
        <v>3449.05</v>
      </c>
      <c r="I22" s="1"/>
      <c r="J22" s="1"/>
      <c r="K22" s="29" t="s">
        <v>42</v>
      </c>
      <c r="L22" s="29"/>
      <c r="M22" s="27">
        <v>0</v>
      </c>
      <c r="N22" s="23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9188.05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"/>
      <c r="C25" s="11"/>
      <c r="D25" s="36"/>
      <c r="E25" s="13"/>
      <c r="F25" s="16"/>
      <c r="G25" s="13"/>
      <c r="H25" s="13"/>
      <c r="I25" s="13"/>
      <c r="J25" s="13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6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0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v>0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183</v>
      </c>
      <c r="C39" s="32"/>
      <c r="D39" s="32"/>
      <c r="E39" s="32"/>
      <c r="F39" s="33">
        <f>D38+H38</f>
        <v>0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SUM(D22)</f>
        <v>5739</v>
      </c>
      <c r="F40" s="40"/>
      <c r="G40" s="40" t="s">
        <v>47</v>
      </c>
      <c r="H40" s="40"/>
      <c r="I40" s="73">
        <f>SUM(H22)</f>
        <v>3449.05</v>
      </c>
      <c r="J40" s="40"/>
      <c r="K40" s="40" t="s">
        <v>48</v>
      </c>
      <c r="L40" s="40"/>
      <c r="M40" s="102"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SUM(F23)</f>
        <v>9188.05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2:Q12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10:N11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F41" sqref="F41:G42"/>
    </sheetView>
  </sheetViews>
  <sheetFormatPr defaultColWidth="9" defaultRowHeight="13.5"/>
  <cols>
    <col min="6" max="6" width="14.1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23" t="s">
        <v>199</v>
      </c>
      <c r="C4" s="12" t="s">
        <v>200</v>
      </c>
      <c r="D4" s="12">
        <v>2425</v>
      </c>
      <c r="E4" s="13"/>
      <c r="F4" s="14">
        <v>84660857399</v>
      </c>
      <c r="G4" s="15" t="s">
        <v>201</v>
      </c>
      <c r="H4" s="14">
        <v>606.05</v>
      </c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202</v>
      </c>
      <c r="C5" s="12">
        <v>521</v>
      </c>
      <c r="D5" s="12">
        <v>1246</v>
      </c>
      <c r="E5" s="13"/>
      <c r="F5" s="16"/>
      <c r="G5" s="13"/>
      <c r="H5" s="16"/>
      <c r="I5" s="13"/>
      <c r="J5" s="13"/>
      <c r="K5" s="53"/>
      <c r="L5" s="53"/>
      <c r="M5" s="1"/>
      <c r="N5" s="54" t="s">
        <v>114</v>
      </c>
      <c r="O5" s="55"/>
      <c r="P5" s="55"/>
      <c r="Q5" s="1" t="s">
        <v>23</v>
      </c>
      <c r="R5" s="1">
        <v>5</v>
      </c>
      <c r="S5" s="1"/>
    </row>
    <row r="6" ht="15" spans="1:19">
      <c r="A6" s="6"/>
      <c r="B6" s="17" t="s">
        <v>203</v>
      </c>
      <c r="C6" s="17" t="s">
        <v>204</v>
      </c>
      <c r="D6" s="11">
        <v>998</v>
      </c>
      <c r="E6" s="13"/>
      <c r="F6" s="16"/>
      <c r="G6" s="13"/>
      <c r="H6" s="16"/>
      <c r="I6" s="13"/>
      <c r="J6" s="13"/>
      <c r="K6" s="53"/>
      <c r="L6" s="53"/>
      <c r="M6" s="1"/>
      <c r="N6" s="49" t="s">
        <v>205</v>
      </c>
      <c r="O6" s="1" t="s">
        <v>5</v>
      </c>
      <c r="P6" s="1">
        <v>0.5</v>
      </c>
      <c r="Q6" s="1" t="s">
        <v>23</v>
      </c>
      <c r="R6" s="1">
        <v>0.5</v>
      </c>
      <c r="S6" s="1"/>
    </row>
    <row r="7" ht="15" spans="1:19">
      <c r="A7" s="6"/>
      <c r="B7" s="17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1"/>
      <c r="R7" s="8"/>
      <c r="S7" s="8"/>
    </row>
    <row r="8" ht="15" spans="1:19">
      <c r="A8" s="6"/>
      <c r="B8" s="17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S8" s="8"/>
    </row>
    <row r="9" ht="14.25" spans="1:19">
      <c r="A9" s="6"/>
      <c r="B9" s="104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58" t="s">
        <v>22</v>
      </c>
      <c r="O10" s="59" t="s">
        <v>23</v>
      </c>
      <c r="P10" s="60" t="s">
        <v>5</v>
      </c>
      <c r="Q10" s="78" t="s">
        <v>24</v>
      </c>
      <c r="R10" s="78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1"/>
      <c r="O11" s="62">
        <v>5.5</v>
      </c>
      <c r="P11" s="62">
        <v>0.5</v>
      </c>
      <c r="Q11" s="62"/>
      <c r="R11" s="62"/>
      <c r="S11" s="1"/>
    </row>
    <row r="12" ht="14.2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63" t="s">
        <v>29</v>
      </c>
      <c r="O12" s="64"/>
      <c r="P12" s="64"/>
      <c r="Q12" s="64"/>
      <c r="R12" s="64"/>
      <c r="S12" s="1"/>
    </row>
    <row r="13" ht="14.2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63" t="s">
        <v>6</v>
      </c>
      <c r="O13" s="64" t="s">
        <v>32</v>
      </c>
      <c r="P13" s="64" t="s">
        <v>33</v>
      </c>
      <c r="Q13" s="64" t="s">
        <v>34</v>
      </c>
      <c r="R13" s="64" t="s">
        <v>35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7" t="s">
        <v>206</v>
      </c>
      <c r="O14" s="11" t="s">
        <v>55</v>
      </c>
      <c r="P14" s="36">
        <v>719.4</v>
      </c>
      <c r="Q14" s="11"/>
      <c r="R14" s="65" t="s">
        <v>37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31" t="s">
        <v>207</v>
      </c>
      <c r="N15" s="10" t="s">
        <v>208</v>
      </c>
      <c r="O15" s="11" t="s">
        <v>55</v>
      </c>
      <c r="P15" s="36">
        <v>539.4</v>
      </c>
      <c r="Q15" s="11"/>
      <c r="R15" s="65" t="s">
        <v>37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23" t="s">
        <v>209</v>
      </c>
      <c r="O16" s="11" t="s">
        <v>55</v>
      </c>
      <c r="P16" s="36">
        <v>719.4</v>
      </c>
      <c r="Q16" s="11"/>
      <c r="R16" s="65" t="s">
        <v>37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7" t="s">
        <v>210</v>
      </c>
      <c r="O17" s="11" t="s">
        <v>53</v>
      </c>
      <c r="P17" s="36">
        <v>479.1</v>
      </c>
      <c r="Q17" s="11"/>
      <c r="R17" s="65" t="s">
        <v>37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24" t="s">
        <v>211</v>
      </c>
      <c r="O18" s="11" t="s">
        <v>53</v>
      </c>
      <c r="P18" s="36">
        <v>586.2</v>
      </c>
      <c r="Q18" s="11"/>
      <c r="R18" s="65" t="s">
        <v>37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85" t="s">
        <v>212</v>
      </c>
      <c r="O19" s="11" t="s">
        <v>26</v>
      </c>
      <c r="P19" s="36">
        <v>3056</v>
      </c>
      <c r="Q19" s="11"/>
      <c r="R19" s="65" t="s">
        <v>1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26" t="s">
        <v>213</v>
      </c>
      <c r="O20" s="11" t="s">
        <v>100</v>
      </c>
      <c r="P20" s="67">
        <v>848</v>
      </c>
      <c r="Q20" s="11"/>
      <c r="R20" s="65" t="s">
        <v>1</v>
      </c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 t="s">
        <v>214</v>
      </c>
      <c r="O21" s="13" t="s">
        <v>122</v>
      </c>
      <c r="P21" s="20">
        <v>6008</v>
      </c>
      <c r="Q21" s="13"/>
      <c r="R21" s="65" t="s">
        <v>1</v>
      </c>
      <c r="S21" s="1"/>
    </row>
    <row r="22" ht="14.25" spans="1:19">
      <c r="A22" s="6"/>
      <c r="B22" s="3"/>
      <c r="C22" s="29" t="s">
        <v>40</v>
      </c>
      <c r="D22" s="29">
        <f>SUM(D4:D21)</f>
        <v>4669</v>
      </c>
      <c r="E22" s="1"/>
      <c r="F22" s="7"/>
      <c r="G22" s="29" t="s">
        <v>41</v>
      </c>
      <c r="H22" s="29">
        <f>SUM(H4:H21)</f>
        <v>606.05</v>
      </c>
      <c r="I22" s="1"/>
      <c r="J22" s="1"/>
      <c r="K22" s="29" t="s">
        <v>42</v>
      </c>
      <c r="L22" s="29"/>
      <c r="M22" s="27">
        <v>0</v>
      </c>
      <c r="N22" s="21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5275.05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3" t="s">
        <v>215</v>
      </c>
      <c r="C25" s="11" t="s">
        <v>10</v>
      </c>
      <c r="D25" s="36">
        <v>2269</v>
      </c>
      <c r="E25" s="13"/>
      <c r="F25" s="16"/>
      <c r="G25" s="13"/>
      <c r="H25" s="13"/>
      <c r="I25" s="13"/>
      <c r="J25" s="128" t="s">
        <v>216</v>
      </c>
      <c r="K25" s="13" t="s">
        <v>53</v>
      </c>
      <c r="L25" s="1">
        <v>586.2</v>
      </c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 t="s">
        <v>217</v>
      </c>
      <c r="C26" s="11" t="s">
        <v>130</v>
      </c>
      <c r="D26" s="36">
        <v>980</v>
      </c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6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3249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f>SUM(L25)</f>
        <v>586.2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183</v>
      </c>
      <c r="C39" s="32"/>
      <c r="D39" s="32"/>
      <c r="E39" s="32"/>
      <c r="F39" s="33">
        <f>SUM(D38+L38)</f>
        <v>3835.2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SUM(D22+D38)</f>
        <v>7918</v>
      </c>
      <c r="F40" s="40"/>
      <c r="G40" s="40" t="s">
        <v>47</v>
      </c>
      <c r="H40" s="40"/>
      <c r="I40" s="73">
        <f>SUM(H22)</f>
        <v>606.05</v>
      </c>
      <c r="J40" s="40"/>
      <c r="K40" s="40" t="s">
        <v>48</v>
      </c>
      <c r="L40" s="40"/>
      <c r="M40" s="102">
        <f>SUM(L38)</f>
        <v>586.2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SUM(E40+I40+M40)</f>
        <v>9110.25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2:Q12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10:N11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opLeftCell="A4" workbookViewId="0">
      <selection activeCell="Q19" sqref="Q19"/>
    </sheetView>
  </sheetViews>
  <sheetFormatPr defaultColWidth="9" defaultRowHeight="13.5"/>
  <cols>
    <col min="6" max="6" width="14.125"/>
    <col min="8" max="8" width="9.25"/>
    <col min="9" max="9" width="10.37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23" t="s">
        <v>218</v>
      </c>
      <c r="C4" s="12" t="s">
        <v>28</v>
      </c>
      <c r="D4" s="12">
        <v>1789</v>
      </c>
      <c r="E4" s="13"/>
      <c r="F4" s="14">
        <v>84695803100</v>
      </c>
      <c r="G4" s="15" t="s">
        <v>201</v>
      </c>
      <c r="H4" s="14">
        <v>11248.9</v>
      </c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219</v>
      </c>
      <c r="C5" s="12" t="s">
        <v>28</v>
      </c>
      <c r="D5" s="12">
        <v>1789</v>
      </c>
      <c r="E5" s="13"/>
      <c r="F5" s="16">
        <v>84680406683</v>
      </c>
      <c r="G5" s="13" t="s">
        <v>220</v>
      </c>
      <c r="H5" s="16">
        <v>7009.05</v>
      </c>
      <c r="I5" s="13"/>
      <c r="J5" s="13"/>
      <c r="K5" s="53"/>
      <c r="L5" s="53"/>
      <c r="M5" s="1"/>
      <c r="N5" s="54" t="s">
        <v>221</v>
      </c>
      <c r="O5" s="55" t="s">
        <v>5</v>
      </c>
      <c r="P5" s="55">
        <v>0.5</v>
      </c>
      <c r="Q5" s="1" t="s">
        <v>23</v>
      </c>
      <c r="R5" s="1">
        <v>0.5</v>
      </c>
      <c r="S5" s="1" t="s">
        <v>1</v>
      </c>
    </row>
    <row r="6" ht="15" spans="1:19">
      <c r="A6" s="6"/>
      <c r="B6" s="17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 t="s">
        <v>127</v>
      </c>
      <c r="O6" s="55" t="s">
        <v>5</v>
      </c>
      <c r="P6" s="1"/>
      <c r="Q6" s="1" t="s">
        <v>23</v>
      </c>
      <c r="R6" s="1">
        <v>5</v>
      </c>
      <c r="S6" s="1" t="s">
        <v>1</v>
      </c>
    </row>
    <row r="7" ht="15" spans="1:19">
      <c r="A7" s="6"/>
      <c r="B7" s="17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7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4.25" spans="1:19">
      <c r="A9" s="6"/>
      <c r="B9" s="104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5.5</v>
      </c>
      <c r="P9" s="62">
        <v>0.5</v>
      </c>
      <c r="Q9" s="62"/>
      <c r="R9" s="62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222</v>
      </c>
      <c r="O12" s="11" t="s">
        <v>100</v>
      </c>
      <c r="P12" s="36">
        <v>962</v>
      </c>
      <c r="Q12" s="65" t="s">
        <v>223</v>
      </c>
      <c r="R12" s="65" t="s">
        <v>1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224</v>
      </c>
      <c r="O13" s="11" t="s">
        <v>26</v>
      </c>
      <c r="P13" s="36">
        <v>3006</v>
      </c>
      <c r="Q13" s="65" t="s">
        <v>223</v>
      </c>
      <c r="R13" s="65" t="s">
        <v>1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23" t="s">
        <v>225</v>
      </c>
      <c r="O14" s="11" t="s">
        <v>55</v>
      </c>
      <c r="P14" s="36">
        <v>719.4</v>
      </c>
      <c r="Q14" s="65" t="s">
        <v>226</v>
      </c>
      <c r="R14" s="65" t="s">
        <v>37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7" t="s">
        <v>227</v>
      </c>
      <c r="O15" s="11" t="s">
        <v>55</v>
      </c>
      <c r="P15" s="36">
        <v>719.4</v>
      </c>
      <c r="Q15" s="65" t="s">
        <v>226</v>
      </c>
      <c r="R15" s="65" t="s">
        <v>37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24" t="s">
        <v>206</v>
      </c>
      <c r="O16" s="11" t="s">
        <v>55</v>
      </c>
      <c r="P16" s="36">
        <v>719.4</v>
      </c>
      <c r="Q16" s="65" t="s">
        <v>226</v>
      </c>
      <c r="R16" s="65" t="s">
        <v>37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85"/>
      <c r="O17" s="11"/>
      <c r="P17" s="36"/>
      <c r="Q17" s="11"/>
      <c r="R17" s="65"/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67"/>
      <c r="O18" s="11"/>
      <c r="P18" s="67"/>
      <c r="Q18" s="11"/>
      <c r="R18" s="65"/>
      <c r="S18" s="1"/>
    </row>
    <row r="19" ht="14.2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9"/>
      <c r="O19" s="13"/>
      <c r="P19" s="20"/>
      <c r="Q19" s="13"/>
      <c r="R19" s="71"/>
      <c r="S19" s="1"/>
    </row>
    <row r="20" ht="14.2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21"/>
      <c r="O20" s="13"/>
      <c r="P20" s="20"/>
      <c r="Q20" s="13"/>
      <c r="R20" s="71"/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/>
      <c r="O21" s="13"/>
      <c r="P21" s="20"/>
      <c r="Q21" s="13"/>
      <c r="R21" s="71"/>
      <c r="S21" s="1"/>
    </row>
    <row r="22" ht="14.25" spans="1:19">
      <c r="A22" s="6"/>
      <c r="B22" s="3"/>
      <c r="C22" s="29" t="s">
        <v>40</v>
      </c>
      <c r="D22" s="29">
        <f>SUM(D4:D21)</f>
        <v>3578</v>
      </c>
      <c r="E22" s="1"/>
      <c r="F22" s="7"/>
      <c r="G22" s="29" t="s">
        <v>41</v>
      </c>
      <c r="H22" s="29">
        <f>SUM(H4:H21)</f>
        <v>18257.95</v>
      </c>
      <c r="I22" s="1"/>
      <c r="J22" s="1"/>
      <c r="K22" s="29" t="s">
        <v>42</v>
      </c>
      <c r="L22" s="29"/>
      <c r="M22" s="27">
        <v>0</v>
      </c>
      <c r="N22" s="23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21835.95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3" t="s">
        <v>228</v>
      </c>
      <c r="C25" s="11" t="s">
        <v>116</v>
      </c>
      <c r="D25" s="36">
        <v>856</v>
      </c>
      <c r="E25" s="13"/>
      <c r="F25" s="16"/>
      <c r="G25" s="13"/>
      <c r="H25" s="13"/>
      <c r="I25" s="13"/>
      <c r="J25" s="13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 t="s">
        <v>229</v>
      </c>
      <c r="C26" s="11" t="s">
        <v>28</v>
      </c>
      <c r="D26" s="36">
        <v>1789</v>
      </c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30" t="s">
        <v>230</v>
      </c>
      <c r="C27" s="16" t="s">
        <v>55</v>
      </c>
      <c r="D27" s="16">
        <v>556</v>
      </c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21" t="s">
        <v>231</v>
      </c>
      <c r="C28" s="11" t="s">
        <v>28</v>
      </c>
      <c r="D28" s="36">
        <v>1789</v>
      </c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4990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/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183</v>
      </c>
      <c r="C39" s="32"/>
      <c r="D39" s="32"/>
      <c r="E39" s="32"/>
      <c r="F39" s="33">
        <f>D38+H38</f>
        <v>4990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D38+D22</f>
        <v>8568</v>
      </c>
      <c r="F40" s="40"/>
      <c r="G40" s="40" t="s">
        <v>47</v>
      </c>
      <c r="H40" s="40"/>
      <c r="I40" s="73">
        <f>H22+H38</f>
        <v>18257.95</v>
      </c>
      <c r="J40" s="40"/>
      <c r="K40" s="40" t="s">
        <v>48</v>
      </c>
      <c r="L40" s="40"/>
      <c r="M40" s="102"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26825.95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S27" sqref="S27"/>
    </sheetView>
  </sheetViews>
  <sheetFormatPr defaultColWidth="9" defaultRowHeight="13.5"/>
  <cols>
    <col min="2" max="2" width="15" customWidth="1"/>
    <col min="14" max="14" width="13.7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3" t="s">
        <v>232</v>
      </c>
      <c r="C4" s="12" t="s">
        <v>233</v>
      </c>
      <c r="D4" s="12">
        <v>598</v>
      </c>
      <c r="E4" s="13"/>
      <c r="F4" s="14"/>
      <c r="G4" s="15"/>
      <c r="H4" s="14"/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3"/>
      <c r="C5" s="12"/>
      <c r="D5" s="12"/>
      <c r="E5" s="13"/>
      <c r="F5" s="16"/>
      <c r="G5" s="13"/>
      <c r="H5" s="16"/>
      <c r="I5" s="13"/>
      <c r="J5" s="13"/>
      <c r="K5" s="53"/>
      <c r="L5" s="53"/>
      <c r="M5" s="1"/>
      <c r="N5" s="54" t="s">
        <v>79</v>
      </c>
      <c r="O5" s="55" t="s">
        <v>5</v>
      </c>
      <c r="P5" s="55">
        <v>0.5</v>
      </c>
      <c r="Q5" s="55" t="s">
        <v>23</v>
      </c>
      <c r="R5" s="55">
        <v>0.5</v>
      </c>
      <c r="S5" s="1" t="s">
        <v>1</v>
      </c>
    </row>
    <row r="6" ht="15" spans="1:19">
      <c r="A6" s="6"/>
      <c r="B6" s="103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03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3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5" spans="1:19">
      <c r="A9" s="6"/>
      <c r="B9" s="103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0.5</v>
      </c>
      <c r="P9" s="62">
        <v>0.5</v>
      </c>
      <c r="Q9" s="62"/>
      <c r="R9" s="62"/>
      <c r="S9" s="8"/>
    </row>
    <row r="10" ht="15" spans="1:19">
      <c r="A10" s="6"/>
      <c r="B10" s="103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5" spans="1:19">
      <c r="A11" s="6"/>
      <c r="B11" s="103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103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234</v>
      </c>
      <c r="O12" s="11" t="s">
        <v>235</v>
      </c>
      <c r="P12" s="36">
        <v>719.4</v>
      </c>
      <c r="Q12" s="65" t="s">
        <v>226</v>
      </c>
      <c r="R12" s="65" t="s">
        <v>3</v>
      </c>
      <c r="S12" s="1"/>
    </row>
    <row r="13" ht="15" spans="1:19">
      <c r="A13" s="6"/>
      <c r="B13" s="103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236</v>
      </c>
      <c r="O13" s="11" t="s">
        <v>235</v>
      </c>
      <c r="P13" s="36">
        <v>719.4</v>
      </c>
      <c r="Q13" s="65" t="s">
        <v>226</v>
      </c>
      <c r="R13" s="65" t="s">
        <v>3</v>
      </c>
      <c r="S13" s="1"/>
    </row>
    <row r="14" ht="15" spans="1:19">
      <c r="A14" s="6"/>
      <c r="B14" s="103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237</v>
      </c>
      <c r="O14" s="11" t="s">
        <v>53</v>
      </c>
      <c r="P14" s="36">
        <v>479.1</v>
      </c>
      <c r="Q14" s="65" t="s">
        <v>226</v>
      </c>
      <c r="R14" s="65" t="s">
        <v>3</v>
      </c>
      <c r="S14" s="1"/>
    </row>
    <row r="15" ht="15" spans="1:19">
      <c r="A15" s="6"/>
      <c r="B15" s="103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7" t="s">
        <v>238</v>
      </c>
      <c r="O15" s="11" t="s">
        <v>53</v>
      </c>
      <c r="P15" s="36">
        <v>479.1</v>
      </c>
      <c r="Q15" s="65" t="s">
        <v>226</v>
      </c>
      <c r="R15" s="65" t="s">
        <v>3</v>
      </c>
      <c r="S15" s="1"/>
    </row>
    <row r="16" ht="15" spans="1:19">
      <c r="A16" s="6"/>
      <c r="B16" s="103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5" t="s">
        <v>239</v>
      </c>
      <c r="O16" s="11" t="s">
        <v>100</v>
      </c>
      <c r="P16" s="36">
        <v>848</v>
      </c>
      <c r="Q16" s="65" t="s">
        <v>223</v>
      </c>
      <c r="R16" s="65" t="s">
        <v>1</v>
      </c>
      <c r="S16" s="1"/>
    </row>
    <row r="17" ht="15" spans="1:19">
      <c r="A17" s="6"/>
      <c r="B17" s="103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85" t="s">
        <v>240</v>
      </c>
      <c r="O17" s="11" t="s">
        <v>26</v>
      </c>
      <c r="P17" s="36">
        <v>2688</v>
      </c>
      <c r="Q17" s="65" t="s">
        <v>223</v>
      </c>
      <c r="R17" s="65" t="s">
        <v>1</v>
      </c>
      <c r="S17" s="1"/>
    </row>
    <row r="18" ht="15" spans="1:19">
      <c r="A18" s="6"/>
      <c r="B18" s="103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67"/>
      <c r="O18" s="11"/>
      <c r="P18" s="67"/>
      <c r="Q18" s="11"/>
      <c r="R18" s="65"/>
      <c r="S18" s="1"/>
    </row>
    <row r="19" ht="14.2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9"/>
      <c r="O19" s="13"/>
      <c r="P19" s="20"/>
      <c r="Q19" s="13"/>
      <c r="R19" s="71"/>
      <c r="S19" s="1"/>
    </row>
    <row r="20" ht="14.2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21"/>
      <c r="O20" s="13"/>
      <c r="P20" s="20"/>
      <c r="Q20" s="13"/>
      <c r="R20" s="71"/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/>
      <c r="O21" s="13"/>
      <c r="P21" s="20"/>
      <c r="Q21" s="13"/>
      <c r="R21" s="71"/>
      <c r="S21" s="1"/>
    </row>
    <row r="22" ht="14.25" spans="1:19">
      <c r="A22" s="6"/>
      <c r="B22" s="3"/>
      <c r="C22" s="29" t="s">
        <v>40</v>
      </c>
      <c r="D22" s="29">
        <f>SUM(D4:D21)</f>
        <v>598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9"/>
      <c r="M22" s="27">
        <v>0</v>
      </c>
      <c r="N22" s="23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598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3" t="s">
        <v>241</v>
      </c>
      <c r="C25" s="11" t="s">
        <v>53</v>
      </c>
      <c r="D25" s="36">
        <v>608</v>
      </c>
      <c r="E25" s="13"/>
      <c r="F25" s="16"/>
      <c r="G25" s="13"/>
      <c r="H25" s="13"/>
      <c r="I25" s="13"/>
      <c r="J25" s="13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3" t="s">
        <v>242</v>
      </c>
      <c r="C26" s="11" t="s">
        <v>28</v>
      </c>
      <c r="D26" s="36">
        <v>1789</v>
      </c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3" t="s">
        <v>243</v>
      </c>
      <c r="C27" s="16" t="s">
        <v>244</v>
      </c>
      <c r="D27" s="16">
        <v>2180</v>
      </c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3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3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3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5" spans="1:19">
      <c r="A31" s="30"/>
      <c r="B31" s="103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5" spans="1:19">
      <c r="A32" s="30"/>
      <c r="B32" s="103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5" spans="1:19">
      <c r="A33" s="30"/>
      <c r="B33" s="103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5" spans="1:19">
      <c r="A34" s="30"/>
      <c r="B34" s="103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5" spans="1:19">
      <c r="A35" s="30"/>
      <c r="B35" s="103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5" spans="1:19">
      <c r="A36" s="30"/>
      <c r="B36" s="10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5" spans="1:19">
      <c r="A37" s="30"/>
      <c r="B37" s="10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4577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/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183</v>
      </c>
      <c r="C39" s="32"/>
      <c r="D39" s="32"/>
      <c r="E39" s="32"/>
      <c r="F39" s="33">
        <f>D38+H38</f>
        <v>4577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D38+D22</f>
        <v>5175</v>
      </c>
      <c r="F40" s="40"/>
      <c r="G40" s="40" t="s">
        <v>47</v>
      </c>
      <c r="H40" s="40"/>
      <c r="I40" s="73">
        <f>SUM(H38)</f>
        <v>0</v>
      </c>
      <c r="J40" s="40"/>
      <c r="K40" s="40" t="s">
        <v>48</v>
      </c>
      <c r="L40" s="40"/>
      <c r="M40" s="102"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5175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zoomScale="70" zoomScaleNormal="70" workbookViewId="0">
      <selection activeCell="P25" sqref="P25"/>
    </sheetView>
  </sheetViews>
  <sheetFormatPr defaultColWidth="9" defaultRowHeight="13.5"/>
  <cols>
    <col min="2" max="2" width="15.875" customWidth="1"/>
    <col min="6" max="6" width="15.375" customWidth="1"/>
    <col min="10" max="10" width="13.75" customWidth="1"/>
    <col min="14" max="14" width="15.87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7" t="s">
        <v>245</v>
      </c>
      <c r="C4" s="12" t="s">
        <v>235</v>
      </c>
      <c r="D4" s="12">
        <v>790</v>
      </c>
      <c r="E4" s="13"/>
      <c r="F4" s="14">
        <v>84755250391</v>
      </c>
      <c r="G4" s="15" t="s">
        <v>53</v>
      </c>
      <c r="H4" s="14">
        <v>480.65</v>
      </c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7" t="s">
        <v>246</v>
      </c>
      <c r="C5" s="12" t="s">
        <v>26</v>
      </c>
      <c r="D5" s="12">
        <v>3006</v>
      </c>
      <c r="E5" s="13"/>
      <c r="F5" s="16"/>
      <c r="G5" s="13"/>
      <c r="H5" s="16"/>
      <c r="I5" s="13"/>
      <c r="J5" s="13"/>
      <c r="K5" s="53"/>
      <c r="L5" s="53"/>
      <c r="M5" s="1"/>
      <c r="N5" s="54" t="s">
        <v>229</v>
      </c>
      <c r="O5" s="55"/>
      <c r="P5" s="55"/>
      <c r="Q5" s="1" t="s">
        <v>23</v>
      </c>
      <c r="R5" s="1">
        <v>5</v>
      </c>
      <c r="S5" s="1" t="s">
        <v>1</v>
      </c>
    </row>
    <row r="6" ht="15" spans="1:19">
      <c r="A6" s="6"/>
      <c r="B6" s="17" t="s">
        <v>247</v>
      </c>
      <c r="C6" s="12" t="s">
        <v>26</v>
      </c>
      <c r="D6" s="11">
        <v>2869</v>
      </c>
      <c r="E6" s="13"/>
      <c r="F6" s="16"/>
      <c r="G6" s="13"/>
      <c r="H6" s="16"/>
      <c r="I6" s="13"/>
      <c r="J6" s="13"/>
      <c r="K6" s="53"/>
      <c r="L6" s="53"/>
      <c r="M6" s="1"/>
      <c r="N6" s="49" t="s">
        <v>187</v>
      </c>
      <c r="O6" s="1"/>
      <c r="P6" s="1"/>
      <c r="Q6" s="1" t="s">
        <v>23</v>
      </c>
      <c r="R6" s="1">
        <v>5</v>
      </c>
      <c r="S6" s="1" t="s">
        <v>1</v>
      </c>
    </row>
    <row r="7" ht="15" spans="1:19">
      <c r="A7" s="6"/>
      <c r="B7" s="17"/>
      <c r="C7" s="12"/>
      <c r="D7" s="11"/>
      <c r="E7" s="13"/>
      <c r="F7" s="16"/>
      <c r="G7" s="13"/>
      <c r="H7" s="16"/>
      <c r="I7" s="13"/>
      <c r="J7" s="13"/>
      <c r="K7" s="53"/>
      <c r="L7" s="53"/>
      <c r="M7" s="1"/>
      <c r="N7" s="49" t="s">
        <v>185</v>
      </c>
      <c r="O7" s="1"/>
      <c r="P7" s="1"/>
      <c r="Q7" s="1" t="s">
        <v>23</v>
      </c>
      <c r="R7" s="1">
        <v>5</v>
      </c>
      <c r="S7" s="1" t="s">
        <v>1</v>
      </c>
    </row>
    <row r="8" ht="15" spans="1:19">
      <c r="A8" s="6"/>
      <c r="B8" s="17"/>
      <c r="C8" s="18"/>
      <c r="D8" s="18"/>
      <c r="E8" s="13"/>
      <c r="F8" s="19"/>
      <c r="G8" s="16"/>
      <c r="H8" s="20"/>
      <c r="I8" s="13"/>
      <c r="J8" s="16"/>
      <c r="K8" s="53"/>
      <c r="L8" s="53"/>
      <c r="M8" s="49"/>
      <c r="N8" s="49" t="s">
        <v>248</v>
      </c>
      <c r="O8" s="8"/>
      <c r="P8" s="8"/>
      <c r="Q8" s="1" t="s">
        <v>23</v>
      </c>
      <c r="R8" s="1">
        <v>5</v>
      </c>
      <c r="S8" s="1" t="s">
        <v>1</v>
      </c>
    </row>
    <row r="9" ht="15" spans="1:19">
      <c r="A9" s="6"/>
      <c r="B9" s="17"/>
      <c r="C9" s="18"/>
      <c r="D9" s="18"/>
      <c r="E9" s="13"/>
      <c r="F9" s="19"/>
      <c r="G9" s="16"/>
      <c r="H9" s="20"/>
      <c r="I9" s="13"/>
      <c r="J9" s="16"/>
      <c r="K9" s="53"/>
      <c r="L9" s="53"/>
      <c r="M9" s="49"/>
      <c r="N9" s="49"/>
      <c r="O9" s="8"/>
      <c r="P9" s="8"/>
      <c r="Q9" s="8"/>
      <c r="R9" s="8"/>
      <c r="S9" s="8"/>
    </row>
    <row r="10" ht="15" spans="1:19">
      <c r="A10" s="6"/>
      <c r="B10" s="17"/>
      <c r="C10" s="17"/>
      <c r="D10" s="17"/>
      <c r="E10" s="13"/>
      <c r="F10" s="21"/>
      <c r="G10" s="16"/>
      <c r="H10" s="20"/>
      <c r="I10" s="13"/>
      <c r="J10" s="16"/>
      <c r="K10" s="53"/>
      <c r="L10" s="53"/>
      <c r="M10" s="57"/>
      <c r="N10" s="58" t="s">
        <v>22</v>
      </c>
      <c r="O10" s="59" t="s">
        <v>23</v>
      </c>
      <c r="P10" s="60" t="s">
        <v>5</v>
      </c>
      <c r="Q10" s="78" t="s">
        <v>24</v>
      </c>
      <c r="R10" s="78"/>
      <c r="S10" s="8"/>
    </row>
    <row r="11" ht="15" spans="1:19">
      <c r="A11" s="6"/>
      <c r="B11" s="17"/>
      <c r="C11" s="22"/>
      <c r="D11" s="23"/>
      <c r="E11" s="13"/>
      <c r="F11" s="13"/>
      <c r="G11" s="13"/>
      <c r="H11" s="13"/>
      <c r="I11" s="13"/>
      <c r="J11" s="16"/>
      <c r="K11" s="53"/>
      <c r="L11" s="53"/>
      <c r="M11" s="1"/>
      <c r="N11" s="61"/>
      <c r="O11" s="62">
        <f>SUM(R5:R8)</f>
        <v>20</v>
      </c>
      <c r="P11" s="62"/>
      <c r="Q11" s="62"/>
      <c r="R11" s="62"/>
      <c r="S11" s="8"/>
    </row>
    <row r="12" ht="15" spans="1:19">
      <c r="A12" s="6"/>
      <c r="B12" s="17"/>
      <c r="C12" s="24"/>
      <c r="D12" s="24"/>
      <c r="E12" s="13"/>
      <c r="F12" s="13"/>
      <c r="G12" s="13"/>
      <c r="H12" s="13"/>
      <c r="I12" s="13"/>
      <c r="J12" s="16"/>
      <c r="K12" s="53"/>
      <c r="L12" s="53"/>
      <c r="M12" s="1"/>
      <c r="N12" s="63" t="s">
        <v>29</v>
      </c>
      <c r="O12" s="64"/>
      <c r="P12" s="64"/>
      <c r="Q12" s="64"/>
      <c r="R12" s="64"/>
      <c r="S12" s="1"/>
    </row>
    <row r="13" ht="15" spans="1:19">
      <c r="A13" s="6"/>
      <c r="B13" s="17"/>
      <c r="C13" s="21"/>
      <c r="D13" s="21"/>
      <c r="E13" s="13"/>
      <c r="F13" s="13"/>
      <c r="G13" s="13"/>
      <c r="H13" s="13"/>
      <c r="I13" s="13"/>
      <c r="J13" s="16"/>
      <c r="K13" s="53"/>
      <c r="L13" s="53"/>
      <c r="M13" s="1"/>
      <c r="N13" s="63" t="s">
        <v>6</v>
      </c>
      <c r="O13" s="64" t="s">
        <v>32</v>
      </c>
      <c r="P13" s="64" t="s">
        <v>33</v>
      </c>
      <c r="Q13" s="64" t="s">
        <v>34</v>
      </c>
      <c r="R13" s="64" t="s">
        <v>35</v>
      </c>
      <c r="S13" s="1"/>
    </row>
    <row r="14" ht="15" spans="1:19">
      <c r="A14" s="6"/>
      <c r="B14" s="17"/>
      <c r="C14" s="21"/>
      <c r="D14" s="13"/>
      <c r="E14" s="13"/>
      <c r="F14" s="13"/>
      <c r="G14" s="13"/>
      <c r="H14" s="13"/>
      <c r="I14" s="13"/>
      <c r="J14" s="16"/>
      <c r="K14" s="53"/>
      <c r="L14" s="53"/>
      <c r="M14" s="1"/>
      <c r="N14" s="17" t="s">
        <v>249</v>
      </c>
      <c r="O14" s="11" t="s">
        <v>100</v>
      </c>
      <c r="P14" s="36">
        <v>848</v>
      </c>
      <c r="Q14" s="65" t="s">
        <v>223</v>
      </c>
      <c r="R14" s="65" t="s">
        <v>1</v>
      </c>
      <c r="S14" s="1"/>
    </row>
    <row r="15" ht="15" spans="1:19">
      <c r="A15" s="6"/>
      <c r="B15" s="17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250</v>
      </c>
      <c r="O15" s="11" t="s">
        <v>251</v>
      </c>
      <c r="P15" s="36">
        <v>3679</v>
      </c>
      <c r="Q15" s="65" t="s">
        <v>223</v>
      </c>
      <c r="R15" s="65" t="s">
        <v>1</v>
      </c>
      <c r="S15" s="1"/>
    </row>
    <row r="16" ht="15" spans="1:19">
      <c r="A16" s="6"/>
      <c r="B16" s="17"/>
      <c r="C16" s="24"/>
      <c r="D16" s="13"/>
      <c r="E16" s="21"/>
      <c r="F16" s="13"/>
      <c r="G16" s="13"/>
      <c r="H16" s="13"/>
      <c r="I16" s="13"/>
      <c r="J16" s="16"/>
      <c r="K16" s="53"/>
      <c r="L16" s="53"/>
      <c r="M16" s="66"/>
      <c r="N16" s="10" t="s">
        <v>252</v>
      </c>
      <c r="O16" s="11" t="s">
        <v>53</v>
      </c>
      <c r="P16" s="36">
        <v>479.1</v>
      </c>
      <c r="Q16" s="65" t="s">
        <v>226</v>
      </c>
      <c r="R16" s="65" t="s">
        <v>3</v>
      </c>
      <c r="S16" s="1"/>
    </row>
    <row r="17" ht="15" spans="1:19">
      <c r="A17" s="6"/>
      <c r="B17" s="17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253</v>
      </c>
      <c r="O17" s="11">
        <v>521</v>
      </c>
      <c r="P17" s="36">
        <v>1199.4</v>
      </c>
      <c r="Q17" s="65" t="s">
        <v>226</v>
      </c>
      <c r="R17" s="65" t="s">
        <v>3</v>
      </c>
      <c r="S17" s="1"/>
    </row>
    <row r="18" ht="15" spans="1:19">
      <c r="A18" s="6"/>
      <c r="B18" s="17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254</v>
      </c>
      <c r="O18" s="11" t="s">
        <v>53</v>
      </c>
      <c r="P18" s="36">
        <v>479.1</v>
      </c>
      <c r="Q18" s="65" t="s">
        <v>226</v>
      </c>
      <c r="R18" s="65" t="s">
        <v>3</v>
      </c>
      <c r="S18" s="1"/>
    </row>
    <row r="19" ht="15" spans="1:19">
      <c r="A19" s="6"/>
      <c r="B19" s="17"/>
      <c r="C19" s="25"/>
      <c r="D19" s="13"/>
      <c r="E19" s="21"/>
      <c r="F19" s="13"/>
      <c r="G19" s="13"/>
      <c r="H19" s="13"/>
      <c r="I19" s="13"/>
      <c r="J19" s="16"/>
      <c r="K19" s="53"/>
      <c r="L19" s="53"/>
      <c r="M19" s="1"/>
      <c r="N19" s="10" t="s">
        <v>255</v>
      </c>
      <c r="O19" s="11" t="s">
        <v>235</v>
      </c>
      <c r="P19" s="36">
        <v>539.4</v>
      </c>
      <c r="Q19" s="65" t="s">
        <v>226</v>
      </c>
      <c r="R19" s="65" t="s">
        <v>3</v>
      </c>
      <c r="S19" s="1"/>
    </row>
    <row r="20" ht="15" spans="1:19">
      <c r="A20" s="6"/>
      <c r="B20" s="17"/>
      <c r="C20" s="25"/>
      <c r="D20" s="13"/>
      <c r="E20" s="21"/>
      <c r="F20" s="13"/>
      <c r="G20" s="13"/>
      <c r="H20" s="13"/>
      <c r="I20" s="13"/>
      <c r="J20" s="16"/>
      <c r="K20" s="53"/>
      <c r="L20" s="53"/>
      <c r="M20" s="1"/>
      <c r="N20" s="10" t="s">
        <v>256</v>
      </c>
      <c r="O20" s="11" t="s">
        <v>235</v>
      </c>
      <c r="P20" s="67">
        <v>1052.16</v>
      </c>
      <c r="Q20" s="65" t="s">
        <v>226</v>
      </c>
      <c r="R20" s="65" t="s">
        <v>3</v>
      </c>
      <c r="S20" s="1"/>
    </row>
    <row r="21" ht="15" spans="1:19">
      <c r="A21" s="6"/>
      <c r="B21" s="17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/>
      <c r="O21" s="13"/>
      <c r="P21" s="20"/>
      <c r="Q21" s="13"/>
      <c r="R21" s="71"/>
      <c r="S21" s="1"/>
    </row>
    <row r="22" ht="15" spans="1:19">
      <c r="A22" s="6"/>
      <c r="B22" s="17"/>
      <c r="C22" s="26"/>
      <c r="D22" s="27"/>
      <c r="E22" s="1"/>
      <c r="F22" s="7"/>
      <c r="G22" s="28"/>
      <c r="H22" s="1"/>
      <c r="I22" s="1"/>
      <c r="J22" s="35"/>
      <c r="K22" s="1"/>
      <c r="L22" s="1"/>
      <c r="M22" s="1"/>
      <c r="N22" s="10"/>
      <c r="O22" s="13"/>
      <c r="P22" s="20"/>
      <c r="Q22" s="13"/>
      <c r="R22" s="71"/>
      <c r="S22" s="1"/>
    </row>
    <row r="23" ht="15" spans="1:19">
      <c r="A23" s="6"/>
      <c r="B23" s="17"/>
      <c r="C23" s="26"/>
      <c r="D23" s="27"/>
      <c r="E23" s="1"/>
      <c r="F23" s="7"/>
      <c r="G23" s="28"/>
      <c r="H23" s="1"/>
      <c r="I23" s="1"/>
      <c r="J23" s="35"/>
      <c r="K23" s="1"/>
      <c r="L23" s="1"/>
      <c r="M23" s="1"/>
      <c r="N23" s="10"/>
      <c r="O23" s="13"/>
      <c r="P23" s="20"/>
      <c r="Q23" s="13"/>
      <c r="R23" s="71"/>
      <c r="S23" s="1"/>
    </row>
    <row r="24" ht="15" spans="1:19">
      <c r="A24" s="6"/>
      <c r="B24" s="3"/>
      <c r="C24" s="29" t="s">
        <v>40</v>
      </c>
      <c r="D24" s="29">
        <f>SUM(D4:D23)</f>
        <v>6665</v>
      </c>
      <c r="E24" s="1"/>
      <c r="F24" s="7"/>
      <c r="G24" s="29" t="s">
        <v>41</v>
      </c>
      <c r="H24" s="29">
        <f>SUM(H4:H23)</f>
        <v>480.65</v>
      </c>
      <c r="I24" s="1"/>
      <c r="J24" s="1"/>
      <c r="K24" s="29" t="s">
        <v>42</v>
      </c>
      <c r="L24" s="27">
        <v>0</v>
      </c>
      <c r="N24" s="10"/>
      <c r="O24" s="13"/>
      <c r="P24" s="20"/>
      <c r="Q24" s="13"/>
      <c r="R24" s="71"/>
      <c r="S24" s="1"/>
    </row>
    <row r="25" ht="18.75" spans="1:19">
      <c r="A25" s="30"/>
      <c r="B25" s="31" t="s">
        <v>43</v>
      </c>
      <c r="C25" s="32"/>
      <c r="D25" s="32"/>
      <c r="E25" s="32"/>
      <c r="F25" s="33">
        <f>SUM(D24:H24)</f>
        <v>7145.65</v>
      </c>
      <c r="G25" s="34"/>
      <c r="H25" s="34"/>
      <c r="I25" s="68"/>
      <c r="J25" s="68"/>
      <c r="K25" s="68"/>
      <c r="L25" s="68"/>
      <c r="M25" s="68"/>
      <c r="N25" s="10"/>
      <c r="O25" s="13"/>
      <c r="P25" s="20"/>
      <c r="Q25" s="13"/>
      <c r="R25" s="71"/>
      <c r="S25" s="1"/>
    </row>
    <row r="26" ht="15" spans="1:19">
      <c r="A26" s="30" t="s">
        <v>24</v>
      </c>
      <c r="B26" s="3" t="s">
        <v>6</v>
      </c>
      <c r="C26" s="1" t="s">
        <v>7</v>
      </c>
      <c r="D26" s="1"/>
      <c r="E26" s="1"/>
      <c r="F26" s="35" t="s">
        <v>6</v>
      </c>
      <c r="G26" s="8" t="s">
        <v>7</v>
      </c>
      <c r="H26" s="9"/>
      <c r="I26" s="1"/>
      <c r="J26" s="35" t="s">
        <v>6</v>
      </c>
      <c r="K26" s="8" t="s">
        <v>7</v>
      </c>
      <c r="L26" s="9"/>
      <c r="M26" s="1"/>
      <c r="N26" s="10"/>
      <c r="O26" s="13"/>
      <c r="P26" s="20"/>
      <c r="Q26" s="13"/>
      <c r="R26" s="71"/>
      <c r="S26" s="1"/>
    </row>
    <row r="27" ht="15" spans="1:19">
      <c r="A27" s="30"/>
      <c r="B27" s="12"/>
      <c r="C27" s="11"/>
      <c r="D27" s="36"/>
      <c r="E27" s="13"/>
      <c r="F27" s="16"/>
      <c r="G27" s="13"/>
      <c r="H27" s="13"/>
      <c r="I27" s="13"/>
      <c r="J27" s="17" t="s">
        <v>257</v>
      </c>
      <c r="K27" s="13" t="s">
        <v>258</v>
      </c>
      <c r="L27" s="1">
        <v>479.1</v>
      </c>
      <c r="M27" s="1"/>
      <c r="N27" s="10"/>
      <c r="O27" s="13"/>
      <c r="P27" s="20"/>
      <c r="Q27" s="13"/>
      <c r="R27" s="71"/>
      <c r="S27" s="1"/>
    </row>
    <row r="28" ht="15" spans="1:19">
      <c r="A28" s="30"/>
      <c r="B28" s="105"/>
      <c r="C28" s="11"/>
      <c r="D28" s="36"/>
      <c r="E28" s="13"/>
      <c r="F28" s="21"/>
      <c r="G28" s="13"/>
      <c r="H28" s="13"/>
      <c r="I28" s="13"/>
      <c r="J28" s="17"/>
      <c r="K28" s="13"/>
      <c r="L28" s="1"/>
      <c r="M28" s="49"/>
      <c r="N28" s="69"/>
      <c r="O28" s="13"/>
      <c r="P28" s="20"/>
      <c r="Q28" s="13"/>
      <c r="R28" s="71"/>
      <c r="S28" s="1"/>
    </row>
    <row r="29" ht="15" spans="1:19">
      <c r="A29" s="30"/>
      <c r="B29" s="16"/>
      <c r="C29" s="16"/>
      <c r="D29" s="16"/>
      <c r="E29" s="13"/>
      <c r="F29" s="21"/>
      <c r="G29" s="13"/>
      <c r="H29" s="13"/>
      <c r="I29" s="13"/>
      <c r="J29" s="17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21"/>
      <c r="C30" s="13"/>
      <c r="D30" s="13"/>
      <c r="E30" s="13"/>
      <c r="F30" s="13"/>
      <c r="G30" s="13"/>
      <c r="H30" s="13"/>
      <c r="I30" s="13"/>
      <c r="J30" s="17"/>
      <c r="K30" s="13"/>
      <c r="L30" s="1"/>
      <c r="M30" s="49"/>
      <c r="N30" s="70"/>
      <c r="O30" s="13"/>
      <c r="P30" s="20"/>
      <c r="Q30" s="13"/>
      <c r="R30" s="71"/>
      <c r="S30" s="1"/>
    </row>
    <row r="31" ht="15" spans="1:19">
      <c r="A31" s="30"/>
      <c r="B31" s="21"/>
      <c r="C31" s="13"/>
      <c r="D31" s="13"/>
      <c r="E31" s="13"/>
      <c r="F31" s="13"/>
      <c r="G31" s="13"/>
      <c r="H31" s="13"/>
      <c r="I31" s="13"/>
      <c r="J31" s="17"/>
      <c r="K31" s="13"/>
      <c r="L31" s="1"/>
      <c r="M31" s="49"/>
      <c r="N31" s="21"/>
      <c r="O31" s="13"/>
      <c r="P31" s="20"/>
      <c r="Q31" s="13"/>
      <c r="R31" s="71"/>
      <c r="S31" s="1"/>
    </row>
    <row r="32" ht="15" spans="1:19">
      <c r="A32" s="30"/>
      <c r="B32" s="21"/>
      <c r="C32" s="13"/>
      <c r="D32" s="13"/>
      <c r="E32" s="13"/>
      <c r="F32" s="13"/>
      <c r="G32" s="13"/>
      <c r="H32" s="13"/>
      <c r="I32" s="13"/>
      <c r="J32" s="17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21"/>
      <c r="C33" s="13"/>
      <c r="D33" s="13"/>
      <c r="E33" s="13"/>
      <c r="F33" s="13"/>
      <c r="G33" s="13"/>
      <c r="H33" s="13"/>
      <c r="I33" s="13"/>
      <c r="J33" s="13"/>
      <c r="K33" s="13"/>
      <c r="L33" s="1"/>
      <c r="M33" s="49"/>
      <c r="N33" s="21"/>
      <c r="O33" s="13"/>
      <c r="P33" s="20"/>
      <c r="Q33" s="13"/>
      <c r="R33" s="71"/>
      <c r="S33" s="1"/>
    </row>
    <row r="34" ht="14.25" spans="1:19">
      <c r="A34" s="30"/>
      <c r="B34" s="21"/>
      <c r="C34" s="13"/>
      <c r="D34" s="13"/>
      <c r="E34" s="13"/>
      <c r="F34" s="13"/>
      <c r="G34" s="13"/>
      <c r="H34" s="13"/>
      <c r="I34" s="71"/>
      <c r="J34" s="13"/>
      <c r="K34" s="13"/>
      <c r="L34" s="1"/>
      <c r="M34" s="49"/>
      <c r="N34" s="21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1"/>
      <c r="H35" s="1"/>
      <c r="I35" s="35"/>
      <c r="J35" s="1"/>
      <c r="K35" s="1"/>
      <c r="L35" s="1"/>
      <c r="M35" s="49"/>
      <c r="N35" s="69"/>
      <c r="O35" s="13"/>
      <c r="P35" s="20"/>
      <c r="Q35" s="13"/>
      <c r="R35" s="71"/>
      <c r="S35" s="1"/>
    </row>
    <row r="36" ht="14.25" spans="1:19">
      <c r="A36" s="30"/>
      <c r="B36" s="7"/>
      <c r="C36" s="28"/>
      <c r="D36" s="1"/>
      <c r="E36" s="1"/>
      <c r="F36" s="35"/>
      <c r="G36" s="28"/>
      <c r="H36" s="1"/>
      <c r="I36" s="1"/>
      <c r="J36" s="35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7"/>
      <c r="C37" s="28"/>
      <c r="D37" s="1"/>
      <c r="E37" s="1"/>
      <c r="F37" s="35"/>
      <c r="G37" s="28"/>
      <c r="H37" s="1"/>
      <c r="I37" s="1"/>
      <c r="J37" s="35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6"/>
      <c r="D38" s="27"/>
      <c r="E38" s="1"/>
      <c r="F38" s="7"/>
      <c r="G38" s="28"/>
      <c r="H38" s="1"/>
      <c r="I38" s="1"/>
      <c r="J38" s="1"/>
      <c r="K38" s="1"/>
      <c r="L38" s="1"/>
      <c r="M38" s="1"/>
      <c r="N38" s="70"/>
      <c r="O38" s="13"/>
      <c r="P38" s="20"/>
      <c r="Q38" s="13"/>
      <c r="R38" s="71"/>
      <c r="S38" s="1"/>
    </row>
    <row r="39" ht="14.25" spans="1:19">
      <c r="A39" s="30"/>
      <c r="B39" s="3"/>
      <c r="C39" s="26"/>
      <c r="D39" s="27"/>
      <c r="E39" s="1"/>
      <c r="F39" s="7"/>
      <c r="G39" s="28"/>
      <c r="H39" s="1"/>
      <c r="I39" s="1"/>
      <c r="J39" s="1"/>
      <c r="K39" s="1"/>
      <c r="L39" s="1"/>
      <c r="M39" s="1"/>
      <c r="N39" s="69"/>
      <c r="O39" s="13"/>
      <c r="P39" s="20"/>
      <c r="Q39" s="13"/>
      <c r="R39" s="71"/>
      <c r="S39" s="1"/>
    </row>
    <row r="40" ht="14.25" spans="1:19">
      <c r="A40" s="30"/>
      <c r="B40" s="3"/>
      <c r="C40" s="29" t="s">
        <v>40</v>
      </c>
      <c r="D40" s="29">
        <f>SUM(D27:D39)</f>
        <v>0</v>
      </c>
      <c r="E40" s="1"/>
      <c r="F40" s="7"/>
      <c r="G40" s="29" t="s">
        <v>41</v>
      </c>
      <c r="H40" s="29">
        <f>SUM(H27:H39)</f>
        <v>0</v>
      </c>
      <c r="I40" s="27"/>
      <c r="J40" s="1"/>
      <c r="K40" s="29" t="s">
        <v>42</v>
      </c>
      <c r="L40" s="29">
        <f>SUM(L27:L39)</f>
        <v>479.1</v>
      </c>
      <c r="M40" s="27"/>
      <c r="N40" s="69"/>
      <c r="O40" s="13"/>
      <c r="P40" s="20"/>
      <c r="Q40" s="13"/>
      <c r="R40" s="71"/>
      <c r="S40" s="1"/>
    </row>
    <row r="41" ht="18.75" spans="1:19">
      <c r="A41" s="37"/>
      <c r="B41" s="31" t="s">
        <v>183</v>
      </c>
      <c r="C41" s="32"/>
      <c r="D41" s="32"/>
      <c r="E41" s="32"/>
      <c r="F41" s="33">
        <f>D40+H40</f>
        <v>0</v>
      </c>
      <c r="G41" s="34"/>
      <c r="H41" s="34"/>
      <c r="I41" s="72"/>
      <c r="J41" s="72"/>
      <c r="K41" s="72"/>
      <c r="L41" s="72"/>
      <c r="M41" s="72"/>
      <c r="N41" s="69"/>
      <c r="O41" s="13"/>
      <c r="P41" s="20"/>
      <c r="Q41" s="13"/>
      <c r="R41" s="71"/>
      <c r="S41" s="1"/>
    </row>
    <row r="42" ht="15" spans="1:19">
      <c r="A42" s="38" t="s">
        <v>45</v>
      </c>
      <c r="B42" s="38"/>
      <c r="C42" s="39" t="s">
        <v>46</v>
      </c>
      <c r="D42" s="40"/>
      <c r="E42" s="41">
        <f>SUM(D24+D40)</f>
        <v>6665</v>
      </c>
      <c r="F42" s="40"/>
      <c r="G42" s="40" t="s">
        <v>47</v>
      </c>
      <c r="H42" s="40"/>
      <c r="I42" s="73">
        <f>SUM(H40+H24)</f>
        <v>480.65</v>
      </c>
      <c r="J42" s="40"/>
      <c r="K42" s="40" t="s">
        <v>48</v>
      </c>
      <c r="L42" s="40"/>
      <c r="M42" s="74">
        <f>SUM(L24+L40)</f>
        <v>479.1</v>
      </c>
      <c r="N42" s="16"/>
      <c r="O42" s="13"/>
      <c r="P42" s="20"/>
      <c r="Q42" s="13"/>
      <c r="R42" s="71"/>
      <c r="S42" s="1"/>
    </row>
    <row r="43" ht="14.25" spans="1:19">
      <c r="A43" s="38"/>
      <c r="B43" s="38"/>
      <c r="C43" s="42" t="s">
        <v>49</v>
      </c>
      <c r="D43" s="43"/>
      <c r="E43" s="43"/>
      <c r="F43" s="44">
        <f>SUM(E42+I42+M42)</f>
        <v>7624.75</v>
      </c>
      <c r="G43" s="45"/>
      <c r="H43" s="46"/>
      <c r="I43" s="46"/>
      <c r="J43" s="46"/>
      <c r="K43" s="46"/>
      <c r="L43" s="46"/>
      <c r="M43" s="75"/>
      <c r="N43" s="19"/>
      <c r="O43" s="13"/>
      <c r="P43" s="20"/>
      <c r="Q43" s="13"/>
      <c r="R43" s="71"/>
      <c r="S43" s="1"/>
    </row>
    <row r="44" ht="14.25" spans="1:19">
      <c r="A44" s="38"/>
      <c r="B44" s="38"/>
      <c r="C44" s="47"/>
      <c r="D44" s="47"/>
      <c r="E44" s="47"/>
      <c r="F44" s="48"/>
      <c r="G44" s="48"/>
      <c r="H44" s="38"/>
      <c r="I44" s="38"/>
      <c r="J44" s="76"/>
      <c r="K44" s="76"/>
      <c r="L44" s="76"/>
      <c r="M44" s="38"/>
      <c r="N44" s="77"/>
      <c r="O44" s="13"/>
      <c r="P44" s="77"/>
      <c r="Q44" s="13"/>
      <c r="R44" s="71"/>
      <c r="S44" s="1"/>
    </row>
  </sheetData>
  <mergeCells count="22">
    <mergeCell ref="A1:M1"/>
    <mergeCell ref="C2:E2"/>
    <mergeCell ref="F2:I2"/>
    <mergeCell ref="J2:M2"/>
    <mergeCell ref="G3:H3"/>
    <mergeCell ref="K3:L3"/>
    <mergeCell ref="N12:Q12"/>
    <mergeCell ref="B25:E25"/>
    <mergeCell ref="I25:M25"/>
    <mergeCell ref="G26:H26"/>
    <mergeCell ref="K26:L26"/>
    <mergeCell ref="B41:E41"/>
    <mergeCell ref="I41:M41"/>
    <mergeCell ref="C42:D42"/>
    <mergeCell ref="G42:H42"/>
    <mergeCell ref="A3:A24"/>
    <mergeCell ref="A26:A40"/>
    <mergeCell ref="N10:N11"/>
    <mergeCell ref="N2:S3"/>
    <mergeCell ref="A42:B44"/>
    <mergeCell ref="C43:E44"/>
    <mergeCell ref="F43:G44"/>
  </mergeCells>
  <pageMargins left="0.75" right="0.75" top="1" bottom="1" header="0.511805555555556" footer="0.511805555555556"/>
  <pageSetup paperSize="256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zoomScale="70" zoomScaleNormal="70" workbookViewId="0">
      <selection activeCell="O33" sqref="O33"/>
    </sheetView>
  </sheetViews>
  <sheetFormatPr defaultColWidth="9" defaultRowHeight="13.5"/>
  <cols>
    <col min="2" max="2" width="15" customWidth="1"/>
    <col min="10" max="10" width="13.125" customWidth="1"/>
    <col min="14" max="14" width="1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7" t="s">
        <v>259</v>
      </c>
      <c r="C4" s="12" t="s">
        <v>28</v>
      </c>
      <c r="D4" s="12">
        <v>1789</v>
      </c>
      <c r="E4" s="13"/>
      <c r="F4" s="14"/>
      <c r="G4" s="15"/>
      <c r="H4" s="14"/>
      <c r="I4" s="13"/>
      <c r="J4" s="21" t="s">
        <v>260</v>
      </c>
      <c r="K4" s="53" t="s">
        <v>55</v>
      </c>
      <c r="L4" s="53">
        <v>719.4</v>
      </c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7" t="s">
        <v>261</v>
      </c>
      <c r="C5" s="12" t="s">
        <v>55</v>
      </c>
      <c r="D5" s="12">
        <v>556</v>
      </c>
      <c r="E5" s="13"/>
      <c r="F5" s="16"/>
      <c r="G5" s="13"/>
      <c r="H5" s="16"/>
      <c r="I5" s="13"/>
      <c r="J5" s="13"/>
      <c r="K5" s="53"/>
      <c r="L5" s="53"/>
      <c r="M5" s="1"/>
      <c r="N5" s="54" t="s">
        <v>203</v>
      </c>
      <c r="O5" s="55"/>
      <c r="P5" s="55"/>
      <c r="Q5" s="1" t="s">
        <v>23</v>
      </c>
      <c r="R5" s="1">
        <v>5</v>
      </c>
      <c r="S5" s="1" t="s">
        <v>1</v>
      </c>
    </row>
    <row r="6" ht="15" spans="1:19">
      <c r="A6" s="6"/>
      <c r="B6" s="17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 t="s">
        <v>89</v>
      </c>
      <c r="O6" s="1"/>
      <c r="P6" s="1"/>
      <c r="Q6" s="1" t="s">
        <v>23</v>
      </c>
      <c r="R6" s="1">
        <v>5</v>
      </c>
      <c r="S6" s="1" t="s">
        <v>1</v>
      </c>
    </row>
    <row r="7" ht="15" spans="1:19">
      <c r="A7" s="6"/>
      <c r="B7" s="17"/>
      <c r="C7" s="17"/>
      <c r="D7" s="11"/>
      <c r="E7" s="13"/>
      <c r="F7" s="16"/>
      <c r="G7" s="13"/>
      <c r="H7" s="16"/>
      <c r="I7" s="13"/>
      <c r="J7" s="13"/>
      <c r="K7" s="53"/>
      <c r="L7" s="53"/>
      <c r="M7" s="1"/>
      <c r="N7" s="49" t="s">
        <v>262</v>
      </c>
      <c r="O7" s="8"/>
      <c r="P7" s="8"/>
      <c r="Q7" s="1" t="s">
        <v>23</v>
      </c>
      <c r="R7" s="1">
        <v>5</v>
      </c>
      <c r="S7" s="1" t="s">
        <v>1</v>
      </c>
    </row>
    <row r="8" ht="15" spans="1:19">
      <c r="A8" s="6"/>
      <c r="B8" s="17"/>
      <c r="C8" s="18"/>
      <c r="D8" s="18"/>
      <c r="E8" s="13"/>
      <c r="F8" s="19"/>
      <c r="G8" s="16"/>
      <c r="H8" s="20"/>
      <c r="I8" s="13"/>
      <c r="J8" s="16"/>
      <c r="K8" s="53"/>
      <c r="L8" s="53"/>
      <c r="M8" s="49"/>
      <c r="S8" s="8"/>
    </row>
    <row r="9" ht="15" spans="1:19">
      <c r="A9" s="6"/>
      <c r="B9" s="17"/>
      <c r="C9" s="17"/>
      <c r="D9" s="17"/>
      <c r="E9" s="13"/>
      <c r="F9" s="21"/>
      <c r="G9" s="16"/>
      <c r="H9" s="20"/>
      <c r="I9" s="13"/>
      <c r="J9" s="16"/>
      <c r="K9" s="53"/>
      <c r="L9" s="53"/>
      <c r="M9" s="57"/>
      <c r="N9" s="58" t="s">
        <v>22</v>
      </c>
      <c r="O9" s="59" t="s">
        <v>23</v>
      </c>
      <c r="P9" s="60" t="s">
        <v>5</v>
      </c>
      <c r="Q9" s="78" t="s">
        <v>24</v>
      </c>
      <c r="R9" s="78"/>
      <c r="S9" s="8"/>
    </row>
    <row r="10" ht="15" spans="1:19">
      <c r="A10" s="6"/>
      <c r="B10" s="17"/>
      <c r="C10" s="22"/>
      <c r="D10" s="23"/>
      <c r="E10" s="13"/>
      <c r="F10" s="13"/>
      <c r="G10" s="13"/>
      <c r="H10" s="13"/>
      <c r="I10" s="13"/>
      <c r="J10" s="16"/>
      <c r="K10" s="53"/>
      <c r="L10" s="53"/>
      <c r="M10" s="1"/>
      <c r="N10" s="61"/>
      <c r="O10" s="62">
        <v>15</v>
      </c>
      <c r="P10" s="62"/>
      <c r="Q10" s="62"/>
      <c r="R10" s="62"/>
      <c r="S10" s="8"/>
    </row>
    <row r="11" ht="15" spans="1:19">
      <c r="A11" s="6"/>
      <c r="B11" s="17"/>
      <c r="C11" s="24"/>
      <c r="D11" s="24"/>
      <c r="E11" s="13"/>
      <c r="F11" s="13"/>
      <c r="G11" s="13"/>
      <c r="H11" s="13"/>
      <c r="I11" s="13"/>
      <c r="J11" s="16"/>
      <c r="K11" s="53"/>
      <c r="L11" s="53"/>
      <c r="M11" s="1"/>
      <c r="N11" s="63" t="s">
        <v>29</v>
      </c>
      <c r="O11" s="64"/>
      <c r="P11" s="64"/>
      <c r="Q11" s="64"/>
      <c r="R11" s="64"/>
      <c r="S11" s="1"/>
    </row>
    <row r="12" ht="15" spans="1:19">
      <c r="A12" s="6"/>
      <c r="B12" s="17"/>
      <c r="C12" s="21"/>
      <c r="D12" s="21"/>
      <c r="E12" s="13"/>
      <c r="F12" s="13"/>
      <c r="G12" s="13"/>
      <c r="H12" s="13"/>
      <c r="I12" s="13"/>
      <c r="J12" s="16"/>
      <c r="K12" s="53"/>
      <c r="L12" s="53"/>
      <c r="M12" s="1"/>
      <c r="N12" s="63" t="s">
        <v>6</v>
      </c>
      <c r="O12" s="64" t="s">
        <v>32</v>
      </c>
      <c r="P12" s="64" t="s">
        <v>33</v>
      </c>
      <c r="Q12" s="64" t="s">
        <v>34</v>
      </c>
      <c r="R12" s="64" t="s">
        <v>35</v>
      </c>
      <c r="S12" s="1"/>
    </row>
    <row r="13" ht="15" spans="1:19">
      <c r="A13" s="6"/>
      <c r="B13" s="17"/>
      <c r="C13" s="21"/>
      <c r="D13" s="13"/>
      <c r="E13" s="13"/>
      <c r="F13" s="13"/>
      <c r="G13" s="13"/>
      <c r="H13" s="13"/>
      <c r="I13" s="13"/>
      <c r="J13" s="16"/>
      <c r="K13" s="53"/>
      <c r="L13" s="53"/>
      <c r="M13" s="1"/>
      <c r="N13" s="17" t="s">
        <v>263</v>
      </c>
      <c r="O13" s="11" t="s">
        <v>55</v>
      </c>
      <c r="P13" s="36">
        <v>719.4</v>
      </c>
      <c r="Q13" s="65" t="s">
        <v>226</v>
      </c>
      <c r="R13" s="65" t="s">
        <v>3</v>
      </c>
      <c r="S13" s="1"/>
    </row>
    <row r="14" ht="15" spans="1:19">
      <c r="A14" s="6"/>
      <c r="B14" s="17"/>
      <c r="C14" s="25"/>
      <c r="D14" s="13"/>
      <c r="E14" s="21"/>
      <c r="F14" s="13"/>
      <c r="G14" s="13"/>
      <c r="H14" s="13"/>
      <c r="I14" s="13"/>
      <c r="J14" s="16"/>
      <c r="K14" s="53"/>
      <c r="L14" s="53"/>
      <c r="M14" s="1"/>
      <c r="N14" s="10" t="s">
        <v>264</v>
      </c>
      <c r="O14" s="11" t="s">
        <v>55</v>
      </c>
      <c r="P14" s="36">
        <v>539.4</v>
      </c>
      <c r="Q14" s="65" t="s">
        <v>226</v>
      </c>
      <c r="R14" s="65" t="s">
        <v>3</v>
      </c>
      <c r="S14" s="1"/>
    </row>
    <row r="15" ht="15" spans="1:19">
      <c r="A15" s="6"/>
      <c r="B15" s="17"/>
      <c r="C15" s="24"/>
      <c r="D15" s="13"/>
      <c r="E15" s="21"/>
      <c r="F15" s="13"/>
      <c r="G15" s="13"/>
      <c r="H15" s="13"/>
      <c r="I15" s="13"/>
      <c r="J15" s="16"/>
      <c r="K15" s="53"/>
      <c r="L15" s="53"/>
      <c r="M15" s="66"/>
      <c r="N15" s="10" t="s">
        <v>265</v>
      </c>
      <c r="O15" s="11" t="s">
        <v>53</v>
      </c>
      <c r="P15" s="36">
        <v>479.1</v>
      </c>
      <c r="Q15" s="65" t="s">
        <v>226</v>
      </c>
      <c r="R15" s="65" t="s">
        <v>3</v>
      </c>
      <c r="S15" s="1"/>
    </row>
    <row r="16" ht="15" spans="1:19">
      <c r="A16" s="6"/>
      <c r="B16" s="17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7" t="s">
        <v>266</v>
      </c>
      <c r="O16" s="11" t="s">
        <v>28</v>
      </c>
      <c r="P16" s="36">
        <v>2029</v>
      </c>
      <c r="Q16" s="65" t="s">
        <v>223</v>
      </c>
      <c r="R16" s="65" t="s">
        <v>1</v>
      </c>
      <c r="S16" s="1"/>
    </row>
    <row r="17" ht="15" spans="1:19">
      <c r="A17" s="6"/>
      <c r="B17" s="17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7" t="s">
        <v>267</v>
      </c>
      <c r="O17" s="11" t="s">
        <v>268</v>
      </c>
      <c r="P17" s="36">
        <v>848</v>
      </c>
      <c r="Q17" s="65" t="s">
        <v>223</v>
      </c>
      <c r="R17" s="65" t="s">
        <v>1</v>
      </c>
      <c r="S17" s="1"/>
    </row>
    <row r="18" ht="15" spans="1:19">
      <c r="A18" s="6"/>
      <c r="B18" s="17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7"/>
      <c r="O18" s="11"/>
      <c r="P18" s="36"/>
      <c r="Q18" s="11"/>
      <c r="R18" s="65"/>
      <c r="S18" s="1"/>
    </row>
    <row r="19" ht="15" spans="1:19">
      <c r="A19" s="6"/>
      <c r="B19" s="17"/>
      <c r="C19" s="25"/>
      <c r="D19" s="13"/>
      <c r="E19" s="21"/>
      <c r="F19" s="13"/>
      <c r="G19" s="13"/>
      <c r="H19" s="13"/>
      <c r="I19" s="13"/>
      <c r="J19" s="16"/>
      <c r="K19" s="53"/>
      <c r="L19" s="53"/>
      <c r="M19" s="1"/>
      <c r="N19" s="17"/>
      <c r="O19" s="11"/>
      <c r="P19" s="67"/>
      <c r="Q19" s="11"/>
      <c r="R19" s="65"/>
      <c r="S19" s="1"/>
    </row>
    <row r="20" ht="15" spans="1:19">
      <c r="A20" s="6"/>
      <c r="B20" s="17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7"/>
      <c r="O20" s="13"/>
      <c r="P20" s="20"/>
      <c r="Q20" s="13"/>
      <c r="R20" s="71"/>
      <c r="S20" s="1"/>
    </row>
    <row r="21" ht="15" spans="1:19">
      <c r="A21" s="6"/>
      <c r="B21" s="17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7"/>
      <c r="O21" s="13"/>
      <c r="P21" s="20"/>
      <c r="Q21" s="13"/>
      <c r="R21" s="71"/>
      <c r="S21" s="1"/>
    </row>
    <row r="22" ht="15" spans="1:19">
      <c r="A22" s="6"/>
      <c r="B22" s="3"/>
      <c r="C22" s="26"/>
      <c r="D22" s="27"/>
      <c r="E22" s="1"/>
      <c r="F22" s="7"/>
      <c r="G22" s="28"/>
      <c r="H22" s="1"/>
      <c r="I22" s="1"/>
      <c r="J22" s="35"/>
      <c r="K22" s="1"/>
      <c r="L22" s="1"/>
      <c r="M22" s="1"/>
      <c r="N22" s="17"/>
      <c r="O22" s="13"/>
      <c r="P22" s="20"/>
      <c r="Q22" s="13"/>
      <c r="R22" s="71"/>
      <c r="S22" s="1"/>
    </row>
    <row r="23" ht="14.25" spans="1:19">
      <c r="A23" s="6"/>
      <c r="B23" s="3"/>
      <c r="C23" s="29" t="s">
        <v>40</v>
      </c>
      <c r="D23" s="29">
        <f>SUM(D4:D13)</f>
        <v>2345</v>
      </c>
      <c r="E23" s="1"/>
      <c r="F23" s="7"/>
      <c r="G23" s="29" t="s">
        <v>41</v>
      </c>
      <c r="H23" s="29">
        <f>SUM(H4:H22)</f>
        <v>0</v>
      </c>
      <c r="I23" s="1"/>
      <c r="J23" s="1"/>
      <c r="K23" s="29" t="s">
        <v>42</v>
      </c>
      <c r="L23" s="27">
        <f>SUM(L4:L10)</f>
        <v>719.4</v>
      </c>
      <c r="N23" s="23"/>
      <c r="O23" s="13"/>
      <c r="P23" s="20"/>
      <c r="Q23" s="13"/>
      <c r="R23" s="71"/>
      <c r="S23" s="1"/>
    </row>
    <row r="24" ht="18.75" spans="1:19">
      <c r="A24" s="30"/>
      <c r="B24" s="31" t="s">
        <v>43</v>
      </c>
      <c r="C24" s="32"/>
      <c r="D24" s="32"/>
      <c r="E24" s="32"/>
      <c r="F24" s="33">
        <f>SUM(D23:L23)</f>
        <v>3064.4</v>
      </c>
      <c r="G24" s="34"/>
      <c r="H24" s="34"/>
      <c r="I24" s="107"/>
      <c r="J24" s="68"/>
      <c r="K24" s="68"/>
      <c r="L24" s="68"/>
      <c r="M24" s="68"/>
      <c r="N24" s="21"/>
      <c r="O24" s="13"/>
      <c r="P24" s="20"/>
      <c r="Q24" s="13"/>
      <c r="R24" s="71"/>
      <c r="S24" s="1"/>
    </row>
    <row r="25" ht="14.25" spans="1:19">
      <c r="A25" s="30" t="s">
        <v>24</v>
      </c>
      <c r="B25" s="3" t="s">
        <v>6</v>
      </c>
      <c r="C25" s="1" t="s">
        <v>7</v>
      </c>
      <c r="D25" s="1"/>
      <c r="E25" s="1"/>
      <c r="F25" s="35" t="s">
        <v>6</v>
      </c>
      <c r="G25" s="8" t="s">
        <v>7</v>
      </c>
      <c r="H25" s="9"/>
      <c r="I25" s="1"/>
      <c r="J25" s="35" t="s">
        <v>6</v>
      </c>
      <c r="K25" s="8" t="s">
        <v>7</v>
      </c>
      <c r="L25" s="9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3" t="s">
        <v>269</v>
      </c>
      <c r="C26" s="11" t="s">
        <v>28</v>
      </c>
      <c r="D26" s="36">
        <v>1789</v>
      </c>
      <c r="E26" s="13"/>
      <c r="F26" s="16"/>
      <c r="G26" s="13"/>
      <c r="H26" s="13"/>
      <c r="I26" s="13"/>
      <c r="J26" s="13"/>
      <c r="K26" s="13"/>
      <c r="L26" s="1"/>
      <c r="M26" s="1"/>
      <c r="N26" s="21"/>
      <c r="O26" s="13"/>
      <c r="P26" s="20"/>
      <c r="Q26" s="13"/>
      <c r="R26" s="71"/>
      <c r="S26" s="1"/>
    </row>
    <row r="27" ht="15" spans="1:19">
      <c r="A27" s="30"/>
      <c r="B27" s="17"/>
      <c r="C27" s="11"/>
      <c r="D27" s="36"/>
      <c r="E27" s="13"/>
      <c r="F27" s="21"/>
      <c r="G27" s="13"/>
      <c r="H27" s="13"/>
      <c r="I27" s="13"/>
      <c r="J27" s="13"/>
      <c r="K27" s="13"/>
      <c r="L27" s="1"/>
      <c r="M27" s="49"/>
      <c r="N27" s="69"/>
      <c r="O27" s="13"/>
      <c r="P27" s="20"/>
      <c r="Q27" s="13"/>
      <c r="R27" s="71"/>
      <c r="S27" s="1"/>
    </row>
    <row r="28" ht="15" spans="1:19">
      <c r="A28" s="30"/>
      <c r="B28" s="17"/>
      <c r="C28" s="16"/>
      <c r="D28" s="16"/>
      <c r="E28" s="13"/>
      <c r="F28" s="21"/>
      <c r="G28" s="13"/>
      <c r="H28" s="13"/>
      <c r="I28" s="13"/>
      <c r="J28" s="13"/>
      <c r="K28" s="13"/>
      <c r="L28" s="1"/>
      <c r="M28" s="49"/>
      <c r="N28" s="21"/>
      <c r="O28" s="13"/>
      <c r="P28" s="20"/>
      <c r="Q28" s="13"/>
      <c r="R28" s="71"/>
      <c r="S28" s="1"/>
    </row>
    <row r="29" ht="15" spans="1:19">
      <c r="A29" s="30"/>
      <c r="B29" s="17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70"/>
      <c r="O29" s="13"/>
      <c r="P29" s="20"/>
      <c r="Q29" s="13"/>
      <c r="R29" s="71"/>
      <c r="S29" s="1"/>
    </row>
    <row r="30" ht="15" spans="1:19">
      <c r="A30" s="30"/>
      <c r="B30" s="17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5" spans="1:19">
      <c r="A31" s="30"/>
      <c r="B31" s="17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5" spans="1:19">
      <c r="A32" s="30"/>
      <c r="B32" s="17"/>
      <c r="C32" s="13"/>
      <c r="D32" s="13"/>
      <c r="E32" s="13"/>
      <c r="F32" s="13"/>
      <c r="G32" s="13"/>
      <c r="H32" s="13"/>
      <c r="I32" s="13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5" spans="1:19">
      <c r="A33" s="30"/>
      <c r="B33" s="17"/>
      <c r="C33" s="13"/>
      <c r="D33" s="13"/>
      <c r="E33" s="13"/>
      <c r="F33" s="13"/>
      <c r="G33" s="13"/>
      <c r="H33" s="13"/>
      <c r="I33" s="71"/>
      <c r="J33" s="13"/>
      <c r="K33" s="13"/>
      <c r="L33" s="1"/>
      <c r="M33" s="49"/>
      <c r="N33" s="21"/>
      <c r="O33" s="13"/>
      <c r="P33" s="20"/>
      <c r="Q33" s="13"/>
      <c r="R33" s="71"/>
      <c r="S33" s="1"/>
    </row>
    <row r="34" ht="15" spans="1:19">
      <c r="A34" s="30"/>
      <c r="B34" s="17"/>
      <c r="C34" s="28"/>
      <c r="D34" s="1"/>
      <c r="E34" s="1"/>
      <c r="F34" s="35"/>
      <c r="G34" s="1"/>
      <c r="H34" s="1"/>
      <c r="I34" s="35"/>
      <c r="J34" s="1"/>
      <c r="K34" s="1"/>
      <c r="L34" s="1"/>
      <c r="M34" s="49"/>
      <c r="N34" s="69"/>
      <c r="O34" s="13"/>
      <c r="P34" s="20"/>
      <c r="Q34" s="13"/>
      <c r="R34" s="71"/>
      <c r="S34" s="1"/>
    </row>
    <row r="35" ht="15" spans="1:19">
      <c r="A35" s="30"/>
      <c r="B35" s="1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70"/>
      <c r="O35" s="13"/>
      <c r="P35" s="20"/>
      <c r="Q35" s="13"/>
      <c r="R35" s="71"/>
      <c r="S35" s="1"/>
    </row>
    <row r="36" ht="14.25" spans="1:19">
      <c r="A36" s="30"/>
      <c r="B36" s="7"/>
      <c r="C36" s="28"/>
      <c r="D36" s="1"/>
      <c r="E36" s="1"/>
      <c r="F36" s="35"/>
      <c r="G36" s="28"/>
      <c r="H36" s="1"/>
      <c r="I36" s="1"/>
      <c r="J36" s="35"/>
      <c r="K36" s="1"/>
      <c r="L36" s="1"/>
      <c r="M36" s="1"/>
      <c r="N36" s="69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70"/>
      <c r="O37" s="13"/>
      <c r="P37" s="20"/>
      <c r="Q37" s="13"/>
      <c r="R37" s="71"/>
      <c r="S37" s="1"/>
    </row>
    <row r="38" ht="14.25" spans="1:19">
      <c r="A38" s="30"/>
      <c r="B38" s="3"/>
      <c r="C38" s="26"/>
      <c r="D38" s="27"/>
      <c r="E38" s="1"/>
      <c r="F38" s="7"/>
      <c r="G38" s="28"/>
      <c r="H38" s="1"/>
      <c r="I38" s="1"/>
      <c r="J38" s="1"/>
      <c r="K38" s="1"/>
      <c r="L38" s="1"/>
      <c r="M38" s="1"/>
      <c r="N38" s="69"/>
      <c r="O38" s="13"/>
      <c r="P38" s="20"/>
      <c r="Q38" s="13"/>
      <c r="R38" s="71"/>
      <c r="S38" s="1"/>
    </row>
    <row r="39" ht="14.25" spans="1:19">
      <c r="A39" s="30"/>
      <c r="B39" s="3"/>
      <c r="C39" s="29" t="s">
        <v>40</v>
      </c>
      <c r="D39" s="29">
        <f>SUM(D26:D38)</f>
        <v>1789</v>
      </c>
      <c r="E39" s="1"/>
      <c r="F39" s="7"/>
      <c r="G39" s="29" t="s">
        <v>41</v>
      </c>
      <c r="H39" s="29">
        <f>SUM(H26:H38)</f>
        <v>0</v>
      </c>
      <c r="I39" s="27"/>
      <c r="J39" s="1"/>
      <c r="K39" s="29" t="s">
        <v>42</v>
      </c>
      <c r="L39" s="29"/>
      <c r="M39" s="27"/>
      <c r="N39" s="69"/>
      <c r="O39" s="13"/>
      <c r="P39" s="20"/>
      <c r="Q39" s="13"/>
      <c r="R39" s="71"/>
      <c r="S39" s="1"/>
    </row>
    <row r="40" ht="18.75" spans="1:19">
      <c r="A40" s="37"/>
      <c r="B40" s="31" t="s">
        <v>183</v>
      </c>
      <c r="C40" s="32"/>
      <c r="D40" s="32"/>
      <c r="E40" s="32"/>
      <c r="F40" s="33">
        <f>D39+H39</f>
        <v>1789</v>
      </c>
      <c r="G40" s="34"/>
      <c r="H40" s="34"/>
      <c r="I40" s="72"/>
      <c r="J40" s="72"/>
      <c r="K40" s="72"/>
      <c r="L40" s="72"/>
      <c r="M40" s="72"/>
      <c r="N40" s="69"/>
      <c r="O40" s="13"/>
      <c r="P40" s="20"/>
      <c r="Q40" s="13"/>
      <c r="R40" s="71"/>
      <c r="S40" s="1"/>
    </row>
    <row r="41" ht="15" spans="1:19">
      <c r="A41" s="38" t="s">
        <v>45</v>
      </c>
      <c r="B41" s="38"/>
      <c r="C41" s="39" t="s">
        <v>46</v>
      </c>
      <c r="D41" s="40"/>
      <c r="E41" s="41">
        <f>SUM(D39+D23)</f>
        <v>4134</v>
      </c>
      <c r="F41" s="40"/>
      <c r="G41" s="40" t="s">
        <v>47</v>
      </c>
      <c r="H41" s="40"/>
      <c r="I41" s="73">
        <f>SUM(H39)</f>
        <v>0</v>
      </c>
      <c r="J41" s="40"/>
      <c r="K41" s="40" t="s">
        <v>48</v>
      </c>
      <c r="L41" s="108">
        <f>L23+L39</f>
        <v>719.4</v>
      </c>
      <c r="M41" s="74"/>
      <c r="N41" s="16"/>
      <c r="O41" s="13"/>
      <c r="P41" s="20"/>
      <c r="Q41" s="13"/>
      <c r="R41" s="71"/>
      <c r="S41" s="1"/>
    </row>
    <row r="42" ht="14.25" spans="1:19">
      <c r="A42" s="38"/>
      <c r="B42" s="38"/>
      <c r="C42" s="42" t="s">
        <v>49</v>
      </c>
      <c r="D42" s="43"/>
      <c r="E42" s="43"/>
      <c r="F42" s="44">
        <f>SUM(F24:F40)</f>
        <v>4853.4</v>
      </c>
      <c r="G42" s="45"/>
      <c r="H42" s="46"/>
      <c r="I42" s="46"/>
      <c r="J42" s="46"/>
      <c r="K42" s="46"/>
      <c r="L42" s="46"/>
      <c r="M42" s="75"/>
      <c r="N42" s="19"/>
      <c r="O42" s="13"/>
      <c r="P42" s="20"/>
      <c r="Q42" s="13"/>
      <c r="R42" s="71"/>
      <c r="S42" s="1"/>
    </row>
    <row r="43" ht="14.25" spans="1:19">
      <c r="A43" s="38"/>
      <c r="B43" s="38"/>
      <c r="C43" s="47"/>
      <c r="D43" s="47"/>
      <c r="E43" s="47"/>
      <c r="F43" s="48"/>
      <c r="G43" s="48"/>
      <c r="H43" s="38"/>
      <c r="I43" s="38"/>
      <c r="J43" s="76"/>
      <c r="K43" s="76"/>
      <c r="L43" s="76"/>
      <c r="M43" s="38"/>
      <c r="N43" s="77"/>
      <c r="O43" s="13"/>
      <c r="P43" s="77"/>
      <c r="Q43" s="13"/>
      <c r="R43" s="71"/>
      <c r="S43" s="1"/>
    </row>
  </sheetData>
  <mergeCells count="22">
    <mergeCell ref="A1:M1"/>
    <mergeCell ref="C2:E2"/>
    <mergeCell ref="F2:I2"/>
    <mergeCell ref="J2:M2"/>
    <mergeCell ref="G3:H3"/>
    <mergeCell ref="K3:L3"/>
    <mergeCell ref="N11:Q11"/>
    <mergeCell ref="B24:E24"/>
    <mergeCell ref="I24:M24"/>
    <mergeCell ref="G25:H25"/>
    <mergeCell ref="K25:L25"/>
    <mergeCell ref="B40:E40"/>
    <mergeCell ref="I40:M40"/>
    <mergeCell ref="C41:D41"/>
    <mergeCell ref="G41:H41"/>
    <mergeCell ref="A3:A23"/>
    <mergeCell ref="A25:A39"/>
    <mergeCell ref="N9:N10"/>
    <mergeCell ref="A41:B43"/>
    <mergeCell ref="C42:E43"/>
    <mergeCell ref="F42:G43"/>
    <mergeCell ref="N2:S3"/>
  </mergeCells>
  <pageMargins left="0.75" right="0.75" top="1" bottom="1" header="0.511805555555556" footer="0.511805555555556"/>
  <pageSetup paperSize="256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S42" sqref="A1:S42"/>
    </sheetView>
  </sheetViews>
  <sheetFormatPr defaultColWidth="9" defaultRowHeight="13.5"/>
  <cols>
    <col min="2" max="2" width="15.875" customWidth="1"/>
    <col min="14" max="14" width="15.12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270</v>
      </c>
      <c r="C4" s="12" t="s">
        <v>26</v>
      </c>
      <c r="D4" s="12">
        <v>200</v>
      </c>
      <c r="E4" s="13"/>
      <c r="F4" s="14"/>
      <c r="G4" s="15"/>
      <c r="H4" s="14"/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271</v>
      </c>
      <c r="C5" s="12" t="s">
        <v>204</v>
      </c>
      <c r="D5" s="12">
        <v>100</v>
      </c>
      <c r="E5" s="13"/>
      <c r="F5" s="16"/>
      <c r="G5" s="13"/>
      <c r="H5" s="16"/>
      <c r="I5" s="13"/>
      <c r="J5" s="13"/>
      <c r="K5" s="53"/>
      <c r="L5" s="53"/>
      <c r="M5" s="1"/>
      <c r="N5" s="54" t="s">
        <v>132</v>
      </c>
      <c r="O5" s="55" t="s">
        <v>5</v>
      </c>
      <c r="P5" s="55">
        <v>0.5</v>
      </c>
      <c r="Q5" s="1" t="s">
        <v>23</v>
      </c>
      <c r="R5" s="1">
        <v>0.5</v>
      </c>
      <c r="S5" s="1" t="s">
        <v>1</v>
      </c>
    </row>
    <row r="6" ht="15" spans="1:19">
      <c r="A6" s="6"/>
      <c r="B6" s="10" t="s">
        <v>272</v>
      </c>
      <c r="C6" s="12" t="s">
        <v>26</v>
      </c>
      <c r="D6" s="11">
        <v>200</v>
      </c>
      <c r="E6" s="13"/>
      <c r="F6" s="16"/>
      <c r="G6" s="13"/>
      <c r="H6" s="16"/>
      <c r="I6" s="13"/>
      <c r="J6" s="13"/>
      <c r="K6" s="53"/>
      <c r="L6" s="53"/>
      <c r="M6" s="1"/>
      <c r="N6" s="49" t="s">
        <v>133</v>
      </c>
      <c r="O6" s="1"/>
      <c r="P6" s="1"/>
      <c r="Q6" s="1" t="s">
        <v>23</v>
      </c>
      <c r="R6" s="1">
        <v>5</v>
      </c>
      <c r="S6" s="1" t="s">
        <v>1</v>
      </c>
    </row>
    <row r="7" ht="15" spans="1:19">
      <c r="A7" s="6"/>
      <c r="B7" s="10" t="s">
        <v>273</v>
      </c>
      <c r="C7" s="12" t="s">
        <v>26</v>
      </c>
      <c r="D7" s="18">
        <v>200</v>
      </c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5.5</v>
      </c>
      <c r="P9" s="62">
        <v>0.5</v>
      </c>
      <c r="Q9" s="62"/>
      <c r="R9" s="62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0" t="s">
        <v>274</v>
      </c>
      <c r="O12" s="11" t="s">
        <v>28</v>
      </c>
      <c r="P12" s="36">
        <v>1799</v>
      </c>
      <c r="Q12" s="65" t="s">
        <v>223</v>
      </c>
      <c r="R12" s="65" t="s">
        <v>1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275</v>
      </c>
      <c r="O13" s="11" t="s">
        <v>10</v>
      </c>
      <c r="P13" s="11">
        <v>300</v>
      </c>
      <c r="Q13" s="65" t="s">
        <v>223</v>
      </c>
      <c r="R13" s="65" t="s">
        <v>1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276</v>
      </c>
      <c r="O14" s="11" t="s">
        <v>26</v>
      </c>
      <c r="P14" s="11">
        <v>200</v>
      </c>
      <c r="Q14" s="65" t="s">
        <v>223</v>
      </c>
      <c r="R14" s="65" t="s">
        <v>1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277</v>
      </c>
      <c r="O15" s="11">
        <v>901</v>
      </c>
      <c r="P15" s="11">
        <v>100</v>
      </c>
      <c r="Q15" s="65" t="s">
        <v>223</v>
      </c>
      <c r="R15" s="65" t="s">
        <v>1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278</v>
      </c>
      <c r="O16" s="11" t="s">
        <v>279</v>
      </c>
      <c r="P16" s="11">
        <v>100</v>
      </c>
      <c r="Q16" s="65" t="s">
        <v>223</v>
      </c>
      <c r="R16" s="65" t="s">
        <v>1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280</v>
      </c>
      <c r="O17" s="11" t="s">
        <v>60</v>
      </c>
      <c r="P17" s="11">
        <v>100</v>
      </c>
      <c r="Q17" s="65" t="s">
        <v>223</v>
      </c>
      <c r="R17" s="65" t="s">
        <v>1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281</v>
      </c>
      <c r="O18" s="11" t="s">
        <v>62</v>
      </c>
      <c r="P18" s="11">
        <v>100</v>
      </c>
      <c r="Q18" s="65" t="s">
        <v>223</v>
      </c>
      <c r="R18" s="65" t="s">
        <v>1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 t="s">
        <v>282</v>
      </c>
      <c r="O19" s="11" t="s">
        <v>100</v>
      </c>
      <c r="P19" s="11">
        <v>100</v>
      </c>
      <c r="Q19" s="65" t="s">
        <v>223</v>
      </c>
      <c r="R19" s="65" t="s">
        <v>1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 t="s">
        <v>283</v>
      </c>
      <c r="O20" s="11" t="s">
        <v>284</v>
      </c>
      <c r="P20" s="11">
        <v>100</v>
      </c>
      <c r="Q20" s="65" t="s">
        <v>223</v>
      </c>
      <c r="R20" s="65" t="s">
        <v>1</v>
      </c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 t="s">
        <v>285</v>
      </c>
      <c r="O21" s="11" t="s">
        <v>10</v>
      </c>
      <c r="P21" s="11">
        <v>100</v>
      </c>
      <c r="Q21" s="65" t="s">
        <v>223</v>
      </c>
      <c r="R21" s="65" t="s">
        <v>1</v>
      </c>
      <c r="S21" s="1"/>
    </row>
    <row r="22" ht="15" spans="1:19">
      <c r="A22" s="6"/>
      <c r="B22" s="3"/>
      <c r="C22" s="29" t="s">
        <v>40</v>
      </c>
      <c r="D22" s="29">
        <f>SUM(D4:D12)</f>
        <v>700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9"/>
      <c r="M22" s="27">
        <v>0</v>
      </c>
      <c r="N22" s="10" t="s">
        <v>286</v>
      </c>
      <c r="O22" s="11">
        <v>801</v>
      </c>
      <c r="P22" s="11">
        <v>100</v>
      </c>
      <c r="Q22" s="65" t="s">
        <v>223</v>
      </c>
      <c r="R22" s="65" t="s">
        <v>1</v>
      </c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700</v>
      </c>
      <c r="G23" s="34"/>
      <c r="H23" s="34"/>
      <c r="I23" s="68"/>
      <c r="J23" s="68"/>
      <c r="K23" s="68"/>
      <c r="L23" s="68"/>
      <c r="M23" s="68"/>
      <c r="N23" s="10" t="s">
        <v>287</v>
      </c>
      <c r="O23" s="11" t="s">
        <v>235</v>
      </c>
      <c r="P23" s="11">
        <v>50</v>
      </c>
      <c r="Q23" s="65" t="s">
        <v>223</v>
      </c>
      <c r="R23" s="65" t="s">
        <v>1</v>
      </c>
      <c r="S23" s="1"/>
    </row>
    <row r="24" ht="1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10" t="s">
        <v>288</v>
      </c>
      <c r="O24" s="11">
        <v>521</v>
      </c>
      <c r="P24" s="11">
        <v>100</v>
      </c>
      <c r="Q24" s="65" t="s">
        <v>223</v>
      </c>
      <c r="R24" s="65" t="s">
        <v>1</v>
      </c>
      <c r="S24" s="1"/>
    </row>
    <row r="25" ht="15" spans="1:19">
      <c r="A25" s="30"/>
      <c r="B25" s="103" t="s">
        <v>289</v>
      </c>
      <c r="C25" s="11" t="s">
        <v>26</v>
      </c>
      <c r="D25" s="36">
        <v>200</v>
      </c>
      <c r="E25" s="13"/>
      <c r="F25" s="16"/>
      <c r="G25" s="13"/>
      <c r="H25" s="13"/>
      <c r="I25" s="13"/>
      <c r="J25" s="13"/>
      <c r="K25" s="13"/>
      <c r="L25" s="1"/>
      <c r="M25" s="1"/>
      <c r="N25" s="10" t="s">
        <v>290</v>
      </c>
      <c r="O25" s="11" t="s">
        <v>204</v>
      </c>
      <c r="P25" s="11">
        <v>100</v>
      </c>
      <c r="Q25" s="65" t="s">
        <v>223</v>
      </c>
      <c r="R25" s="65" t="s">
        <v>1</v>
      </c>
      <c r="S25" s="1"/>
    </row>
    <row r="26" ht="15" spans="1:19">
      <c r="A26" s="30"/>
      <c r="B26" s="105" t="s">
        <v>291</v>
      </c>
      <c r="C26" s="11" t="s">
        <v>10</v>
      </c>
      <c r="D26" s="36">
        <v>100</v>
      </c>
      <c r="E26" s="13"/>
      <c r="F26" s="21"/>
      <c r="G26" s="13"/>
      <c r="H26" s="13"/>
      <c r="I26" s="13"/>
      <c r="J26" s="13"/>
      <c r="K26" s="13"/>
      <c r="L26" s="1"/>
      <c r="M26" s="49"/>
      <c r="N26" s="10" t="s">
        <v>292</v>
      </c>
      <c r="O26" s="11" t="s">
        <v>179</v>
      </c>
      <c r="P26" s="11">
        <v>100</v>
      </c>
      <c r="Q26" s="65" t="s">
        <v>223</v>
      </c>
      <c r="R26" s="65" t="s">
        <v>1</v>
      </c>
      <c r="S26" s="1"/>
    </row>
    <row r="27" ht="15" spans="1:19">
      <c r="A27" s="30"/>
      <c r="B27" s="16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10" t="s">
        <v>293</v>
      </c>
      <c r="O27" s="11" t="s">
        <v>10</v>
      </c>
      <c r="P27" s="11">
        <v>500</v>
      </c>
      <c r="Q27" s="65" t="s">
        <v>223</v>
      </c>
      <c r="R27" s="65" t="s">
        <v>1</v>
      </c>
      <c r="S27" s="1"/>
    </row>
    <row r="28" ht="1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10" t="s">
        <v>294</v>
      </c>
      <c r="O28" s="11" t="s">
        <v>55</v>
      </c>
      <c r="P28" s="11">
        <v>636</v>
      </c>
      <c r="Q28" s="65" t="s">
        <v>226</v>
      </c>
      <c r="R28" s="65" t="s">
        <v>295</v>
      </c>
      <c r="S28" s="1"/>
    </row>
    <row r="29" ht="1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10" t="s">
        <v>296</v>
      </c>
      <c r="O29" s="11" t="s">
        <v>53</v>
      </c>
      <c r="P29" s="11">
        <v>569</v>
      </c>
      <c r="Q29" s="65" t="s">
        <v>226</v>
      </c>
      <c r="R29" s="65" t="s">
        <v>295</v>
      </c>
      <c r="S29" s="1"/>
    </row>
    <row r="30" ht="1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10" t="s">
        <v>297</v>
      </c>
      <c r="O30" s="11" t="s">
        <v>53</v>
      </c>
      <c r="P30" s="11">
        <v>569</v>
      </c>
      <c r="Q30" s="65" t="s">
        <v>226</v>
      </c>
      <c r="R30" s="65" t="s">
        <v>295</v>
      </c>
      <c r="S30" s="1"/>
    </row>
    <row r="31" ht="1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10" t="s">
        <v>298</v>
      </c>
      <c r="O31" s="11" t="s">
        <v>53</v>
      </c>
      <c r="P31" s="11">
        <v>569</v>
      </c>
      <c r="Q31" s="65" t="s">
        <v>226</v>
      </c>
      <c r="R31" s="65" t="s">
        <v>295</v>
      </c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300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/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183</v>
      </c>
      <c r="C39" s="32"/>
      <c r="D39" s="32"/>
      <c r="E39" s="32"/>
      <c r="F39" s="33">
        <f>D38+H38</f>
        <v>300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1000</v>
      </c>
      <c r="F40" s="40"/>
      <c r="G40" s="40" t="s">
        <v>47</v>
      </c>
      <c r="H40" s="40"/>
      <c r="I40" s="73">
        <f>SUM(H38)</f>
        <v>0</v>
      </c>
      <c r="J40" s="40"/>
      <c r="K40" s="40" t="s">
        <v>48</v>
      </c>
      <c r="L40" s="40"/>
      <c r="M40" s="102"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1000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A40:B42"/>
    <mergeCell ref="C41:E42"/>
    <mergeCell ref="F41:G42"/>
    <mergeCell ref="N2:S3"/>
  </mergeCells>
  <pageMargins left="0.75" right="0.75" top="1" bottom="1" header="0.511805555555556" footer="0.511805555555556"/>
  <pageSetup paperSize="256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I29" sqref="I29"/>
    </sheetView>
  </sheetViews>
  <sheetFormatPr defaultColWidth="9" defaultRowHeight="13.5"/>
  <cols>
    <col min="2" max="2" width="15" customWidth="1"/>
    <col min="6" max="6" width="14.5" customWidth="1"/>
    <col min="10" max="10" width="13.125" customWidth="1"/>
    <col min="14" max="14" width="1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3" t="s">
        <v>299</v>
      </c>
      <c r="C4" s="12" t="s">
        <v>26</v>
      </c>
      <c r="D4" s="12">
        <v>200</v>
      </c>
      <c r="E4" s="13"/>
      <c r="F4" s="14">
        <v>89995378629</v>
      </c>
      <c r="G4" s="15" t="s">
        <v>55</v>
      </c>
      <c r="H4" s="14">
        <v>829</v>
      </c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3" t="s">
        <v>300</v>
      </c>
      <c r="C5" s="12">
        <v>801</v>
      </c>
      <c r="D5" s="12">
        <v>100</v>
      </c>
      <c r="E5" s="13"/>
      <c r="F5" s="16"/>
      <c r="G5" s="13"/>
      <c r="H5" s="16"/>
      <c r="I5" s="13"/>
      <c r="J5" s="13"/>
      <c r="K5" s="53"/>
      <c r="L5" s="53"/>
      <c r="M5" s="1"/>
      <c r="N5" s="54" t="s">
        <v>259</v>
      </c>
      <c r="O5" s="55" t="s">
        <v>5</v>
      </c>
      <c r="P5" s="55">
        <v>0.5</v>
      </c>
      <c r="Q5" s="1" t="s">
        <v>23</v>
      </c>
      <c r="R5" s="1">
        <v>0.5</v>
      </c>
      <c r="S5" s="1" t="s">
        <v>1</v>
      </c>
    </row>
    <row r="6" ht="15" spans="1:19">
      <c r="A6" s="6"/>
      <c r="B6" s="103" t="s">
        <v>301</v>
      </c>
      <c r="C6" s="17" t="s">
        <v>302</v>
      </c>
      <c r="D6" s="11">
        <v>100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03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3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303</v>
      </c>
      <c r="R8" s="78"/>
      <c r="S8" s="8"/>
    </row>
    <row r="9" ht="14.25" spans="1:19">
      <c r="A9" s="6"/>
      <c r="B9" s="104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0.5</v>
      </c>
      <c r="P9" s="62">
        <v>0.5</v>
      </c>
      <c r="Q9" s="62"/>
      <c r="R9" s="62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304</v>
      </c>
      <c r="O12" s="11" t="s">
        <v>55</v>
      </c>
      <c r="P12" s="36">
        <v>200</v>
      </c>
      <c r="Q12" s="65" t="s">
        <v>223</v>
      </c>
      <c r="R12" s="65" t="s">
        <v>1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305</v>
      </c>
      <c r="O13" s="11" t="s">
        <v>306</v>
      </c>
      <c r="P13" s="36">
        <v>200</v>
      </c>
      <c r="Q13" s="65" t="s">
        <v>223</v>
      </c>
      <c r="R13" s="65" t="s">
        <v>1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3" t="s">
        <v>307</v>
      </c>
      <c r="O14" s="11" t="s">
        <v>28</v>
      </c>
      <c r="P14" s="36">
        <v>1799</v>
      </c>
      <c r="Q14" s="65" t="s">
        <v>223</v>
      </c>
      <c r="R14" s="65" t="s">
        <v>1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3" t="s">
        <v>308</v>
      </c>
      <c r="O15" s="11">
        <v>901</v>
      </c>
      <c r="P15" s="36">
        <v>100</v>
      </c>
      <c r="Q15" s="65" t="s">
        <v>223</v>
      </c>
      <c r="R15" s="65" t="s">
        <v>1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3" t="s">
        <v>309</v>
      </c>
      <c r="O16" s="11" t="s">
        <v>28</v>
      </c>
      <c r="P16" s="36">
        <v>1799</v>
      </c>
      <c r="Q16" s="65" t="s">
        <v>223</v>
      </c>
      <c r="R16" s="65" t="s">
        <v>1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3" t="s">
        <v>310</v>
      </c>
      <c r="O17" s="11" t="s">
        <v>10</v>
      </c>
      <c r="P17" s="36">
        <v>500</v>
      </c>
      <c r="Q17" s="65" t="s">
        <v>223</v>
      </c>
      <c r="R17" s="65" t="s">
        <v>1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3" t="s">
        <v>311</v>
      </c>
      <c r="O18" s="11" t="s">
        <v>26</v>
      </c>
      <c r="P18" s="67">
        <v>1000</v>
      </c>
      <c r="Q18" s="65" t="s">
        <v>223</v>
      </c>
      <c r="R18" s="65" t="s">
        <v>1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3" t="s">
        <v>312</v>
      </c>
      <c r="O19" s="13" t="s">
        <v>179</v>
      </c>
      <c r="P19" s="20">
        <v>400</v>
      </c>
      <c r="Q19" s="65" t="s">
        <v>223</v>
      </c>
      <c r="R19" s="65" t="s">
        <v>1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3" t="s">
        <v>313</v>
      </c>
      <c r="O20" s="13" t="s">
        <v>55</v>
      </c>
      <c r="P20" s="20">
        <v>636</v>
      </c>
      <c r="Q20" s="65" t="s">
        <v>226</v>
      </c>
      <c r="R20" s="71" t="s">
        <v>37</v>
      </c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3" t="s">
        <v>314</v>
      </c>
      <c r="O21" s="13" t="s">
        <v>55</v>
      </c>
      <c r="P21" s="20">
        <v>636</v>
      </c>
      <c r="Q21" s="65" t="s">
        <v>226</v>
      </c>
      <c r="R21" s="71" t="s">
        <v>37</v>
      </c>
      <c r="S21" s="1"/>
    </row>
    <row r="22" ht="15" spans="1:19">
      <c r="A22" s="6"/>
      <c r="B22" s="3"/>
      <c r="C22" s="29" t="s">
        <v>40</v>
      </c>
      <c r="D22" s="29">
        <f>SUM(D4:D16)</f>
        <v>400</v>
      </c>
      <c r="E22" s="1"/>
      <c r="F22" s="7"/>
      <c r="G22" s="29" t="s">
        <v>41</v>
      </c>
      <c r="H22" s="29">
        <f>SUM(H4:H21)</f>
        <v>829</v>
      </c>
      <c r="I22" s="1"/>
      <c r="J22" s="1"/>
      <c r="K22" s="29" t="s">
        <v>42</v>
      </c>
      <c r="L22" s="29"/>
      <c r="M22" s="27">
        <v>0</v>
      </c>
      <c r="N22" s="103" t="s">
        <v>315</v>
      </c>
      <c r="O22" s="13" t="s">
        <v>53</v>
      </c>
      <c r="P22" s="20">
        <v>569</v>
      </c>
      <c r="Q22" s="65" t="s">
        <v>226</v>
      </c>
      <c r="R22" s="71" t="s">
        <v>37</v>
      </c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1229</v>
      </c>
      <c r="G23" s="34"/>
      <c r="H23" s="34"/>
      <c r="I23" s="68"/>
      <c r="J23" s="68"/>
      <c r="K23" s="68"/>
      <c r="L23" s="68"/>
      <c r="M23" s="68"/>
      <c r="N23" s="103"/>
      <c r="O23" s="13"/>
      <c r="P23" s="20"/>
      <c r="Q23" s="65"/>
      <c r="R23" s="71"/>
      <c r="S23" s="1"/>
    </row>
    <row r="24" ht="1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103"/>
      <c r="O24" s="13"/>
      <c r="P24" s="20"/>
      <c r="Q24" s="13"/>
      <c r="R24" s="71"/>
      <c r="S24" s="1"/>
    </row>
    <row r="25" ht="15" spans="1:19">
      <c r="A25" s="30"/>
      <c r="B25" s="103" t="s">
        <v>316</v>
      </c>
      <c r="C25" s="11" t="s">
        <v>10</v>
      </c>
      <c r="D25" s="36">
        <v>100</v>
      </c>
      <c r="E25" s="13"/>
      <c r="F25" s="16">
        <v>84873414045</v>
      </c>
      <c r="G25" s="13" t="s">
        <v>10</v>
      </c>
      <c r="H25" s="13">
        <v>2211</v>
      </c>
      <c r="I25" s="13"/>
      <c r="J25" s="21" t="s">
        <v>317</v>
      </c>
      <c r="K25" s="13" t="s">
        <v>235</v>
      </c>
      <c r="L25" s="106">
        <v>666</v>
      </c>
      <c r="M25" s="1"/>
      <c r="N25" s="103"/>
      <c r="O25" s="13"/>
      <c r="P25" s="20"/>
      <c r="Q25" s="13"/>
      <c r="R25" s="71"/>
      <c r="S25" s="1"/>
    </row>
    <row r="26" ht="15" spans="1:19">
      <c r="A26" s="30"/>
      <c r="B26" s="105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103"/>
      <c r="O26" s="13"/>
      <c r="P26" s="20"/>
      <c r="Q26" s="13"/>
      <c r="R26" s="71"/>
      <c r="S26" s="1"/>
    </row>
    <row r="27" ht="15" spans="1:19">
      <c r="A27" s="30"/>
      <c r="B27" s="16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103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100</v>
      </c>
      <c r="E38" s="1"/>
      <c r="F38" s="7"/>
      <c r="G38" s="29" t="s">
        <v>41</v>
      </c>
      <c r="H38" s="29">
        <f>SUM(H25:H37)</f>
        <v>2211</v>
      </c>
      <c r="I38" s="27"/>
      <c r="J38" s="1"/>
      <c r="K38" s="29" t="s">
        <v>42</v>
      </c>
      <c r="L38" s="29">
        <f>SUM(L25:L37)</f>
        <v>666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2977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500</v>
      </c>
      <c r="F40" s="40"/>
      <c r="G40" s="40" t="s">
        <v>47</v>
      </c>
      <c r="H40" s="40"/>
      <c r="I40" s="73">
        <f>SUM(H38+H22)</f>
        <v>3040</v>
      </c>
      <c r="J40" s="40"/>
      <c r="K40" s="40" t="s">
        <v>48</v>
      </c>
      <c r="L40" s="40"/>
      <c r="M40" s="74">
        <f>M22+L38</f>
        <v>666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84873418251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A40:B42"/>
    <mergeCell ref="C41:E42"/>
    <mergeCell ref="F41:G42"/>
    <mergeCell ref="N2:S3"/>
  </mergeCells>
  <pageMargins left="0.75" right="0.75" top="1" bottom="1" header="0.511805555555556" footer="0.511805555555556"/>
  <pageSetup paperSize="256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J31" sqref="J31"/>
    </sheetView>
  </sheetViews>
  <sheetFormatPr defaultColWidth="9" defaultRowHeight="13.5"/>
  <cols>
    <col min="2" max="2" width="15" customWidth="1"/>
    <col min="6" max="6" width="15.375" customWidth="1"/>
    <col min="10" max="10" width="13.125" customWidth="1"/>
    <col min="14" max="14" width="1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319</v>
      </c>
      <c r="C4" s="12" t="s">
        <v>60</v>
      </c>
      <c r="D4" s="12">
        <v>200</v>
      </c>
      <c r="E4" s="13"/>
      <c r="F4" s="14">
        <v>90081244323</v>
      </c>
      <c r="G4" s="15" t="s">
        <v>233</v>
      </c>
      <c r="H4" s="14">
        <v>449</v>
      </c>
      <c r="I4" s="13"/>
      <c r="J4" s="21" t="s">
        <v>320</v>
      </c>
      <c r="K4" s="53" t="s">
        <v>55</v>
      </c>
      <c r="L4" s="53">
        <v>806</v>
      </c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321</v>
      </c>
      <c r="C5" s="12" t="s">
        <v>179</v>
      </c>
      <c r="D5" s="12">
        <v>100</v>
      </c>
      <c r="E5" s="13"/>
      <c r="F5" s="16"/>
      <c r="G5" s="13"/>
      <c r="H5" s="16"/>
      <c r="I5" s="13"/>
      <c r="J5" s="21" t="s">
        <v>322</v>
      </c>
      <c r="K5" s="53" t="s">
        <v>53</v>
      </c>
      <c r="L5" s="53">
        <v>538.92</v>
      </c>
      <c r="M5" s="1"/>
      <c r="N5" s="54" t="s">
        <v>219</v>
      </c>
      <c r="O5" s="55"/>
      <c r="P5" s="55"/>
      <c r="Q5" s="1" t="s">
        <v>23</v>
      </c>
      <c r="R5" s="1">
        <v>5</v>
      </c>
      <c r="S5" s="1" t="s">
        <v>1</v>
      </c>
    </row>
    <row r="6" ht="15" spans="1:19">
      <c r="A6" s="6"/>
      <c r="B6" s="10" t="s">
        <v>323</v>
      </c>
      <c r="C6" s="17" t="s">
        <v>26</v>
      </c>
      <c r="D6" s="11">
        <v>200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0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303</v>
      </c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5</v>
      </c>
      <c r="P9" s="62"/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324</v>
      </c>
      <c r="O12" s="11" t="s">
        <v>53</v>
      </c>
      <c r="P12" s="36">
        <v>538.92</v>
      </c>
      <c r="Q12" s="65" t="s">
        <v>226</v>
      </c>
      <c r="R12" s="65" t="s">
        <v>3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325</v>
      </c>
      <c r="O13" s="11" t="s">
        <v>53</v>
      </c>
      <c r="P13" s="36">
        <v>538.92</v>
      </c>
      <c r="Q13" s="65" t="s">
        <v>226</v>
      </c>
      <c r="R13" s="65" t="s">
        <v>3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326</v>
      </c>
      <c r="O14" s="11" t="s">
        <v>53</v>
      </c>
      <c r="P14" s="36">
        <v>538.92</v>
      </c>
      <c r="Q14" s="65" t="s">
        <v>226</v>
      </c>
      <c r="R14" s="65" t="s">
        <v>3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327</v>
      </c>
      <c r="O15" s="11" t="s">
        <v>53</v>
      </c>
      <c r="P15" s="36">
        <v>538.92</v>
      </c>
      <c r="Q15" s="65" t="s">
        <v>226</v>
      </c>
      <c r="R15" s="65" t="s">
        <v>3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328</v>
      </c>
      <c r="O16" s="11">
        <v>901</v>
      </c>
      <c r="P16" s="36">
        <v>100</v>
      </c>
      <c r="Q16" s="65" t="s">
        <v>223</v>
      </c>
      <c r="R16" s="65" t="s">
        <v>1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329</v>
      </c>
      <c r="O17" s="11">
        <v>521</v>
      </c>
      <c r="P17" s="36">
        <v>500</v>
      </c>
      <c r="Q17" s="65" t="s">
        <v>223</v>
      </c>
      <c r="R17" s="65" t="s">
        <v>1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330</v>
      </c>
      <c r="O18" s="11" t="s">
        <v>28</v>
      </c>
      <c r="P18" s="67">
        <v>1799</v>
      </c>
      <c r="Q18" s="65" t="s">
        <v>223</v>
      </c>
      <c r="R18" s="65" t="s">
        <v>1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/>
      <c r="O19" s="13"/>
      <c r="P19" s="20"/>
      <c r="Q19" s="65"/>
      <c r="R19" s="65"/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/>
      <c r="O20" s="13"/>
      <c r="P20" s="20"/>
      <c r="Q20" s="65"/>
      <c r="R20" s="65"/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/>
      <c r="O21" s="13"/>
      <c r="P21" s="20"/>
      <c r="Q21" s="65"/>
      <c r="R21" s="65"/>
      <c r="S21" s="1"/>
    </row>
    <row r="22" ht="14.25" spans="1:19">
      <c r="A22" s="6"/>
      <c r="B22" s="3"/>
      <c r="C22" s="29" t="s">
        <v>40</v>
      </c>
      <c r="D22" s="29">
        <f>SUM(D4:D8)</f>
        <v>500</v>
      </c>
      <c r="E22" s="1"/>
      <c r="F22" s="7"/>
      <c r="G22" s="29" t="s">
        <v>41</v>
      </c>
      <c r="H22" s="29">
        <f>SUM(H4:H21)</f>
        <v>449</v>
      </c>
      <c r="I22" s="1"/>
      <c r="J22" s="1"/>
      <c r="K22" s="29" t="s">
        <v>42</v>
      </c>
      <c r="L22" s="27">
        <f>SUM(L4:L16)</f>
        <v>1344.92</v>
      </c>
      <c r="N22" s="23"/>
      <c r="O22" s="13"/>
      <c r="P22" s="20"/>
      <c r="Q22" s="65"/>
      <c r="R22" s="65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SUM(D22:L22)</f>
        <v>2293.92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" t="s">
        <v>331</v>
      </c>
      <c r="C25" s="11" t="s">
        <v>28</v>
      </c>
      <c r="D25" s="36">
        <v>1799</v>
      </c>
      <c r="E25" s="13"/>
      <c r="F25" s="16"/>
      <c r="G25" s="13"/>
      <c r="H25" s="13"/>
      <c r="I25" s="13"/>
      <c r="J25" s="13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1799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/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</f>
        <v>1799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2299</v>
      </c>
      <c r="F40" s="40"/>
      <c r="G40" s="40" t="s">
        <v>47</v>
      </c>
      <c r="H40" s="40"/>
      <c r="I40" s="73">
        <f>SUM(H38+H22)</f>
        <v>449</v>
      </c>
      <c r="J40" s="40"/>
      <c r="K40" s="40" t="s">
        <v>48</v>
      </c>
      <c r="L40" s="40"/>
      <c r="M40" s="74">
        <f>L22+L38</f>
        <v>1344.92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4092.92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A40:B42"/>
    <mergeCell ref="C41:E42"/>
    <mergeCell ref="F41:G42"/>
    <mergeCell ref="N2:S3"/>
  </mergeCells>
  <pageMargins left="0.75" right="0.75" top="1" bottom="1" header="0.511805555555556" footer="0.511805555555556"/>
  <pageSetup paperSize="256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zoomScale="85" zoomScaleNormal="85" topLeftCell="A10" workbookViewId="0">
      <selection activeCell="N26" sqref="N26"/>
    </sheetView>
  </sheetViews>
  <sheetFormatPr defaultColWidth="9" defaultRowHeight="13.5"/>
  <cols>
    <col min="2" max="2" width="15" customWidth="1"/>
    <col min="10" max="10" width="13.125" customWidth="1"/>
    <col min="14" max="14" width="1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332</v>
      </c>
      <c r="C4" s="12">
        <v>521</v>
      </c>
      <c r="D4" s="12">
        <v>300</v>
      </c>
      <c r="E4" s="13"/>
      <c r="F4" s="14"/>
      <c r="G4" s="15"/>
      <c r="H4" s="14"/>
      <c r="I4" s="13"/>
      <c r="J4" s="21" t="s">
        <v>333</v>
      </c>
      <c r="K4" s="53">
        <v>521</v>
      </c>
      <c r="L4" s="53">
        <v>1242</v>
      </c>
      <c r="M4" s="1"/>
      <c r="N4" s="17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334</v>
      </c>
      <c r="C5" s="12" t="s">
        <v>28</v>
      </c>
      <c r="D5" s="12">
        <v>1750</v>
      </c>
      <c r="E5" s="13"/>
      <c r="F5" s="16"/>
      <c r="G5" s="13"/>
      <c r="H5" s="16"/>
      <c r="I5" s="13"/>
      <c r="J5" s="21" t="s">
        <v>335</v>
      </c>
      <c r="K5" s="53" t="s">
        <v>55</v>
      </c>
      <c r="L5" s="53">
        <v>776</v>
      </c>
      <c r="M5" s="1"/>
      <c r="N5" s="17" t="s">
        <v>17</v>
      </c>
      <c r="O5" s="55"/>
      <c r="P5" s="55"/>
      <c r="Q5" s="1" t="s">
        <v>23</v>
      </c>
      <c r="R5" s="28">
        <v>5</v>
      </c>
      <c r="S5" s="65" t="s">
        <v>1</v>
      </c>
    </row>
    <row r="6" ht="15" spans="1:19">
      <c r="A6" s="6"/>
      <c r="B6" s="10" t="s">
        <v>336</v>
      </c>
      <c r="C6" s="12" t="s">
        <v>28</v>
      </c>
      <c r="D6" s="12">
        <v>1750</v>
      </c>
      <c r="E6" s="13"/>
      <c r="F6" s="16"/>
      <c r="G6" s="13"/>
      <c r="H6" s="16"/>
      <c r="I6" s="13"/>
      <c r="J6" s="13"/>
      <c r="K6" s="53"/>
      <c r="L6" s="53"/>
      <c r="M6" s="1"/>
      <c r="N6" s="17" t="s">
        <v>66</v>
      </c>
      <c r="O6" s="1"/>
      <c r="P6" s="1"/>
      <c r="Q6" s="1" t="s">
        <v>23</v>
      </c>
      <c r="R6" s="28">
        <v>5</v>
      </c>
      <c r="S6" s="65" t="s">
        <v>1</v>
      </c>
    </row>
    <row r="7" ht="15" spans="1:19">
      <c r="A7" s="6"/>
      <c r="B7" s="10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17" t="s">
        <v>337</v>
      </c>
      <c r="O7" s="8"/>
      <c r="P7" s="8"/>
      <c r="Q7" s="1" t="s">
        <v>23</v>
      </c>
      <c r="R7" s="28">
        <v>5</v>
      </c>
      <c r="S7" s="65" t="s">
        <v>1</v>
      </c>
    </row>
    <row r="8" ht="15" spans="1:19">
      <c r="A8" s="6"/>
      <c r="B8" s="10"/>
      <c r="C8" s="18"/>
      <c r="D8" s="18"/>
      <c r="E8" s="13"/>
      <c r="F8" s="19"/>
      <c r="G8" s="16"/>
      <c r="H8" s="20"/>
      <c r="I8" s="13"/>
      <c r="J8" s="16"/>
      <c r="K8" s="53"/>
      <c r="L8" s="53"/>
      <c r="M8" s="49"/>
      <c r="N8" s="17"/>
      <c r="O8" s="8"/>
      <c r="P8" s="8"/>
      <c r="Q8" s="1"/>
      <c r="R8" s="28"/>
      <c r="S8" s="65"/>
    </row>
    <row r="9" ht="15" spans="1:19">
      <c r="A9" s="6"/>
      <c r="B9" s="10"/>
      <c r="C9" s="18"/>
      <c r="D9" s="18"/>
      <c r="E9" s="13"/>
      <c r="F9" s="19"/>
      <c r="G9" s="16"/>
      <c r="H9" s="20"/>
      <c r="I9" s="13"/>
      <c r="J9" s="16"/>
      <c r="K9" s="53"/>
      <c r="L9" s="53"/>
      <c r="M9" s="49"/>
      <c r="N9" s="17"/>
      <c r="O9" s="8"/>
      <c r="P9" s="8"/>
      <c r="Q9" s="1"/>
      <c r="R9" s="28"/>
      <c r="S9" s="65"/>
    </row>
    <row r="10" ht="15" spans="1:19">
      <c r="A10" s="6"/>
      <c r="B10" s="10"/>
      <c r="C10" s="17"/>
      <c r="D10" s="17"/>
      <c r="E10" s="13"/>
      <c r="F10" s="21"/>
      <c r="G10" s="16"/>
      <c r="H10" s="20"/>
      <c r="I10" s="13"/>
      <c r="J10" s="16"/>
      <c r="K10" s="53"/>
      <c r="L10" s="53"/>
      <c r="M10" s="57"/>
      <c r="N10" s="58" t="s">
        <v>22</v>
      </c>
      <c r="O10" s="59" t="s">
        <v>23</v>
      </c>
      <c r="P10" s="60" t="s">
        <v>5</v>
      </c>
      <c r="Q10" s="78" t="s">
        <v>24</v>
      </c>
      <c r="R10" s="78"/>
      <c r="S10" s="8"/>
    </row>
    <row r="11" ht="15" spans="1:19">
      <c r="A11" s="6"/>
      <c r="B11" s="10"/>
      <c r="C11" s="22"/>
      <c r="D11" s="23"/>
      <c r="E11" s="13"/>
      <c r="F11" s="13"/>
      <c r="G11" s="13"/>
      <c r="H11" s="13"/>
      <c r="I11" s="13"/>
      <c r="J11" s="16"/>
      <c r="K11" s="53"/>
      <c r="L11" s="53"/>
      <c r="M11" s="1"/>
      <c r="N11" s="61"/>
      <c r="O11" s="62"/>
      <c r="P11" s="62"/>
      <c r="Q11" s="62"/>
      <c r="R11" s="62"/>
      <c r="S11" s="8"/>
    </row>
    <row r="12" ht="15" spans="1:19">
      <c r="A12" s="6"/>
      <c r="B12" s="10"/>
      <c r="C12" s="24"/>
      <c r="D12" s="24"/>
      <c r="E12" s="13"/>
      <c r="F12" s="13"/>
      <c r="G12" s="13"/>
      <c r="H12" s="13"/>
      <c r="I12" s="13"/>
      <c r="J12" s="16"/>
      <c r="K12" s="53"/>
      <c r="L12" s="53"/>
      <c r="M12" s="1"/>
      <c r="N12" s="63" t="s">
        <v>29</v>
      </c>
      <c r="O12" s="64"/>
      <c r="P12" s="64"/>
      <c r="Q12" s="64"/>
      <c r="R12" s="64"/>
      <c r="S12" s="1"/>
    </row>
    <row r="13" ht="14.25" spans="1:19">
      <c r="A13" s="6"/>
      <c r="B13" s="21"/>
      <c r="C13" s="21"/>
      <c r="D13" s="21"/>
      <c r="E13" s="13"/>
      <c r="F13" s="13"/>
      <c r="G13" s="13"/>
      <c r="H13" s="13"/>
      <c r="I13" s="13"/>
      <c r="J13" s="16"/>
      <c r="K13" s="53"/>
      <c r="L13" s="53"/>
      <c r="M13" s="1"/>
      <c r="N13" s="63" t="s">
        <v>6</v>
      </c>
      <c r="O13" s="64" t="s">
        <v>32</v>
      </c>
      <c r="P13" s="64" t="s">
        <v>33</v>
      </c>
      <c r="Q13" s="64" t="s">
        <v>34</v>
      </c>
      <c r="R13" s="64" t="s">
        <v>35</v>
      </c>
      <c r="S13" s="1"/>
    </row>
    <row r="14" ht="15" spans="1:19">
      <c r="A14" s="6"/>
      <c r="B14" s="21"/>
      <c r="C14" s="21"/>
      <c r="D14" s="13"/>
      <c r="E14" s="13"/>
      <c r="F14" s="13"/>
      <c r="G14" s="13"/>
      <c r="H14" s="13"/>
      <c r="I14" s="13"/>
      <c r="J14" s="16"/>
      <c r="K14" s="53"/>
      <c r="L14" s="53"/>
      <c r="M14" s="1"/>
      <c r="N14" s="17" t="s">
        <v>338</v>
      </c>
      <c r="O14" s="11" t="s">
        <v>28</v>
      </c>
      <c r="P14" s="36">
        <v>1750</v>
      </c>
      <c r="Q14" s="65" t="s">
        <v>223</v>
      </c>
      <c r="R14" s="65" t="s">
        <v>1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339</v>
      </c>
      <c r="O15" s="11">
        <v>801</v>
      </c>
      <c r="P15" s="36">
        <v>500</v>
      </c>
      <c r="Q15" s="65" t="s">
        <v>223</v>
      </c>
      <c r="R15" s="65" t="s">
        <v>1</v>
      </c>
      <c r="S15" s="1"/>
    </row>
    <row r="16" ht="15" spans="1:19">
      <c r="A16" s="6"/>
      <c r="B16" s="21"/>
      <c r="C16" s="24"/>
      <c r="D16" s="13"/>
      <c r="E16" s="21"/>
      <c r="F16" s="13"/>
      <c r="G16" s="13"/>
      <c r="H16" s="13"/>
      <c r="I16" s="13"/>
      <c r="J16" s="16"/>
      <c r="K16" s="53"/>
      <c r="L16" s="53"/>
      <c r="M16" s="66"/>
      <c r="N16" s="10" t="s">
        <v>340</v>
      </c>
      <c r="O16" s="11" t="s">
        <v>341</v>
      </c>
      <c r="P16" s="36">
        <v>500</v>
      </c>
      <c r="Q16" s="65" t="s">
        <v>223</v>
      </c>
      <c r="R16" s="65" t="s">
        <v>1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342</v>
      </c>
      <c r="O17" s="11" t="s">
        <v>28</v>
      </c>
      <c r="P17" s="36">
        <v>1750</v>
      </c>
      <c r="Q17" s="65" t="s">
        <v>223</v>
      </c>
      <c r="R17" s="65" t="s">
        <v>1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343</v>
      </c>
      <c r="O18" s="11" t="s">
        <v>55</v>
      </c>
      <c r="P18" s="36">
        <v>774.6</v>
      </c>
      <c r="Q18" s="65" t="s">
        <v>226</v>
      </c>
      <c r="R18" s="65" t="s">
        <v>3</v>
      </c>
      <c r="S18" s="1"/>
    </row>
    <row r="19" ht="15" spans="1:19">
      <c r="A19" s="6"/>
      <c r="B19" s="21"/>
      <c r="C19" s="25"/>
      <c r="D19" s="13"/>
      <c r="E19" s="21"/>
      <c r="F19" s="13"/>
      <c r="G19" s="13"/>
      <c r="H19" s="13"/>
      <c r="I19" s="13"/>
      <c r="J19" s="16"/>
      <c r="K19" s="53"/>
      <c r="L19" s="53"/>
      <c r="M19" s="1"/>
      <c r="N19" s="10"/>
      <c r="O19" s="11"/>
      <c r="P19" s="36"/>
      <c r="Q19" s="65"/>
      <c r="R19" s="65"/>
      <c r="S19" s="1"/>
    </row>
    <row r="20" ht="15" spans="1:19">
      <c r="A20" s="6"/>
      <c r="B20" s="21"/>
      <c r="C20" s="25"/>
      <c r="D20" s="13"/>
      <c r="E20" s="21"/>
      <c r="F20" s="13"/>
      <c r="G20" s="13"/>
      <c r="H20" s="13"/>
      <c r="I20" s="13"/>
      <c r="J20" s="16"/>
      <c r="K20" s="53"/>
      <c r="L20" s="53"/>
      <c r="M20" s="1"/>
      <c r="N20" s="10"/>
      <c r="O20" s="11"/>
      <c r="P20" s="67"/>
      <c r="Q20" s="65"/>
      <c r="R20" s="65"/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/>
      <c r="O21" s="13"/>
      <c r="P21" s="20"/>
      <c r="Q21" s="65"/>
      <c r="R21" s="65"/>
      <c r="S21" s="1"/>
    </row>
    <row r="22" ht="15" spans="1:19">
      <c r="A22" s="6"/>
      <c r="B22" s="3"/>
      <c r="C22" s="26"/>
      <c r="D22" s="27"/>
      <c r="E22" s="1"/>
      <c r="F22" s="7"/>
      <c r="G22" s="28"/>
      <c r="H22" s="1"/>
      <c r="I22" s="1"/>
      <c r="J22" s="35"/>
      <c r="K22" s="1"/>
      <c r="L22" s="1"/>
      <c r="M22" s="1"/>
      <c r="N22" s="10"/>
      <c r="O22" s="13"/>
      <c r="P22" s="20"/>
      <c r="Q22" s="65"/>
      <c r="R22" s="65"/>
      <c r="S22" s="1"/>
    </row>
    <row r="23" ht="15" spans="1:19">
      <c r="A23" s="6"/>
      <c r="B23" s="3"/>
      <c r="C23" s="26"/>
      <c r="D23" s="27"/>
      <c r="E23" s="1"/>
      <c r="F23" s="7"/>
      <c r="G23" s="28"/>
      <c r="H23" s="1"/>
      <c r="I23" s="1"/>
      <c r="J23" s="35"/>
      <c r="K23" s="1"/>
      <c r="L23" s="1"/>
      <c r="M23" s="1"/>
      <c r="N23" s="10"/>
      <c r="O23" s="13"/>
      <c r="P23" s="20"/>
      <c r="Q23" s="65"/>
      <c r="R23" s="65"/>
      <c r="S23" s="1"/>
    </row>
    <row r="24" ht="14.25" spans="1:19">
      <c r="A24" s="6"/>
      <c r="B24" s="3"/>
      <c r="C24" s="29" t="s">
        <v>40</v>
      </c>
      <c r="D24" s="29">
        <f>SUM(D4:D23)</f>
        <v>3800</v>
      </c>
      <c r="E24" s="1"/>
      <c r="F24" s="7"/>
      <c r="G24" s="29" t="s">
        <v>41</v>
      </c>
      <c r="H24" s="29">
        <f>SUM(H4:H23)</f>
        <v>0</v>
      </c>
      <c r="I24" s="1"/>
      <c r="J24" s="1"/>
      <c r="K24" s="29" t="s">
        <v>42</v>
      </c>
      <c r="L24" s="27">
        <f>SUM(L4:L18)</f>
        <v>2018</v>
      </c>
      <c r="N24" s="23"/>
      <c r="O24" s="13"/>
      <c r="P24" s="20"/>
      <c r="Q24" s="65"/>
      <c r="R24" s="65"/>
      <c r="S24" s="1"/>
    </row>
    <row r="25" ht="18.75" spans="1:19">
      <c r="A25" s="30"/>
      <c r="B25" s="31" t="s">
        <v>43</v>
      </c>
      <c r="C25" s="32"/>
      <c r="D25" s="32"/>
      <c r="E25" s="32"/>
      <c r="F25" s="33">
        <f>SUM(D24:L24)</f>
        <v>5818</v>
      </c>
      <c r="G25" s="34"/>
      <c r="H25" s="34"/>
      <c r="I25" s="68"/>
      <c r="J25" s="68"/>
      <c r="K25" s="68"/>
      <c r="L25" s="68"/>
      <c r="M25" s="68"/>
      <c r="N25" s="21"/>
      <c r="O25" s="13"/>
      <c r="P25" s="20"/>
      <c r="Q25" s="13"/>
      <c r="R25" s="71"/>
      <c r="S25" s="1"/>
    </row>
    <row r="26" ht="14.25" spans="1:19">
      <c r="A26" s="30" t="s">
        <v>24</v>
      </c>
      <c r="B26" s="3" t="s">
        <v>6</v>
      </c>
      <c r="C26" s="1" t="s">
        <v>7</v>
      </c>
      <c r="D26" s="1"/>
      <c r="E26" s="1"/>
      <c r="F26" s="35" t="s">
        <v>6</v>
      </c>
      <c r="G26" s="8" t="s">
        <v>7</v>
      </c>
      <c r="H26" s="9"/>
      <c r="I26" s="1"/>
      <c r="J26" s="35" t="s">
        <v>6</v>
      </c>
      <c r="K26" s="8" t="s">
        <v>7</v>
      </c>
      <c r="L26" s="9"/>
      <c r="M26" s="1"/>
      <c r="N26" s="21"/>
      <c r="O26" s="13"/>
      <c r="P26" s="20"/>
      <c r="Q26" s="13"/>
      <c r="R26" s="71"/>
      <c r="S26" s="1"/>
    </row>
    <row r="27" ht="15" spans="1:19">
      <c r="A27" s="30"/>
      <c r="B27" s="10"/>
      <c r="C27" s="11"/>
      <c r="D27" s="36"/>
      <c r="E27" s="13"/>
      <c r="F27" s="16"/>
      <c r="G27" s="13"/>
      <c r="H27" s="13"/>
      <c r="I27" s="13"/>
      <c r="J27" s="13"/>
      <c r="K27" s="13"/>
      <c r="L27" s="1"/>
      <c r="M27" s="1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1"/>
      <c r="D28" s="36"/>
      <c r="E28" s="13"/>
      <c r="F28" s="21"/>
      <c r="G28" s="13"/>
      <c r="H28" s="13"/>
      <c r="I28" s="13"/>
      <c r="J28" s="13"/>
      <c r="K28" s="13"/>
      <c r="L28" s="1"/>
      <c r="M28" s="49"/>
      <c r="N28" s="69"/>
      <c r="O28" s="13"/>
      <c r="P28" s="20"/>
      <c r="Q28" s="13"/>
      <c r="R28" s="71"/>
      <c r="S28" s="1"/>
    </row>
    <row r="29" ht="15" spans="1:19">
      <c r="A29" s="30"/>
      <c r="B29" s="10"/>
      <c r="C29" s="16"/>
      <c r="D29" s="16"/>
      <c r="E29" s="13"/>
      <c r="F29" s="21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70"/>
      <c r="O30" s="13"/>
      <c r="P30" s="20"/>
      <c r="Q30" s="13"/>
      <c r="R30" s="71"/>
      <c r="S30" s="1"/>
    </row>
    <row r="31" ht="15" spans="1:19">
      <c r="A31" s="30"/>
      <c r="B31" s="10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5" spans="1:19">
      <c r="A32" s="30"/>
      <c r="B32" s="10"/>
      <c r="C32" s="13"/>
      <c r="D32" s="13"/>
      <c r="E32" s="13"/>
      <c r="F32" s="13"/>
      <c r="G32" s="13"/>
      <c r="H32" s="13"/>
      <c r="I32" s="13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21"/>
      <c r="C33" s="13"/>
      <c r="D33" s="13"/>
      <c r="E33" s="13"/>
      <c r="F33" s="13"/>
      <c r="G33" s="13"/>
      <c r="H33" s="13"/>
      <c r="I33" s="13"/>
      <c r="J33" s="13"/>
      <c r="K33" s="13"/>
      <c r="L33" s="1"/>
      <c r="M33" s="49"/>
      <c r="N33" s="21"/>
      <c r="O33" s="13"/>
      <c r="P33" s="20"/>
      <c r="Q33" s="13"/>
      <c r="R33" s="71"/>
      <c r="S33" s="1"/>
    </row>
    <row r="34" ht="14.25" spans="1:19">
      <c r="A34" s="30"/>
      <c r="B34" s="21"/>
      <c r="C34" s="13"/>
      <c r="D34" s="13"/>
      <c r="E34" s="13"/>
      <c r="F34" s="13"/>
      <c r="G34" s="13"/>
      <c r="H34" s="13"/>
      <c r="I34" s="71"/>
      <c r="J34" s="13"/>
      <c r="K34" s="13"/>
      <c r="L34" s="1"/>
      <c r="M34" s="49"/>
      <c r="N34" s="21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1"/>
      <c r="H35" s="1"/>
      <c r="I35" s="35"/>
      <c r="J35" s="1"/>
      <c r="K35" s="1"/>
      <c r="L35" s="1"/>
      <c r="M35" s="49"/>
      <c r="N35" s="69"/>
      <c r="O35" s="13"/>
      <c r="P35" s="20"/>
      <c r="Q35" s="13"/>
      <c r="R35" s="71"/>
      <c r="S35" s="1"/>
    </row>
    <row r="36" ht="14.25" spans="1:19">
      <c r="A36" s="30"/>
      <c r="B36" s="7"/>
      <c r="C36" s="28"/>
      <c r="D36" s="1"/>
      <c r="E36" s="1"/>
      <c r="F36" s="35"/>
      <c r="G36" s="28"/>
      <c r="H36" s="1"/>
      <c r="I36" s="1"/>
      <c r="J36" s="35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7"/>
      <c r="C37" s="28"/>
      <c r="D37" s="1"/>
      <c r="E37" s="1"/>
      <c r="F37" s="35"/>
      <c r="G37" s="28"/>
      <c r="H37" s="1"/>
      <c r="I37" s="1"/>
      <c r="J37" s="35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6"/>
      <c r="D38" s="27"/>
      <c r="E38" s="1"/>
      <c r="F38" s="7"/>
      <c r="G38" s="28"/>
      <c r="H38" s="1"/>
      <c r="I38" s="1"/>
      <c r="J38" s="1"/>
      <c r="K38" s="1"/>
      <c r="L38" s="1"/>
      <c r="M38" s="1"/>
      <c r="N38" s="70"/>
      <c r="O38" s="13"/>
      <c r="P38" s="20"/>
      <c r="Q38" s="13"/>
      <c r="R38" s="71"/>
      <c r="S38" s="1"/>
    </row>
    <row r="39" ht="14.25" spans="1:19">
      <c r="A39" s="30"/>
      <c r="B39" s="3"/>
      <c r="C39" s="26"/>
      <c r="D39" s="27"/>
      <c r="E39" s="1"/>
      <c r="F39" s="7"/>
      <c r="G39" s="28"/>
      <c r="H39" s="1"/>
      <c r="I39" s="1"/>
      <c r="J39" s="1"/>
      <c r="K39" s="1"/>
      <c r="L39" s="1"/>
      <c r="M39" s="1"/>
      <c r="N39" s="69"/>
      <c r="O39" s="13"/>
      <c r="P39" s="20"/>
      <c r="Q39" s="13"/>
      <c r="R39" s="71"/>
      <c r="S39" s="1"/>
    </row>
    <row r="40" ht="14.25" spans="1:19">
      <c r="A40" s="30"/>
      <c r="B40" s="3"/>
      <c r="C40" s="29" t="s">
        <v>40</v>
      </c>
      <c r="D40" s="29">
        <f>SUM(D27:D39)</f>
        <v>0</v>
      </c>
      <c r="E40" s="1"/>
      <c r="F40" s="7"/>
      <c r="G40" s="29" t="s">
        <v>41</v>
      </c>
      <c r="H40" s="29">
        <f>SUM(H27:H39)</f>
        <v>0</v>
      </c>
      <c r="I40" s="27"/>
      <c r="J40" s="1"/>
      <c r="K40" s="29" t="s">
        <v>42</v>
      </c>
      <c r="L40" s="29"/>
      <c r="M40" s="27"/>
      <c r="N40" s="69"/>
      <c r="O40" s="13"/>
      <c r="P40" s="20"/>
      <c r="Q40" s="13"/>
      <c r="R40" s="71"/>
      <c r="S40" s="1"/>
    </row>
    <row r="41" ht="18.75" spans="1:19">
      <c r="A41" s="37"/>
      <c r="B41" s="31" t="s">
        <v>318</v>
      </c>
      <c r="C41" s="32"/>
      <c r="D41" s="32"/>
      <c r="E41" s="32"/>
      <c r="F41" s="33">
        <f>D40+H40</f>
        <v>0</v>
      </c>
      <c r="G41" s="34"/>
      <c r="H41" s="34"/>
      <c r="I41" s="72"/>
      <c r="J41" s="72"/>
      <c r="K41" s="72"/>
      <c r="L41" s="72"/>
      <c r="M41" s="72"/>
      <c r="N41" s="69"/>
      <c r="O41" s="13"/>
      <c r="P41" s="20"/>
      <c r="Q41" s="13"/>
      <c r="R41" s="71"/>
      <c r="S41" s="1"/>
    </row>
    <row r="42" ht="15" spans="1:19">
      <c r="A42" s="38" t="s">
        <v>45</v>
      </c>
      <c r="B42" s="38"/>
      <c r="C42" s="39" t="s">
        <v>46</v>
      </c>
      <c r="D42" s="40"/>
      <c r="E42" s="41">
        <f>SUM(D40)</f>
        <v>0</v>
      </c>
      <c r="F42" s="40"/>
      <c r="G42" s="40" t="s">
        <v>47</v>
      </c>
      <c r="H42" s="40"/>
      <c r="I42" s="73">
        <f>SUM(H40)</f>
        <v>0</v>
      </c>
      <c r="J42" s="40"/>
      <c r="K42" s="40" t="s">
        <v>48</v>
      </c>
      <c r="L42" s="40"/>
      <c r="M42" s="102">
        <v>0</v>
      </c>
      <c r="N42" s="16"/>
      <c r="O42" s="13"/>
      <c r="P42" s="20"/>
      <c r="Q42" s="13"/>
      <c r="R42" s="71"/>
      <c r="S42" s="1"/>
    </row>
    <row r="43" ht="14.25" spans="1:19">
      <c r="A43" s="38"/>
      <c r="B43" s="38"/>
      <c r="C43" s="42" t="s">
        <v>49</v>
      </c>
      <c r="D43" s="43"/>
      <c r="E43" s="43"/>
      <c r="F43" s="44">
        <f>SUM(F25:F41)</f>
        <v>5818</v>
      </c>
      <c r="G43" s="45"/>
      <c r="H43" s="46"/>
      <c r="I43" s="46"/>
      <c r="J43" s="46"/>
      <c r="K43" s="46"/>
      <c r="L43" s="46"/>
      <c r="M43" s="75"/>
      <c r="N43" s="19"/>
      <c r="O43" s="13"/>
      <c r="P43" s="20"/>
      <c r="Q43" s="13"/>
      <c r="R43" s="71"/>
      <c r="S43" s="1"/>
    </row>
    <row r="44" ht="14.25" spans="1:19">
      <c r="A44" s="38"/>
      <c r="B44" s="38"/>
      <c r="C44" s="47"/>
      <c r="D44" s="47"/>
      <c r="E44" s="47"/>
      <c r="F44" s="48"/>
      <c r="G44" s="48"/>
      <c r="H44" s="38"/>
      <c r="I44" s="38"/>
      <c r="J44" s="76"/>
      <c r="K44" s="76"/>
      <c r="L44" s="76"/>
      <c r="M44" s="38"/>
      <c r="N44" s="77"/>
      <c r="O44" s="13"/>
      <c r="P44" s="77"/>
      <c r="Q44" s="13"/>
      <c r="R44" s="71"/>
      <c r="S44" s="1"/>
    </row>
  </sheetData>
  <mergeCells count="22">
    <mergeCell ref="A1:M1"/>
    <mergeCell ref="C2:E2"/>
    <mergeCell ref="F2:I2"/>
    <mergeCell ref="J2:M2"/>
    <mergeCell ref="G3:H3"/>
    <mergeCell ref="K3:L3"/>
    <mergeCell ref="N12:Q12"/>
    <mergeCell ref="B25:E25"/>
    <mergeCell ref="I25:M25"/>
    <mergeCell ref="G26:H26"/>
    <mergeCell ref="K26:L26"/>
    <mergeCell ref="B41:E41"/>
    <mergeCell ref="I41:M41"/>
    <mergeCell ref="C42:D42"/>
    <mergeCell ref="G42:H42"/>
    <mergeCell ref="A3:A24"/>
    <mergeCell ref="A26:A40"/>
    <mergeCell ref="N10:N11"/>
    <mergeCell ref="A42:B44"/>
    <mergeCell ref="C43:E44"/>
    <mergeCell ref="F43:G44"/>
    <mergeCell ref="N2:S3"/>
  </mergeCells>
  <pageMargins left="0.75" right="0.75" top="1" bottom="1" header="0.511805555555556" footer="0.511805555555556"/>
  <pageSetup paperSize="25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workbookViewId="0">
      <selection activeCell="B23" sqref="B23:E23"/>
    </sheetView>
  </sheetViews>
  <sheetFormatPr defaultColWidth="9" defaultRowHeight="13.5"/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23" t="s">
        <v>50</v>
      </c>
      <c r="C4" s="12" t="s">
        <v>28</v>
      </c>
      <c r="D4" s="12">
        <v>1799</v>
      </c>
      <c r="E4" s="13"/>
      <c r="F4" s="14"/>
      <c r="G4" s="15"/>
      <c r="H4" s="14"/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51</v>
      </c>
      <c r="C5" s="12" t="s">
        <v>28</v>
      </c>
      <c r="D5" s="12">
        <v>1888</v>
      </c>
      <c r="E5" s="13"/>
      <c r="F5" s="16"/>
      <c r="G5" s="13"/>
      <c r="H5" s="16"/>
      <c r="I5" s="13"/>
      <c r="J5" s="13"/>
      <c r="K5" s="53"/>
      <c r="L5" s="53"/>
      <c r="M5" s="1"/>
      <c r="N5" s="54"/>
      <c r="O5" s="55"/>
      <c r="P5" s="55"/>
      <c r="Q5" s="1"/>
      <c r="R5" s="1"/>
      <c r="S5" s="1"/>
    </row>
    <row r="6" ht="15" spans="1:19">
      <c r="A6" s="6"/>
      <c r="B6" s="17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7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7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4.25" spans="1:19">
      <c r="A9" s="6"/>
      <c r="B9" s="104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/>
      <c r="P9" s="62"/>
      <c r="Q9" s="62"/>
      <c r="R9" s="62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52</v>
      </c>
      <c r="O12" s="11" t="s">
        <v>53</v>
      </c>
      <c r="P12" s="36">
        <v>539</v>
      </c>
      <c r="Q12" s="11"/>
      <c r="R12" s="65" t="s">
        <v>37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54</v>
      </c>
      <c r="O13" s="11" t="s">
        <v>55</v>
      </c>
      <c r="P13" s="36">
        <v>1212</v>
      </c>
      <c r="Q13" s="11"/>
      <c r="R13" s="65" t="s">
        <v>37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23" t="s">
        <v>56</v>
      </c>
      <c r="O14" s="11" t="s">
        <v>53</v>
      </c>
      <c r="P14" s="36">
        <v>1111</v>
      </c>
      <c r="Q14" s="11"/>
      <c r="R14" s="65" t="s">
        <v>37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24" t="s">
        <v>57</v>
      </c>
      <c r="O15" s="11" t="s">
        <v>55</v>
      </c>
      <c r="P15" s="36">
        <v>689</v>
      </c>
      <c r="Q15" s="11"/>
      <c r="R15" s="65" t="s">
        <v>37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N16" s="125" t="s">
        <v>58</v>
      </c>
      <c r="O16">
        <v>521</v>
      </c>
      <c r="P16">
        <v>1346</v>
      </c>
      <c r="Q16" s="11"/>
      <c r="R16" s="65" t="s">
        <v>37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85" t="s">
        <v>59</v>
      </c>
      <c r="O17" s="11" t="s">
        <v>60</v>
      </c>
      <c r="P17" s="36">
        <v>3032</v>
      </c>
      <c r="Q17" s="11"/>
      <c r="R17" s="65" t="s">
        <v>1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26" t="s">
        <v>61</v>
      </c>
      <c r="O18" s="11" t="s">
        <v>62</v>
      </c>
      <c r="P18" s="67">
        <v>4498</v>
      </c>
      <c r="Q18" s="11"/>
      <c r="R18" s="65" t="s">
        <v>1</v>
      </c>
      <c r="S18" s="1"/>
    </row>
    <row r="19" ht="14.2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9" t="s">
        <v>63</v>
      </c>
      <c r="O19" s="13" t="s">
        <v>60</v>
      </c>
      <c r="P19" s="20">
        <v>1566</v>
      </c>
      <c r="Q19" s="13"/>
      <c r="R19" s="65" t="s">
        <v>1</v>
      </c>
      <c r="S19" s="1"/>
    </row>
    <row r="20" ht="14.2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21"/>
      <c r="O20" s="13"/>
      <c r="P20" s="20"/>
      <c r="Q20" s="13"/>
      <c r="R20" s="71"/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/>
      <c r="O21" s="13"/>
      <c r="P21" s="20"/>
      <c r="Q21" s="13"/>
      <c r="R21" s="71"/>
      <c r="S21" s="1"/>
    </row>
    <row r="22" ht="14.25" spans="1:19">
      <c r="A22" s="6"/>
      <c r="B22" s="3"/>
      <c r="C22" s="29" t="s">
        <v>40</v>
      </c>
      <c r="D22" s="29">
        <f>SUM(D4:D21)</f>
        <v>3687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9"/>
      <c r="M22" s="27">
        <v>0</v>
      </c>
      <c r="N22" s="23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3687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7" t="s">
        <v>64</v>
      </c>
      <c r="C25" s="11" t="s">
        <v>28</v>
      </c>
      <c r="D25" s="36">
        <v>1799</v>
      </c>
      <c r="E25" s="13"/>
      <c r="F25" s="16"/>
      <c r="G25" s="13"/>
      <c r="H25" s="13"/>
      <c r="I25" s="13"/>
      <c r="J25" s="13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 t="s">
        <v>65</v>
      </c>
      <c r="C26" s="11" t="s">
        <v>28</v>
      </c>
      <c r="D26" s="122">
        <v>1790</v>
      </c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6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3589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/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44</v>
      </c>
      <c r="C39" s="32"/>
      <c r="D39" s="32"/>
      <c r="E39" s="32"/>
      <c r="F39" s="33">
        <f>D38+H38</f>
        <v>3589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110" t="s">
        <v>45</v>
      </c>
      <c r="B40" s="110"/>
      <c r="C40" s="111" t="s">
        <v>46</v>
      </c>
      <c r="D40" s="111"/>
      <c r="E40" s="112">
        <f>SUM(D38)</f>
        <v>3589</v>
      </c>
      <c r="F40" s="113"/>
      <c r="G40" s="111" t="s">
        <v>47</v>
      </c>
      <c r="H40" s="111"/>
      <c r="I40" s="117">
        <f>SUM(H38)</f>
        <v>0</v>
      </c>
      <c r="J40" s="113"/>
      <c r="K40" s="111" t="s">
        <v>48</v>
      </c>
      <c r="L40" s="111"/>
      <c r="M40" s="118">
        <v>0</v>
      </c>
      <c r="N40" s="16"/>
      <c r="O40" s="13"/>
      <c r="P40" s="20"/>
      <c r="Q40" s="13"/>
      <c r="R40" s="71"/>
      <c r="S40" s="1"/>
    </row>
    <row r="41" ht="14.25" spans="1:19">
      <c r="A41" s="110"/>
      <c r="B41" s="110"/>
      <c r="C41" s="47" t="s">
        <v>49</v>
      </c>
      <c r="D41" s="47"/>
      <c r="E41" s="47"/>
      <c r="F41" s="114">
        <f>SUM(F23:F39)</f>
        <v>7276</v>
      </c>
      <c r="G41" s="115"/>
      <c r="H41" s="116"/>
      <c r="I41" s="113"/>
      <c r="J41" s="1"/>
      <c r="K41" s="1"/>
      <c r="L41" s="1"/>
      <c r="M41" s="113"/>
      <c r="N41" s="19"/>
      <c r="O41" s="13"/>
      <c r="P41" s="20"/>
      <c r="Q41" s="13"/>
      <c r="R41" s="71"/>
      <c r="S41" s="1"/>
    </row>
    <row r="42" ht="14.25" spans="1:19">
      <c r="A42" s="110"/>
      <c r="B42" s="110"/>
      <c r="C42" s="47"/>
      <c r="D42" s="47"/>
      <c r="E42" s="47"/>
      <c r="F42" s="115"/>
      <c r="G42" s="115"/>
      <c r="H42" s="116"/>
      <c r="I42" s="113"/>
      <c r="J42" s="1"/>
      <c r="K42" s="1"/>
      <c r="L42" s="1"/>
      <c r="M42" s="113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opLeftCell="A2" workbookViewId="0">
      <selection activeCell="K27" sqref="K27"/>
    </sheetView>
  </sheetViews>
  <sheetFormatPr defaultColWidth="9" defaultRowHeight="13.5"/>
  <cols>
    <col min="2" max="2" width="15" customWidth="1"/>
    <col min="3" max="3" width="11.375" customWidth="1"/>
    <col min="10" max="10" width="13.125" customWidth="1"/>
    <col min="14" max="14" width="1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344</v>
      </c>
      <c r="C4" s="12" t="s">
        <v>26</v>
      </c>
      <c r="D4" s="12">
        <v>200</v>
      </c>
      <c r="E4" s="13"/>
      <c r="F4" s="14"/>
      <c r="G4" s="15"/>
      <c r="H4" s="14"/>
      <c r="I4" s="13"/>
      <c r="J4" s="21" t="s">
        <v>345</v>
      </c>
      <c r="K4" s="53" t="s">
        <v>55</v>
      </c>
      <c r="L4" s="53">
        <v>673.88</v>
      </c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346</v>
      </c>
      <c r="C5" s="11" t="s">
        <v>28</v>
      </c>
      <c r="D5" s="12">
        <v>1850</v>
      </c>
      <c r="E5" s="13"/>
      <c r="F5" s="16"/>
      <c r="G5" s="13"/>
      <c r="H5" s="16"/>
      <c r="I5" s="13"/>
      <c r="J5" s="21" t="s">
        <v>347</v>
      </c>
      <c r="K5" s="53" t="s">
        <v>55</v>
      </c>
      <c r="L5" s="53">
        <v>673.88</v>
      </c>
      <c r="M5" s="1"/>
      <c r="N5" s="54"/>
      <c r="O5" s="55"/>
      <c r="P5" s="55"/>
      <c r="Q5" s="1"/>
      <c r="R5" s="1"/>
      <c r="S5" s="1"/>
    </row>
    <row r="6" ht="15" spans="1:19">
      <c r="A6" s="6"/>
      <c r="B6" s="10" t="s">
        <v>348</v>
      </c>
      <c r="C6" s="11" t="s">
        <v>10</v>
      </c>
      <c r="D6" s="11">
        <v>100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0" t="s">
        <v>349</v>
      </c>
      <c r="C7" s="12" t="s">
        <v>26</v>
      </c>
      <c r="D7" s="12">
        <v>200</v>
      </c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 t="s">
        <v>350</v>
      </c>
      <c r="C8" s="11" t="s">
        <v>10</v>
      </c>
      <c r="D8" s="11">
        <v>100</v>
      </c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/>
      <c r="P9" s="62"/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351</v>
      </c>
      <c r="O12" s="11" t="s">
        <v>53</v>
      </c>
      <c r="P12" s="36">
        <v>538.92</v>
      </c>
      <c r="Q12" s="65" t="s">
        <v>226</v>
      </c>
      <c r="R12" s="65" t="s">
        <v>3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352</v>
      </c>
      <c r="O13" s="53" t="s">
        <v>55</v>
      </c>
      <c r="P13" s="36">
        <v>774.6</v>
      </c>
      <c r="Q13" s="65" t="s">
        <v>226</v>
      </c>
      <c r="R13" s="65" t="s">
        <v>3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353</v>
      </c>
      <c r="O14" s="53" t="s">
        <v>55</v>
      </c>
      <c r="P14" s="36">
        <v>550.68</v>
      </c>
      <c r="Q14" s="65" t="s">
        <v>226</v>
      </c>
      <c r="R14" s="65" t="s">
        <v>3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354</v>
      </c>
      <c r="O15" s="11" t="s">
        <v>53</v>
      </c>
      <c r="P15" s="36">
        <v>538.92</v>
      </c>
      <c r="Q15" s="65" t="s">
        <v>226</v>
      </c>
      <c r="R15" s="65" t="s">
        <v>3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355</v>
      </c>
      <c r="O16" s="53" t="s">
        <v>55</v>
      </c>
      <c r="P16" s="53">
        <v>673.88</v>
      </c>
      <c r="Q16" s="65" t="s">
        <v>226</v>
      </c>
      <c r="R16" s="65" t="s">
        <v>3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356</v>
      </c>
      <c r="O17" s="11" t="s">
        <v>28</v>
      </c>
      <c r="P17" s="36">
        <v>1750</v>
      </c>
      <c r="Q17" s="65" t="s">
        <v>223</v>
      </c>
      <c r="R17" s="65" t="s">
        <v>1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357</v>
      </c>
      <c r="O18" s="11" t="s">
        <v>28</v>
      </c>
      <c r="P18" s="36">
        <v>1750</v>
      </c>
      <c r="Q18" s="65" t="s">
        <v>223</v>
      </c>
      <c r="R18" s="65" t="s">
        <v>1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 t="s">
        <v>358</v>
      </c>
      <c r="O19" s="13" t="s">
        <v>233</v>
      </c>
      <c r="P19" s="20">
        <v>3030</v>
      </c>
      <c r="Q19" s="65" t="s">
        <v>223</v>
      </c>
      <c r="R19" s="65" t="s">
        <v>1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 t="s">
        <v>359</v>
      </c>
      <c r="O20" s="12" t="s">
        <v>26</v>
      </c>
      <c r="P20" s="20">
        <v>600</v>
      </c>
      <c r="Q20" s="65" t="s">
        <v>223</v>
      </c>
      <c r="R20" s="65" t="s">
        <v>1</v>
      </c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/>
      <c r="O21" s="13"/>
      <c r="P21" s="20"/>
      <c r="Q21" s="65"/>
      <c r="R21" s="65"/>
      <c r="S21" s="1"/>
    </row>
    <row r="22" ht="14.25" spans="1:19">
      <c r="A22" s="6"/>
      <c r="B22" s="3"/>
      <c r="C22" s="29" t="s">
        <v>40</v>
      </c>
      <c r="D22" s="29">
        <f>SUM(D4:D21)</f>
        <v>2450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7">
        <f>SUM(L4:L16)</f>
        <v>1347.76</v>
      </c>
      <c r="N22" s="23"/>
      <c r="O22" s="13"/>
      <c r="P22" s="20"/>
      <c r="Q22" s="65"/>
      <c r="R22" s="65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SUM(D22:L22)</f>
        <v>3797.76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" t="s">
        <v>360</v>
      </c>
      <c r="C25" s="11" t="s">
        <v>361</v>
      </c>
      <c r="D25" s="36">
        <v>100</v>
      </c>
      <c r="E25" s="13"/>
      <c r="F25" s="16"/>
      <c r="G25" s="13"/>
      <c r="H25" s="13"/>
      <c r="I25" s="13"/>
      <c r="J25" s="21" t="s">
        <v>362</v>
      </c>
      <c r="K25" s="13" t="s">
        <v>363</v>
      </c>
      <c r="L25" s="1">
        <v>499.02</v>
      </c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 t="s">
        <v>364</v>
      </c>
      <c r="C26" s="11" t="s">
        <v>28</v>
      </c>
      <c r="D26" s="36">
        <v>2050</v>
      </c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 t="s">
        <v>365</v>
      </c>
      <c r="C27" s="11" t="s">
        <v>28</v>
      </c>
      <c r="D27" s="16">
        <v>1750</v>
      </c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3900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f>L25</f>
        <v>499.02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4399.02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6350</v>
      </c>
      <c r="F40" s="40"/>
      <c r="G40" s="40" t="s">
        <v>47</v>
      </c>
      <c r="H40" s="40"/>
      <c r="I40" s="73">
        <f>SUM(H38)</f>
        <v>0</v>
      </c>
      <c r="J40" s="40"/>
      <c r="K40" s="40" t="s">
        <v>48</v>
      </c>
      <c r="L40" s="40"/>
      <c r="M40" s="74">
        <f>L22+L38</f>
        <v>1846.78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8196.78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85" zoomScaleNormal="85" workbookViewId="0">
      <selection activeCell="A1" sqref="$A1:$XFD1048576"/>
    </sheetView>
  </sheetViews>
  <sheetFormatPr defaultColWidth="9" defaultRowHeight="13.5"/>
  <cols>
    <col min="2" max="2" width="15" customWidth="1"/>
    <col min="10" max="10" width="13.125" customWidth="1"/>
    <col min="14" max="14" width="1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366</v>
      </c>
      <c r="C4" s="12" t="s">
        <v>129</v>
      </c>
      <c r="D4" s="12">
        <v>100</v>
      </c>
      <c r="E4" s="13"/>
      <c r="F4" s="14"/>
      <c r="G4" s="15"/>
      <c r="H4" s="14"/>
      <c r="I4" s="13"/>
      <c r="J4" s="21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367</v>
      </c>
      <c r="C5" s="12" t="s">
        <v>55</v>
      </c>
      <c r="D5" s="12">
        <v>50</v>
      </c>
      <c r="E5" s="13"/>
      <c r="F5" s="16"/>
      <c r="G5" s="13"/>
      <c r="H5" s="16"/>
      <c r="I5" s="13"/>
      <c r="J5" s="21"/>
      <c r="K5" s="53"/>
      <c r="L5" s="53"/>
      <c r="M5" s="1"/>
      <c r="N5" s="54"/>
      <c r="O5" s="55"/>
      <c r="P5" s="55"/>
      <c r="Q5" s="1"/>
      <c r="R5" s="1"/>
      <c r="S5" s="1"/>
    </row>
    <row r="6" ht="15" spans="1:19">
      <c r="A6" s="6"/>
      <c r="B6" s="10" t="s">
        <v>368</v>
      </c>
      <c r="C6" s="17" t="s">
        <v>369</v>
      </c>
      <c r="D6" s="11">
        <v>5598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0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/>
      <c r="P9" s="62"/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370</v>
      </c>
      <c r="O12" s="11" t="s">
        <v>28</v>
      </c>
      <c r="P12" s="36">
        <v>1750</v>
      </c>
      <c r="Q12" s="65" t="s">
        <v>223</v>
      </c>
      <c r="R12" s="65" t="s">
        <v>1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371</v>
      </c>
      <c r="O13" s="11" t="s">
        <v>55</v>
      </c>
      <c r="P13" s="36">
        <v>50</v>
      </c>
      <c r="Q13" s="65" t="s">
        <v>223</v>
      </c>
      <c r="R13" s="65" t="s">
        <v>1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372</v>
      </c>
      <c r="O14" s="11" t="s">
        <v>26</v>
      </c>
      <c r="P14" s="36">
        <v>200</v>
      </c>
      <c r="Q14" s="65" t="s">
        <v>223</v>
      </c>
      <c r="R14" s="65" t="s">
        <v>1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373</v>
      </c>
      <c r="O15" s="11" t="s">
        <v>28</v>
      </c>
      <c r="P15" s="36">
        <v>1890</v>
      </c>
      <c r="Q15" s="65" t="s">
        <v>223</v>
      </c>
      <c r="R15" s="65" t="s">
        <v>1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374</v>
      </c>
      <c r="O16" s="11" t="s">
        <v>53</v>
      </c>
      <c r="P16" s="36">
        <v>2420</v>
      </c>
      <c r="Q16" s="65" t="s">
        <v>223</v>
      </c>
      <c r="R16" s="65" t="s">
        <v>1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375</v>
      </c>
      <c r="O17" s="11" t="s">
        <v>53</v>
      </c>
      <c r="P17" s="36">
        <v>549</v>
      </c>
      <c r="Q17" s="65" t="s">
        <v>226</v>
      </c>
      <c r="R17" s="65" t="s">
        <v>37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376</v>
      </c>
      <c r="O18" s="11" t="s">
        <v>55</v>
      </c>
      <c r="P18" s="67">
        <v>616</v>
      </c>
      <c r="Q18" s="65" t="s">
        <v>226</v>
      </c>
      <c r="R18" s="65" t="s">
        <v>37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 t="s">
        <v>377</v>
      </c>
      <c r="O19" s="11" t="s">
        <v>53</v>
      </c>
      <c r="P19" s="20">
        <v>549</v>
      </c>
      <c r="Q19" s="65" t="s">
        <v>226</v>
      </c>
      <c r="R19" s="65" t="s">
        <v>37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 t="s">
        <v>378</v>
      </c>
      <c r="O20" s="11" t="s">
        <v>55</v>
      </c>
      <c r="P20" s="20">
        <v>616</v>
      </c>
      <c r="Q20" s="65" t="s">
        <v>226</v>
      </c>
      <c r="R20" s="65" t="s">
        <v>37</v>
      </c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/>
      <c r="O21" s="13"/>
      <c r="P21" s="20"/>
      <c r="Q21" s="65"/>
      <c r="R21" s="65"/>
      <c r="S21" s="1"/>
    </row>
    <row r="22" ht="14.25" spans="1:19">
      <c r="A22" s="6"/>
      <c r="B22" s="3"/>
      <c r="C22" s="29" t="s">
        <v>40</v>
      </c>
      <c r="D22" s="29">
        <f>SUM(D4:D21)</f>
        <v>5748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7">
        <f>SUM(L4:L16)</f>
        <v>0</v>
      </c>
      <c r="N22" s="23"/>
      <c r="O22" s="13"/>
      <c r="P22" s="20"/>
      <c r="Q22" s="65"/>
      <c r="R22" s="65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5748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"/>
      <c r="C25" s="11"/>
      <c r="D25" s="36"/>
      <c r="E25" s="13"/>
      <c r="F25" s="16"/>
      <c r="G25" s="13"/>
      <c r="H25" s="13"/>
      <c r="I25" s="13"/>
      <c r="J25" s="21" t="s">
        <v>379</v>
      </c>
      <c r="K25" s="13" t="s">
        <v>258</v>
      </c>
      <c r="L25" s="1">
        <v>1098</v>
      </c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0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f>L25</f>
        <v>1098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1098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5748</v>
      </c>
      <c r="F40" s="40"/>
      <c r="G40" s="40" t="s">
        <v>47</v>
      </c>
      <c r="H40" s="40"/>
      <c r="I40" s="73">
        <f>SUM(H38)</f>
        <v>0</v>
      </c>
      <c r="J40" s="40"/>
      <c r="K40" s="40" t="s">
        <v>48</v>
      </c>
      <c r="L40" s="40"/>
      <c r="M40" s="74">
        <f>L22+L38</f>
        <v>1098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6846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workbookViewId="0">
      <selection activeCell="Q17" sqref="Q17:R20"/>
    </sheetView>
  </sheetViews>
  <sheetFormatPr defaultColWidth="9" defaultRowHeight="13.5"/>
  <cols>
    <col min="2" max="2" width="15" customWidth="1"/>
    <col min="10" max="10" width="13.125" customWidth="1"/>
    <col min="14" max="14" width="1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380</v>
      </c>
      <c r="C4" s="12" t="s">
        <v>26</v>
      </c>
      <c r="D4" s="12">
        <v>200</v>
      </c>
      <c r="E4" s="13"/>
      <c r="F4" s="14"/>
      <c r="G4" s="15"/>
      <c r="H4" s="14"/>
      <c r="I4" s="13"/>
      <c r="J4" s="21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380</v>
      </c>
      <c r="C5" s="16" t="s">
        <v>10</v>
      </c>
      <c r="D5" s="12">
        <v>1750</v>
      </c>
      <c r="E5" s="13"/>
      <c r="F5" s="16"/>
      <c r="G5" s="13"/>
      <c r="H5" s="16"/>
      <c r="I5" s="13"/>
      <c r="J5" s="21"/>
      <c r="K5" s="53"/>
      <c r="L5" s="53"/>
      <c r="M5" s="1"/>
      <c r="N5" s="54"/>
      <c r="O5" s="55"/>
      <c r="P5" s="55"/>
      <c r="Q5" s="1"/>
      <c r="R5" s="1"/>
      <c r="S5" s="1"/>
    </row>
    <row r="6" ht="15" spans="1:19">
      <c r="A6" s="6"/>
      <c r="B6" s="10" t="s">
        <v>381</v>
      </c>
      <c r="C6" s="16" t="s">
        <v>10</v>
      </c>
      <c r="D6" s="12">
        <v>1750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0" t="s">
        <v>382</v>
      </c>
      <c r="C7" s="18" t="s">
        <v>55</v>
      </c>
      <c r="D7" s="18">
        <v>50</v>
      </c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/>
      <c r="P9" s="62"/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383</v>
      </c>
      <c r="O12" s="11" t="s">
        <v>55</v>
      </c>
      <c r="P12" s="36">
        <v>616</v>
      </c>
      <c r="Q12" s="65" t="s">
        <v>226</v>
      </c>
      <c r="R12" s="65" t="s">
        <v>384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385</v>
      </c>
      <c r="O13" s="11" t="s">
        <v>53</v>
      </c>
      <c r="P13" s="36">
        <v>549</v>
      </c>
      <c r="Q13" s="65" t="s">
        <v>226</v>
      </c>
      <c r="R13" s="65" t="s">
        <v>384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386</v>
      </c>
      <c r="O14" s="11" t="s">
        <v>53</v>
      </c>
      <c r="P14" s="36">
        <v>549</v>
      </c>
      <c r="Q14" s="65" t="s">
        <v>226</v>
      </c>
      <c r="R14" s="65" t="s">
        <v>384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387</v>
      </c>
      <c r="O15" s="11" t="s">
        <v>53</v>
      </c>
      <c r="P15" s="36">
        <v>549</v>
      </c>
      <c r="Q15" s="65" t="s">
        <v>226</v>
      </c>
      <c r="R15" s="65" t="s">
        <v>384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388</v>
      </c>
      <c r="O16" s="11" t="s">
        <v>55</v>
      </c>
      <c r="P16" s="36">
        <v>616</v>
      </c>
      <c r="Q16" s="65" t="s">
        <v>226</v>
      </c>
      <c r="R16" s="65" t="s">
        <v>384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389</v>
      </c>
      <c r="O17" s="11" t="s">
        <v>390</v>
      </c>
      <c r="P17" s="36">
        <v>100</v>
      </c>
      <c r="Q17" s="65" t="s">
        <v>223</v>
      </c>
      <c r="R17" s="65" t="s">
        <v>1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391</v>
      </c>
      <c r="O18" s="11" t="s">
        <v>251</v>
      </c>
      <c r="P18" s="36">
        <v>100</v>
      </c>
      <c r="Q18" s="65" t="s">
        <v>223</v>
      </c>
      <c r="R18" s="65" t="s">
        <v>1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 t="s">
        <v>392</v>
      </c>
      <c r="O19" s="11" t="s">
        <v>10</v>
      </c>
      <c r="P19" s="20">
        <v>1850</v>
      </c>
      <c r="Q19" s="65" t="s">
        <v>223</v>
      </c>
      <c r="R19" s="65" t="s">
        <v>1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 t="s">
        <v>393</v>
      </c>
      <c r="O20" s="11" t="s">
        <v>26</v>
      </c>
      <c r="P20" s="20">
        <v>200</v>
      </c>
      <c r="Q20" s="65" t="s">
        <v>223</v>
      </c>
      <c r="R20" s="65" t="s">
        <v>1</v>
      </c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 t="s">
        <v>394</v>
      </c>
      <c r="O21" s="13">
        <v>801</v>
      </c>
      <c r="P21" s="20">
        <v>100</v>
      </c>
      <c r="Q21" s="65" t="s">
        <v>223</v>
      </c>
      <c r="R21" s="65" t="s">
        <v>1</v>
      </c>
      <c r="S21" s="1"/>
    </row>
    <row r="22" ht="15" spans="1:19">
      <c r="A22" s="6"/>
      <c r="B22" s="3"/>
      <c r="C22" s="29" t="s">
        <v>40</v>
      </c>
      <c r="D22" s="29">
        <f>SUM(D4:D21)</f>
        <v>3750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7">
        <f>SUM(L4:L16)</f>
        <v>0</v>
      </c>
      <c r="N22" s="129" t="s">
        <v>395</v>
      </c>
      <c r="O22" s="16" t="s">
        <v>10</v>
      </c>
      <c r="P22" s="12">
        <v>1750</v>
      </c>
      <c r="Q22" s="65" t="s">
        <v>223</v>
      </c>
      <c r="R22" s="65" t="s">
        <v>1</v>
      </c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3750</v>
      </c>
      <c r="G23" s="34"/>
      <c r="H23" s="34"/>
      <c r="I23" s="68"/>
      <c r="J23" s="68"/>
      <c r="K23" s="68"/>
      <c r="L23" s="68"/>
      <c r="M23" s="68"/>
      <c r="N23" s="21" t="s">
        <v>396</v>
      </c>
      <c r="O23" s="16" t="s">
        <v>10</v>
      </c>
      <c r="P23" s="12">
        <v>1750</v>
      </c>
      <c r="Q23" s="65" t="s">
        <v>223</v>
      </c>
      <c r="R23" s="65" t="s">
        <v>1</v>
      </c>
      <c r="S23" s="1"/>
    </row>
    <row r="24" ht="14.25" spans="1:19">
      <c r="A24" s="30" t="s">
        <v>303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" t="s">
        <v>397</v>
      </c>
      <c r="C25" s="11" t="s">
        <v>179</v>
      </c>
      <c r="D25" s="36">
        <v>100</v>
      </c>
      <c r="E25" s="13"/>
      <c r="F25" s="16"/>
      <c r="G25" s="13"/>
      <c r="H25" s="13"/>
      <c r="I25" s="13"/>
      <c r="J25" s="21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 t="s">
        <v>398</v>
      </c>
      <c r="C26" s="11" t="s">
        <v>204</v>
      </c>
      <c r="D26" s="36">
        <v>100</v>
      </c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 t="s">
        <v>399</v>
      </c>
      <c r="C27" s="16" t="s">
        <v>10</v>
      </c>
      <c r="D27" s="16">
        <v>100</v>
      </c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 t="s">
        <v>400</v>
      </c>
      <c r="C28" s="13" t="s">
        <v>55</v>
      </c>
      <c r="D28" s="13">
        <v>2064</v>
      </c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2364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f>L25</f>
        <v>0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2364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6114</v>
      </c>
      <c r="F40" s="40"/>
      <c r="G40" s="40" t="s">
        <v>47</v>
      </c>
      <c r="H40" s="40"/>
      <c r="I40" s="73">
        <f>SUM(H38)</f>
        <v>0</v>
      </c>
      <c r="J40" s="40"/>
      <c r="K40" s="40" t="s">
        <v>48</v>
      </c>
      <c r="L40" s="40"/>
      <c r="M40" s="74">
        <f>L22+L38</f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6114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opLeftCell="A10" workbookViewId="0">
      <selection activeCell="Q16" sqref="Q16:R19"/>
    </sheetView>
  </sheetViews>
  <sheetFormatPr defaultColWidth="9" defaultRowHeight="13.5"/>
  <cols>
    <col min="2" max="2" width="15" customWidth="1"/>
    <col min="6" max="6" width="14.125"/>
    <col min="9" max="9" width="9.25"/>
    <col min="10" max="10" width="13.125" customWidth="1"/>
    <col min="14" max="14" width="1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401</v>
      </c>
      <c r="C4" s="12" t="s">
        <v>10</v>
      </c>
      <c r="D4" s="12">
        <v>2388</v>
      </c>
      <c r="E4" s="13"/>
      <c r="F4" s="14">
        <v>85104251706</v>
      </c>
      <c r="G4" s="15" t="s">
        <v>55</v>
      </c>
      <c r="H4" s="14">
        <v>681.1</v>
      </c>
      <c r="I4" s="13"/>
      <c r="J4" s="21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402</v>
      </c>
      <c r="C5" s="12" t="s">
        <v>53</v>
      </c>
      <c r="D5" s="12">
        <v>549</v>
      </c>
      <c r="E5" s="13"/>
      <c r="F5" s="16">
        <v>90582619341</v>
      </c>
      <c r="G5" s="13" t="s">
        <v>10</v>
      </c>
      <c r="H5" s="16">
        <v>2241.05</v>
      </c>
      <c r="I5" s="13"/>
      <c r="J5" s="21"/>
      <c r="K5" s="53"/>
      <c r="L5" s="53"/>
      <c r="M5" s="1"/>
      <c r="N5" s="54" t="s">
        <v>403</v>
      </c>
      <c r="O5" s="55" t="s">
        <v>5</v>
      </c>
      <c r="P5" s="55">
        <v>0.5</v>
      </c>
      <c r="Q5" s="1" t="s">
        <v>23</v>
      </c>
      <c r="R5" s="1">
        <v>0.5</v>
      </c>
      <c r="S5" s="1"/>
    </row>
    <row r="6" ht="15" spans="1:19">
      <c r="A6" s="6"/>
      <c r="B6" s="10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0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/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0.5</v>
      </c>
      <c r="P9" s="62">
        <v>0.5</v>
      </c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404</v>
      </c>
      <c r="O12" s="11" t="s">
        <v>10</v>
      </c>
      <c r="P12" s="36">
        <v>1790</v>
      </c>
      <c r="Q12" s="65" t="s">
        <v>223</v>
      </c>
      <c r="R12" s="65" t="s">
        <v>1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405</v>
      </c>
      <c r="O13" s="11" t="s">
        <v>53</v>
      </c>
      <c r="P13" s="36">
        <v>549</v>
      </c>
      <c r="Q13" s="65" t="s">
        <v>223</v>
      </c>
      <c r="R13" s="65" t="s">
        <v>1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406</v>
      </c>
      <c r="O14" s="11" t="s">
        <v>55</v>
      </c>
      <c r="P14" s="36">
        <v>50</v>
      </c>
      <c r="Q14" s="65" t="s">
        <v>223</v>
      </c>
      <c r="R14" s="65" t="s">
        <v>1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407</v>
      </c>
      <c r="O15" s="11" t="s">
        <v>10</v>
      </c>
      <c r="P15" s="36">
        <v>200</v>
      </c>
      <c r="Q15" s="65" t="s">
        <v>223</v>
      </c>
      <c r="R15" s="65" t="s">
        <v>1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408</v>
      </c>
      <c r="O16" s="11" t="s">
        <v>55</v>
      </c>
      <c r="P16" s="36">
        <v>816</v>
      </c>
      <c r="Q16" s="65" t="s">
        <v>226</v>
      </c>
      <c r="R16" s="65" t="s">
        <v>384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409</v>
      </c>
      <c r="O17" s="11" t="s">
        <v>55</v>
      </c>
      <c r="P17" s="36">
        <v>816</v>
      </c>
      <c r="Q17" s="65" t="s">
        <v>226</v>
      </c>
      <c r="R17" s="65" t="s">
        <v>384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410</v>
      </c>
      <c r="O18" s="12" t="s">
        <v>53</v>
      </c>
      <c r="P18" s="12">
        <v>549</v>
      </c>
      <c r="Q18" s="65" t="s">
        <v>226</v>
      </c>
      <c r="R18" s="65" t="s">
        <v>384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 t="s">
        <v>411</v>
      </c>
      <c r="O19" s="11" t="s">
        <v>55</v>
      </c>
      <c r="P19" s="20">
        <v>616</v>
      </c>
      <c r="Q19" s="65" t="s">
        <v>226</v>
      </c>
      <c r="R19" s="65" t="s">
        <v>384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/>
      <c r="O20" s="11"/>
      <c r="P20" s="20"/>
      <c r="Q20" s="65"/>
      <c r="R20" s="65"/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/>
      <c r="O21" s="13"/>
      <c r="P21" s="20"/>
      <c r="Q21" s="65"/>
      <c r="R21" s="65"/>
      <c r="S21" s="1"/>
    </row>
    <row r="22" ht="14.25" spans="1:19">
      <c r="A22" s="6"/>
      <c r="B22" s="3"/>
      <c r="C22" s="29" t="s">
        <v>40</v>
      </c>
      <c r="D22" s="29">
        <f>SUM(D4:D21)</f>
        <v>2937</v>
      </c>
      <c r="E22" s="1"/>
      <c r="F22" s="7"/>
      <c r="G22" s="29" t="s">
        <v>41</v>
      </c>
      <c r="H22" s="29">
        <f>SUM(H4:H21)</f>
        <v>2922.15</v>
      </c>
      <c r="I22" s="1"/>
      <c r="J22" s="1"/>
      <c r="K22" s="29" t="s">
        <v>42</v>
      </c>
      <c r="L22" s="27">
        <f>SUM(L4:L16)</f>
        <v>0</v>
      </c>
      <c r="N22" s="23"/>
      <c r="O22" s="13"/>
      <c r="P22" s="20"/>
      <c r="Q22" s="65"/>
      <c r="R22" s="65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5859.15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303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" t="s">
        <v>412</v>
      </c>
      <c r="C25" s="11" t="s">
        <v>26</v>
      </c>
      <c r="D25" s="36">
        <v>200</v>
      </c>
      <c r="E25" s="13"/>
      <c r="F25" s="16"/>
      <c r="G25" s="13"/>
      <c r="H25" s="13"/>
      <c r="I25" s="13"/>
      <c r="J25" s="21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200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f>L25</f>
        <v>0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200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3137</v>
      </c>
      <c r="F40" s="40"/>
      <c r="G40" s="40" t="s">
        <v>47</v>
      </c>
      <c r="H40" s="40"/>
      <c r="I40" s="73">
        <f>H38+H22</f>
        <v>2922.15</v>
      </c>
      <c r="J40" s="40"/>
      <c r="K40" s="40" t="s">
        <v>48</v>
      </c>
      <c r="L40" s="40"/>
      <c r="M40" s="74">
        <f>L22+L38</f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6059.15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workbookViewId="0">
      <selection activeCell="A1" sqref="$A1:$XFD1048576"/>
    </sheetView>
  </sheetViews>
  <sheetFormatPr defaultColWidth="9" defaultRowHeight="13.5"/>
  <cols>
    <col min="2" max="2" width="15" customWidth="1"/>
    <col min="10" max="10" width="13.125" customWidth="1"/>
    <col min="14" max="14" width="1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413</v>
      </c>
      <c r="C4" s="12" t="s">
        <v>26</v>
      </c>
      <c r="D4" s="12">
        <v>200</v>
      </c>
      <c r="E4" s="13"/>
      <c r="F4" s="14"/>
      <c r="G4" s="15"/>
      <c r="H4" s="14"/>
      <c r="I4" s="13"/>
      <c r="J4" s="21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414</v>
      </c>
      <c r="C5" s="12" t="s">
        <v>26</v>
      </c>
      <c r="D5" s="12">
        <v>200</v>
      </c>
      <c r="E5" s="13"/>
      <c r="F5" s="16"/>
      <c r="G5" s="13"/>
      <c r="H5" s="16"/>
      <c r="I5" s="13"/>
      <c r="J5" s="21"/>
      <c r="K5" s="53"/>
      <c r="L5" s="53"/>
      <c r="M5" s="1"/>
      <c r="N5" s="54"/>
      <c r="O5" s="55"/>
      <c r="P5" s="55"/>
      <c r="Q5" s="1"/>
      <c r="R5" s="1"/>
      <c r="S5" s="1"/>
    </row>
    <row r="6" ht="15" spans="1:19">
      <c r="A6" s="6"/>
      <c r="B6" s="10" t="s">
        <v>415</v>
      </c>
      <c r="C6" s="17" t="s">
        <v>10</v>
      </c>
      <c r="D6" s="11">
        <v>100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0" t="s">
        <v>416</v>
      </c>
      <c r="C7" s="17" t="s">
        <v>10</v>
      </c>
      <c r="D7" s="18">
        <v>1799</v>
      </c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 t="s">
        <v>417</v>
      </c>
      <c r="C8" s="17" t="s">
        <v>55</v>
      </c>
      <c r="D8" s="17" t="s">
        <v>418</v>
      </c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/>
      <c r="P9" s="62"/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419</v>
      </c>
      <c r="O12" s="11" t="s">
        <v>10</v>
      </c>
      <c r="P12" s="36">
        <v>1888</v>
      </c>
      <c r="Q12" s="65" t="s">
        <v>223</v>
      </c>
      <c r="R12" s="65" t="s">
        <v>1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/>
      <c r="O13" s="11"/>
      <c r="P13" s="36"/>
      <c r="Q13" s="65"/>
      <c r="R13" s="65"/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/>
      <c r="O14" s="11"/>
      <c r="P14" s="36"/>
      <c r="Q14" s="65"/>
      <c r="R14" s="65"/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/>
      <c r="O15" s="11"/>
      <c r="P15" s="36"/>
      <c r="Q15" s="65"/>
      <c r="R15" s="65"/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/>
      <c r="O16" s="11"/>
      <c r="P16" s="36"/>
      <c r="Q16" s="65"/>
      <c r="R16" s="65"/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/>
      <c r="O17" s="11"/>
      <c r="P17" s="36"/>
      <c r="Q17" s="65"/>
      <c r="R17" s="65"/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/>
      <c r="O18" s="11"/>
      <c r="P18" s="67"/>
      <c r="Q18" s="65"/>
      <c r="R18" s="65"/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/>
      <c r="O19" s="11"/>
      <c r="P19" s="20"/>
      <c r="Q19" s="65"/>
      <c r="R19" s="65"/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/>
      <c r="O20" s="11"/>
      <c r="P20" s="20"/>
      <c r="Q20" s="65"/>
      <c r="R20" s="65"/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/>
      <c r="O21" s="13"/>
      <c r="P21" s="20"/>
      <c r="Q21" s="65"/>
      <c r="R21" s="65"/>
      <c r="S21" s="1"/>
    </row>
    <row r="22" ht="14.25" spans="1:19">
      <c r="A22" s="6"/>
      <c r="B22" s="3"/>
      <c r="C22" s="29" t="s">
        <v>40</v>
      </c>
      <c r="D22" s="29">
        <f>SUM(D4:D21)</f>
        <v>2299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7">
        <f>SUM(L4:L16)</f>
        <v>0</v>
      </c>
      <c r="N22" s="23"/>
      <c r="O22" s="13"/>
      <c r="P22" s="20"/>
      <c r="Q22" s="65"/>
      <c r="R22" s="65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2299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303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"/>
      <c r="C25" s="11"/>
      <c r="D25" s="36"/>
      <c r="E25" s="13"/>
      <c r="F25" s="16"/>
      <c r="G25" s="13"/>
      <c r="H25" s="13"/>
      <c r="I25" s="13"/>
      <c r="J25" s="21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0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f>L25</f>
        <v>0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0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2299</v>
      </c>
      <c r="F40" s="40"/>
      <c r="G40" s="40" t="s">
        <v>47</v>
      </c>
      <c r="H40" s="40"/>
      <c r="I40" s="73">
        <f>SUM(H38)</f>
        <v>0</v>
      </c>
      <c r="J40" s="40"/>
      <c r="K40" s="40" t="s">
        <v>48</v>
      </c>
      <c r="L40" s="40"/>
      <c r="M40" s="74">
        <f>L22+L38</f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2299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topLeftCell="A16" workbookViewId="0">
      <selection activeCell="A1" sqref="A1:S51"/>
    </sheetView>
  </sheetViews>
  <sheetFormatPr defaultColWidth="9" defaultRowHeight="13.5"/>
  <cols>
    <col min="2" max="2" width="15" customWidth="1"/>
    <col min="10" max="10" width="13.125" customWidth="1"/>
    <col min="14" max="14" width="1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="79" customFormat="1" ht="15" spans="1:19">
      <c r="A3" s="80" t="s">
        <v>5</v>
      </c>
      <c r="E3" s="81"/>
      <c r="F3" s="82" t="s">
        <v>6</v>
      </c>
      <c r="G3" s="83" t="s">
        <v>420</v>
      </c>
      <c r="H3" s="81"/>
      <c r="I3" s="81"/>
      <c r="J3" s="83" t="s">
        <v>6</v>
      </c>
      <c r="K3" s="83" t="s">
        <v>420</v>
      </c>
      <c r="L3" s="89"/>
      <c r="M3" s="81"/>
      <c r="N3" s="90"/>
      <c r="O3" s="91"/>
      <c r="P3" s="91"/>
      <c r="Q3" s="91"/>
      <c r="R3" s="91"/>
      <c r="S3" s="91"/>
    </row>
    <row r="4" s="79" customFormat="1" ht="15" spans="1:19">
      <c r="A4" s="84"/>
      <c r="B4" s="10" t="s">
        <v>421</v>
      </c>
      <c r="C4" s="12">
        <v>502</v>
      </c>
      <c r="D4" s="12">
        <v>1883</v>
      </c>
      <c r="E4" s="11"/>
      <c r="F4" s="14"/>
      <c r="G4" s="15"/>
      <c r="H4" s="14"/>
      <c r="I4" s="11"/>
      <c r="J4" s="124" t="s">
        <v>422</v>
      </c>
      <c r="K4" s="15" t="s">
        <v>55</v>
      </c>
      <c r="L4" s="14">
        <v>4900</v>
      </c>
      <c r="N4" s="82" t="s">
        <v>6</v>
      </c>
      <c r="O4" s="83" t="s">
        <v>11</v>
      </c>
      <c r="P4" s="83" t="s">
        <v>12</v>
      </c>
      <c r="Q4" s="83" t="s">
        <v>13</v>
      </c>
      <c r="R4" s="83" t="s">
        <v>12</v>
      </c>
      <c r="S4" s="83" t="s">
        <v>14</v>
      </c>
    </row>
    <row r="5" s="79" customFormat="1" ht="15" spans="1:19">
      <c r="A5" s="84"/>
      <c r="B5" s="10" t="s">
        <v>423</v>
      </c>
      <c r="C5" s="12" t="s">
        <v>26</v>
      </c>
      <c r="D5" s="12">
        <v>3123</v>
      </c>
      <c r="E5" s="11"/>
      <c r="F5" s="14"/>
      <c r="G5" s="11"/>
      <c r="H5" s="14"/>
      <c r="I5" s="11"/>
      <c r="J5" s="17"/>
      <c r="K5" s="81"/>
      <c r="L5" s="81"/>
      <c r="M5" s="81"/>
      <c r="N5" s="92" t="s">
        <v>364</v>
      </c>
      <c r="O5" s="81"/>
      <c r="P5" s="81"/>
      <c r="Q5" s="83" t="s">
        <v>23</v>
      </c>
      <c r="R5" s="81">
        <v>5</v>
      </c>
      <c r="S5" s="83" t="s">
        <v>1</v>
      </c>
    </row>
    <row r="6" s="79" customFormat="1" ht="15" spans="1:19">
      <c r="A6" s="84"/>
      <c r="B6" s="10" t="s">
        <v>413</v>
      </c>
      <c r="C6" s="12" t="s">
        <v>26</v>
      </c>
      <c r="D6" s="11">
        <v>2420</v>
      </c>
      <c r="E6" s="11"/>
      <c r="F6" s="14"/>
      <c r="G6" s="11"/>
      <c r="H6" s="14"/>
      <c r="I6" s="11"/>
      <c r="J6" s="11"/>
      <c r="K6" s="81"/>
      <c r="L6" s="81"/>
      <c r="M6" s="81"/>
      <c r="N6" s="92"/>
      <c r="O6" s="81"/>
      <c r="P6" s="81"/>
      <c r="Q6" s="81"/>
      <c r="R6" s="81"/>
      <c r="S6" s="81"/>
    </row>
    <row r="7" s="79" customFormat="1" ht="15" spans="1:19">
      <c r="A7" s="84"/>
      <c r="B7" s="10" t="s">
        <v>414</v>
      </c>
      <c r="C7" s="36" t="s">
        <v>26</v>
      </c>
      <c r="D7" s="18">
        <v>2220</v>
      </c>
      <c r="E7" s="11"/>
      <c r="F7" s="85"/>
      <c r="G7" s="14"/>
      <c r="H7" s="36"/>
      <c r="I7" s="11"/>
      <c r="J7" s="14"/>
      <c r="K7" s="81"/>
      <c r="L7" s="81"/>
      <c r="M7" s="92"/>
      <c r="N7" s="92"/>
      <c r="O7" s="81"/>
      <c r="P7" s="81"/>
      <c r="Q7" s="81"/>
      <c r="R7" s="81"/>
      <c r="S7" s="81"/>
    </row>
    <row r="8" s="79" customFormat="1" ht="15" spans="1:19">
      <c r="A8" s="84"/>
      <c r="B8" s="10" t="s">
        <v>415</v>
      </c>
      <c r="C8" s="17" t="s">
        <v>10</v>
      </c>
      <c r="D8" s="17" t="s">
        <v>424</v>
      </c>
      <c r="E8" s="11"/>
      <c r="F8" s="17"/>
      <c r="G8" s="14"/>
      <c r="H8" s="36"/>
      <c r="I8" s="11"/>
      <c r="J8" s="14"/>
      <c r="K8" s="81"/>
      <c r="L8" s="81"/>
      <c r="M8" s="93"/>
      <c r="N8" s="58" t="s">
        <v>22</v>
      </c>
      <c r="O8" s="94" t="s">
        <v>23</v>
      </c>
      <c r="P8" s="94" t="s">
        <v>5</v>
      </c>
      <c r="Q8" s="101"/>
      <c r="R8" s="101"/>
      <c r="S8" s="81"/>
    </row>
    <row r="9" s="79" customFormat="1" ht="15" spans="1:19">
      <c r="A9" s="84"/>
      <c r="B9" s="10" t="s">
        <v>417</v>
      </c>
      <c r="C9" s="36" t="s">
        <v>55</v>
      </c>
      <c r="D9" s="36">
        <v>430</v>
      </c>
      <c r="E9" s="11"/>
      <c r="F9" s="11"/>
      <c r="G9" s="11"/>
      <c r="H9" s="11"/>
      <c r="I9" s="11"/>
      <c r="J9" s="14"/>
      <c r="K9" s="81"/>
      <c r="L9" s="81"/>
      <c r="M9" s="81"/>
      <c r="N9" s="95"/>
      <c r="O9" s="96">
        <v>5</v>
      </c>
      <c r="P9" s="96"/>
      <c r="Q9" s="96"/>
      <c r="R9" s="96"/>
      <c r="S9" s="81"/>
    </row>
    <row r="10" s="79" customFormat="1" ht="15" spans="1:19">
      <c r="A10" s="84"/>
      <c r="B10" s="10" t="s">
        <v>425</v>
      </c>
      <c r="C10" s="36" t="s">
        <v>26</v>
      </c>
      <c r="D10" s="18">
        <v>2520</v>
      </c>
      <c r="E10" s="11"/>
      <c r="F10" s="11"/>
      <c r="G10" s="11"/>
      <c r="H10" s="11"/>
      <c r="I10" s="11"/>
      <c r="J10" s="14"/>
      <c r="K10" s="81"/>
      <c r="L10" s="81"/>
      <c r="M10" s="81"/>
      <c r="N10" s="97" t="s">
        <v>29</v>
      </c>
      <c r="O10" s="98"/>
      <c r="P10" s="98"/>
      <c r="Q10" s="98"/>
      <c r="R10" s="98"/>
      <c r="S10" s="81"/>
    </row>
    <row r="11" s="79" customFormat="1" ht="15" spans="1:19">
      <c r="A11" s="84"/>
      <c r="B11" s="17" t="s">
        <v>382</v>
      </c>
      <c r="C11" s="17" t="s">
        <v>55</v>
      </c>
      <c r="D11" s="17" t="s">
        <v>426</v>
      </c>
      <c r="E11" s="11"/>
      <c r="F11" s="11"/>
      <c r="G11" s="11"/>
      <c r="H11" s="11"/>
      <c r="I11" s="11"/>
      <c r="J11" s="14"/>
      <c r="K11" s="81"/>
      <c r="L11" s="81"/>
      <c r="M11" s="81"/>
      <c r="N11" s="97" t="s">
        <v>6</v>
      </c>
      <c r="O11" s="99" t="s">
        <v>32</v>
      </c>
      <c r="P11" s="99" t="s">
        <v>33</v>
      </c>
      <c r="Q11" s="99" t="s">
        <v>34</v>
      </c>
      <c r="R11" s="99" t="s">
        <v>35</v>
      </c>
      <c r="S11" s="81"/>
    </row>
    <row r="12" s="79" customFormat="1" ht="15" spans="1:19">
      <c r="A12" s="84"/>
      <c r="B12" s="17" t="s">
        <v>367</v>
      </c>
      <c r="C12" s="36" t="s">
        <v>55</v>
      </c>
      <c r="D12" s="11">
        <v>480</v>
      </c>
      <c r="E12" s="11"/>
      <c r="F12" s="11"/>
      <c r="G12" s="11"/>
      <c r="H12" s="11"/>
      <c r="I12" s="11"/>
      <c r="J12" s="14"/>
      <c r="K12" s="81"/>
      <c r="L12" s="81"/>
      <c r="M12" s="81"/>
      <c r="N12" s="17" t="s">
        <v>427</v>
      </c>
      <c r="O12" s="11" t="s">
        <v>55</v>
      </c>
      <c r="P12" s="36">
        <v>616</v>
      </c>
      <c r="Q12" s="65" t="s">
        <v>226</v>
      </c>
      <c r="R12" s="11" t="s">
        <v>428</v>
      </c>
      <c r="S12" s="81"/>
    </row>
    <row r="13" s="79" customFormat="1" ht="15" spans="1:19">
      <c r="A13" s="84"/>
      <c r="B13" s="17" t="s">
        <v>366</v>
      </c>
      <c r="C13" s="86" t="s">
        <v>429</v>
      </c>
      <c r="D13" s="11">
        <v>834</v>
      </c>
      <c r="E13" s="17"/>
      <c r="F13" s="11"/>
      <c r="G13" s="11"/>
      <c r="H13" s="11"/>
      <c r="I13" s="11"/>
      <c r="J13" s="14"/>
      <c r="K13" s="81"/>
      <c r="L13" s="81"/>
      <c r="M13" s="81"/>
      <c r="N13" s="10" t="s">
        <v>430</v>
      </c>
      <c r="O13" s="11" t="s">
        <v>53</v>
      </c>
      <c r="P13" s="36">
        <v>518.92</v>
      </c>
      <c r="Q13" s="65" t="s">
        <v>226</v>
      </c>
      <c r="R13" s="11" t="s">
        <v>428</v>
      </c>
      <c r="S13" s="81"/>
    </row>
    <row r="14" s="79" customFormat="1" ht="15" spans="1:19">
      <c r="A14" s="84"/>
      <c r="B14" s="17" t="s">
        <v>360</v>
      </c>
      <c r="C14" s="17" t="s">
        <v>10</v>
      </c>
      <c r="D14" s="11">
        <v>2670</v>
      </c>
      <c r="E14" s="17"/>
      <c r="F14" s="11"/>
      <c r="G14" s="11"/>
      <c r="H14" s="11"/>
      <c r="I14" s="11"/>
      <c r="J14" s="14"/>
      <c r="K14" s="81"/>
      <c r="L14" s="81"/>
      <c r="M14" s="100"/>
      <c r="N14" s="10" t="s">
        <v>431</v>
      </c>
      <c r="O14" s="11" t="s">
        <v>55</v>
      </c>
      <c r="P14" s="36">
        <v>616</v>
      </c>
      <c r="Q14" s="65" t="s">
        <v>226</v>
      </c>
      <c r="R14" s="11" t="s">
        <v>428</v>
      </c>
      <c r="S14" s="81"/>
    </row>
    <row r="15" s="79" customFormat="1" ht="15" spans="1:19">
      <c r="A15" s="84"/>
      <c r="B15" s="17" t="s">
        <v>344</v>
      </c>
      <c r="C15" s="36" t="s">
        <v>26</v>
      </c>
      <c r="D15" s="18">
        <v>2220</v>
      </c>
      <c r="E15" s="17"/>
      <c r="F15" s="11"/>
      <c r="G15" s="11"/>
      <c r="H15" s="11"/>
      <c r="I15" s="11"/>
      <c r="J15" s="14"/>
      <c r="K15" s="81"/>
      <c r="L15" s="81"/>
      <c r="M15" s="81"/>
      <c r="N15" s="10" t="s">
        <v>432</v>
      </c>
      <c r="O15" s="11" t="s">
        <v>55</v>
      </c>
      <c r="P15" s="36">
        <v>616</v>
      </c>
      <c r="Q15" s="65" t="s">
        <v>226</v>
      </c>
      <c r="R15" s="11" t="s">
        <v>428</v>
      </c>
      <c r="S15" s="81"/>
    </row>
    <row r="16" s="79" customFormat="1" ht="15" spans="1:19">
      <c r="A16" s="84"/>
      <c r="B16" s="17" t="s">
        <v>348</v>
      </c>
      <c r="C16" s="17" t="s">
        <v>10</v>
      </c>
      <c r="D16" s="11">
        <v>2050</v>
      </c>
      <c r="E16" s="17"/>
      <c r="F16" s="11"/>
      <c r="G16" s="11"/>
      <c r="H16" s="11"/>
      <c r="I16" s="11"/>
      <c r="J16" s="14"/>
      <c r="K16" s="81"/>
      <c r="L16" s="81"/>
      <c r="M16" s="81"/>
      <c r="N16" s="10" t="s">
        <v>433</v>
      </c>
      <c r="O16" s="11" t="s">
        <v>55</v>
      </c>
      <c r="P16" s="36">
        <v>616</v>
      </c>
      <c r="Q16" s="65" t="s">
        <v>226</v>
      </c>
      <c r="R16" s="11" t="s">
        <v>428</v>
      </c>
      <c r="S16" s="81"/>
    </row>
    <row r="17" s="79" customFormat="1" ht="15" spans="1:19">
      <c r="A17" s="84"/>
      <c r="B17" s="17" t="s">
        <v>349</v>
      </c>
      <c r="C17" s="36" t="s">
        <v>26</v>
      </c>
      <c r="D17" s="11">
        <v>2320</v>
      </c>
      <c r="E17" s="17"/>
      <c r="F17" s="11"/>
      <c r="G17" s="11"/>
      <c r="H17" s="11"/>
      <c r="I17" s="11"/>
      <c r="J17" s="14"/>
      <c r="K17" s="81"/>
      <c r="L17" s="81"/>
      <c r="M17" s="81"/>
      <c r="N17" s="10" t="s">
        <v>434</v>
      </c>
      <c r="O17" s="11" t="s">
        <v>53</v>
      </c>
      <c r="P17" s="36">
        <v>518.92</v>
      </c>
      <c r="Q17" s="65" t="s">
        <v>226</v>
      </c>
      <c r="R17" s="11" t="s">
        <v>428</v>
      </c>
      <c r="S17" s="81"/>
    </row>
    <row r="18" s="79" customFormat="1" ht="15" spans="1:19">
      <c r="A18" s="84"/>
      <c r="B18" s="17" t="s">
        <v>350</v>
      </c>
      <c r="C18" s="17" t="s">
        <v>10</v>
      </c>
      <c r="D18" s="11">
        <v>1960</v>
      </c>
      <c r="E18" s="17"/>
      <c r="F18" s="11"/>
      <c r="G18" s="11"/>
      <c r="H18" s="11"/>
      <c r="I18" s="11"/>
      <c r="J18" s="14"/>
      <c r="K18" s="81"/>
      <c r="L18" s="81"/>
      <c r="M18" s="81"/>
      <c r="N18" s="10" t="s">
        <v>435</v>
      </c>
      <c r="O18" s="11" t="s">
        <v>233</v>
      </c>
      <c r="P18" s="67">
        <v>532</v>
      </c>
      <c r="Q18" s="65" t="s">
        <v>223</v>
      </c>
      <c r="R18" s="65" t="s">
        <v>1</v>
      </c>
      <c r="S18" s="81"/>
    </row>
    <row r="19" s="79" customFormat="1" ht="15" spans="1:19">
      <c r="A19" s="84"/>
      <c r="B19" s="17" t="s">
        <v>332</v>
      </c>
      <c r="C19" s="17" t="s">
        <v>436</v>
      </c>
      <c r="D19" s="86">
        <v>2814</v>
      </c>
      <c r="E19" s="11"/>
      <c r="F19" s="87"/>
      <c r="G19" s="88"/>
      <c r="H19" s="81"/>
      <c r="I19" s="81"/>
      <c r="J19" s="81"/>
      <c r="K19" s="81"/>
      <c r="L19" s="81"/>
      <c r="M19" s="81"/>
      <c r="N19" s="10" t="s">
        <v>437</v>
      </c>
      <c r="O19" s="11" t="s">
        <v>26</v>
      </c>
      <c r="P19" s="36">
        <v>3324</v>
      </c>
      <c r="Q19" s="65" t="s">
        <v>223</v>
      </c>
      <c r="R19" s="65" t="s">
        <v>1</v>
      </c>
      <c r="S19" s="81"/>
    </row>
    <row r="20" s="79" customFormat="1" ht="15" spans="1:19">
      <c r="A20" s="84"/>
      <c r="B20" s="17" t="s">
        <v>323</v>
      </c>
      <c r="C20" s="36" t="s">
        <v>26</v>
      </c>
      <c r="D20" s="86">
        <v>2420</v>
      </c>
      <c r="E20" s="11"/>
      <c r="F20" s="87"/>
      <c r="G20" s="88"/>
      <c r="H20" s="81"/>
      <c r="I20" s="81"/>
      <c r="J20" s="81"/>
      <c r="K20" s="81"/>
      <c r="L20" s="81"/>
      <c r="M20" s="81"/>
      <c r="N20" s="10"/>
      <c r="O20" s="11"/>
      <c r="P20" s="36"/>
      <c r="Q20" s="11"/>
      <c r="R20" s="11"/>
      <c r="S20" s="81"/>
    </row>
    <row r="21" s="79" customFormat="1" ht="15" spans="1:19">
      <c r="A21" s="84"/>
      <c r="B21" s="17" t="s">
        <v>289</v>
      </c>
      <c r="C21" s="36" t="s">
        <v>26</v>
      </c>
      <c r="D21" s="86">
        <v>2220</v>
      </c>
      <c r="E21" s="11"/>
      <c r="F21" s="87"/>
      <c r="G21" s="88"/>
      <c r="H21" s="81"/>
      <c r="I21" s="81"/>
      <c r="J21" s="81"/>
      <c r="K21" s="81"/>
      <c r="L21" s="81"/>
      <c r="M21" s="81"/>
      <c r="N21" s="10"/>
      <c r="O21" s="11"/>
      <c r="P21" s="36"/>
      <c r="Q21" s="11"/>
      <c r="R21" s="11"/>
      <c r="S21" s="81"/>
    </row>
    <row r="22" s="79" customFormat="1" ht="15" spans="1:19">
      <c r="A22" s="84"/>
      <c r="B22" s="17" t="s">
        <v>438</v>
      </c>
      <c r="C22" s="36" t="s">
        <v>26</v>
      </c>
      <c r="D22" s="86">
        <v>2220</v>
      </c>
      <c r="E22" s="11"/>
      <c r="F22" s="87"/>
      <c r="G22" s="88"/>
      <c r="H22" s="81"/>
      <c r="I22" s="81"/>
      <c r="J22" s="81"/>
      <c r="K22" s="81"/>
      <c r="L22" s="81"/>
      <c r="M22" s="81"/>
      <c r="N22" s="10"/>
      <c r="O22" s="11"/>
      <c r="P22" s="36"/>
      <c r="Q22" s="11"/>
      <c r="R22" s="11"/>
      <c r="S22" s="81"/>
    </row>
    <row r="23" s="79" customFormat="1" ht="15" spans="1:19">
      <c r="A23" s="84"/>
      <c r="B23" s="17" t="s">
        <v>273</v>
      </c>
      <c r="C23" s="36" t="s">
        <v>26</v>
      </c>
      <c r="D23" s="86">
        <v>2220</v>
      </c>
      <c r="E23" s="11"/>
      <c r="F23" s="87"/>
      <c r="G23" s="88"/>
      <c r="H23" s="81"/>
      <c r="I23" s="81"/>
      <c r="J23" s="81"/>
      <c r="K23" s="81"/>
      <c r="L23" s="81"/>
      <c r="M23" s="81"/>
      <c r="N23" s="10"/>
      <c r="O23" s="11"/>
      <c r="P23" s="36"/>
      <c r="Q23" s="11"/>
      <c r="R23" s="11"/>
      <c r="S23" s="81"/>
    </row>
    <row r="24" s="79" customFormat="1" ht="15" spans="1:19">
      <c r="A24" s="84"/>
      <c r="B24" s="17" t="s">
        <v>271</v>
      </c>
      <c r="C24" s="36" t="s">
        <v>429</v>
      </c>
      <c r="D24" s="86">
        <v>800</v>
      </c>
      <c r="E24" s="11"/>
      <c r="F24" s="87"/>
      <c r="G24" s="88"/>
      <c r="H24" s="81"/>
      <c r="I24" s="81"/>
      <c r="J24" s="81"/>
      <c r="K24" s="81"/>
      <c r="L24" s="81"/>
      <c r="M24" s="81"/>
      <c r="N24" s="10"/>
      <c r="O24" s="11"/>
      <c r="P24" s="36"/>
      <c r="Q24" s="11"/>
      <c r="R24" s="11"/>
      <c r="S24" s="81"/>
    </row>
    <row r="25" s="79" customFormat="1" ht="15" spans="1:19">
      <c r="A25" s="84"/>
      <c r="B25" s="17" t="s">
        <v>272</v>
      </c>
      <c r="C25" s="36" t="s">
        <v>26</v>
      </c>
      <c r="D25" s="86">
        <v>2530</v>
      </c>
      <c r="E25" s="11"/>
      <c r="F25" s="87"/>
      <c r="G25" s="88"/>
      <c r="H25" s="81"/>
      <c r="I25" s="81"/>
      <c r="J25" s="81"/>
      <c r="K25" s="81"/>
      <c r="L25" s="81"/>
      <c r="M25" s="81"/>
      <c r="N25" s="10"/>
      <c r="O25" s="11"/>
      <c r="P25" s="36"/>
      <c r="Q25" s="11"/>
      <c r="R25" s="11"/>
      <c r="S25" s="81"/>
    </row>
    <row r="26" s="79" customFormat="1" ht="15" spans="1:19">
      <c r="A26" s="84"/>
      <c r="B26" s="17" t="s">
        <v>439</v>
      </c>
      <c r="C26" s="36" t="s">
        <v>26</v>
      </c>
      <c r="D26" s="86">
        <v>2420</v>
      </c>
      <c r="E26" s="11"/>
      <c r="F26" s="87"/>
      <c r="G26" s="88"/>
      <c r="H26" s="81"/>
      <c r="I26" s="81"/>
      <c r="J26" s="81"/>
      <c r="K26" s="81"/>
      <c r="L26" s="81"/>
      <c r="M26" s="81"/>
      <c r="N26" s="10"/>
      <c r="O26" s="11"/>
      <c r="P26" s="36"/>
      <c r="Q26" s="11"/>
      <c r="R26" s="11"/>
      <c r="S26" s="81"/>
    </row>
    <row r="27" s="79" customFormat="1" ht="15" spans="1:19">
      <c r="A27" s="84"/>
      <c r="B27" s="17" t="s">
        <v>300</v>
      </c>
      <c r="C27" s="17" t="s">
        <v>302</v>
      </c>
      <c r="D27" s="86">
        <v>2210</v>
      </c>
      <c r="E27" s="11"/>
      <c r="F27" s="87"/>
      <c r="G27" s="88"/>
      <c r="H27" s="81"/>
      <c r="I27" s="81"/>
      <c r="J27" s="81"/>
      <c r="K27" s="81"/>
      <c r="L27" s="81"/>
      <c r="M27" s="81"/>
      <c r="N27" s="10"/>
      <c r="O27" s="11"/>
      <c r="P27" s="36"/>
      <c r="Q27" s="11"/>
      <c r="R27" s="11"/>
      <c r="S27" s="81"/>
    </row>
    <row r="28" s="79" customFormat="1" ht="15" spans="1:19">
      <c r="A28" s="84"/>
      <c r="B28" s="17" t="s">
        <v>301</v>
      </c>
      <c r="C28" s="17" t="s">
        <v>302</v>
      </c>
      <c r="D28" s="86">
        <v>2450</v>
      </c>
      <c r="E28" s="11"/>
      <c r="F28" s="87"/>
      <c r="G28" s="88"/>
      <c r="H28" s="81"/>
      <c r="I28" s="81"/>
      <c r="J28" s="81"/>
      <c r="K28" s="81"/>
      <c r="L28" s="81"/>
      <c r="M28" s="81"/>
      <c r="N28" s="10"/>
      <c r="O28" s="11"/>
      <c r="P28" s="36"/>
      <c r="Q28" s="11"/>
      <c r="R28" s="11"/>
      <c r="S28" s="81"/>
    </row>
    <row r="29" s="79" customFormat="1" ht="15" spans="1:19">
      <c r="A29" s="84"/>
      <c r="B29" s="17" t="s">
        <v>440</v>
      </c>
      <c r="C29" s="17" t="s">
        <v>441</v>
      </c>
      <c r="D29" s="86">
        <v>3090</v>
      </c>
      <c r="E29" s="11"/>
      <c r="F29" s="87"/>
      <c r="G29" s="88"/>
      <c r="H29" s="81"/>
      <c r="I29" s="81"/>
      <c r="J29" s="81"/>
      <c r="K29" s="81"/>
      <c r="L29" s="81"/>
      <c r="M29" s="81"/>
      <c r="N29" s="10"/>
      <c r="O29" s="11"/>
      <c r="P29" s="36"/>
      <c r="Q29" s="11"/>
      <c r="R29" s="11"/>
      <c r="S29" s="81"/>
    </row>
    <row r="30" s="79" customFormat="1" ht="15" spans="1:19">
      <c r="A30" s="84"/>
      <c r="B30" s="17" t="s">
        <v>321</v>
      </c>
      <c r="C30" s="17" t="s">
        <v>179</v>
      </c>
      <c r="D30" s="86">
        <v>1230</v>
      </c>
      <c r="E30" s="11"/>
      <c r="F30" s="87"/>
      <c r="G30" s="88"/>
      <c r="H30" s="81"/>
      <c r="I30" s="81"/>
      <c r="J30" s="81"/>
      <c r="K30" s="81"/>
      <c r="L30" s="81"/>
      <c r="M30" s="81"/>
      <c r="N30" s="10"/>
      <c r="O30" s="11"/>
      <c r="P30" s="36"/>
      <c r="Q30" s="11"/>
      <c r="R30" s="11"/>
      <c r="S30" s="81"/>
    </row>
    <row r="31" ht="14.25" spans="1:19">
      <c r="A31" s="6"/>
      <c r="B31" s="3"/>
      <c r="C31" s="29" t="s">
        <v>40</v>
      </c>
      <c r="D31" s="29">
        <f>SUM(D4:D30)</f>
        <v>51754</v>
      </c>
      <c r="E31" s="1"/>
      <c r="F31" s="7"/>
      <c r="G31" s="29" t="s">
        <v>41</v>
      </c>
      <c r="H31" s="29">
        <f>SUM(H4:H30)</f>
        <v>0</v>
      </c>
      <c r="I31" s="1"/>
      <c r="J31" s="1"/>
      <c r="K31" s="29" t="s">
        <v>42</v>
      </c>
      <c r="L31" s="27">
        <f>SUM(L4:L16)</f>
        <v>4900</v>
      </c>
      <c r="N31" s="23"/>
      <c r="O31" s="13"/>
      <c r="P31" s="20"/>
      <c r="Q31" s="65"/>
      <c r="R31" s="65"/>
      <c r="S31" s="1"/>
    </row>
    <row r="32" ht="18.75" spans="1:19">
      <c r="A32" s="30"/>
      <c r="B32" s="31" t="s">
        <v>43</v>
      </c>
      <c r="C32" s="32"/>
      <c r="D32" s="32"/>
      <c r="E32" s="32"/>
      <c r="F32" s="33">
        <f>D31+H31+L31</f>
        <v>56654</v>
      </c>
      <c r="G32" s="34"/>
      <c r="H32" s="34"/>
      <c r="I32" s="68"/>
      <c r="J32" s="68"/>
      <c r="K32" s="68"/>
      <c r="L32" s="68"/>
      <c r="M32" s="68"/>
      <c r="N32" s="21"/>
      <c r="O32" s="13"/>
      <c r="P32" s="20"/>
      <c r="Q32" s="13"/>
      <c r="R32" s="71"/>
      <c r="S32" s="1"/>
    </row>
    <row r="33" ht="14.25" spans="1:19">
      <c r="A33" s="30" t="s">
        <v>303</v>
      </c>
      <c r="B33" s="3" t="s">
        <v>6</v>
      </c>
      <c r="C33" s="1" t="s">
        <v>7</v>
      </c>
      <c r="D33" s="1"/>
      <c r="E33" s="1"/>
      <c r="F33" s="35" t="s">
        <v>6</v>
      </c>
      <c r="G33" s="8" t="s">
        <v>7</v>
      </c>
      <c r="H33" s="9"/>
      <c r="I33" s="1"/>
      <c r="J33" s="35" t="s">
        <v>6</v>
      </c>
      <c r="K33" s="8" t="s">
        <v>7</v>
      </c>
      <c r="L33" s="9"/>
      <c r="M33" s="1"/>
      <c r="N33" s="21"/>
      <c r="O33" s="13"/>
      <c r="P33" s="20"/>
      <c r="Q33" s="13"/>
      <c r="R33" s="71"/>
      <c r="S33" s="1"/>
    </row>
    <row r="34" ht="15" spans="1:19">
      <c r="A34" s="30"/>
      <c r="B34" s="10" t="s">
        <v>412</v>
      </c>
      <c r="C34" s="11" t="s">
        <v>26</v>
      </c>
      <c r="D34" s="36">
        <v>2420</v>
      </c>
      <c r="E34" s="13"/>
      <c r="F34" s="16"/>
      <c r="G34" s="13"/>
      <c r="H34" s="13"/>
      <c r="I34" s="13"/>
      <c r="J34" s="21"/>
      <c r="K34" s="13"/>
      <c r="L34" s="1"/>
      <c r="M34" s="1"/>
      <c r="N34" s="21"/>
      <c r="O34" s="13"/>
      <c r="P34" s="20"/>
      <c r="Q34" s="13"/>
      <c r="R34" s="71"/>
      <c r="S34" s="1"/>
    </row>
    <row r="35" ht="15" spans="1:19">
      <c r="A35" s="30"/>
      <c r="B35" s="10" t="s">
        <v>397</v>
      </c>
      <c r="C35" s="11" t="s">
        <v>179</v>
      </c>
      <c r="D35" s="36">
        <v>980</v>
      </c>
      <c r="E35" s="13"/>
      <c r="F35" s="21"/>
      <c r="G35" s="13"/>
      <c r="H35" s="13"/>
      <c r="I35" s="13"/>
      <c r="J35" s="13"/>
      <c r="K35" s="13"/>
      <c r="L35" s="1"/>
      <c r="M35" s="49"/>
      <c r="N35" s="69"/>
      <c r="O35" s="13"/>
      <c r="P35" s="20"/>
      <c r="Q35" s="13"/>
      <c r="R35" s="71"/>
      <c r="S35" s="1"/>
    </row>
    <row r="36" ht="15" spans="1:19">
      <c r="A36" s="30"/>
      <c r="B36" s="10" t="s">
        <v>398</v>
      </c>
      <c r="C36" s="16" t="s">
        <v>429</v>
      </c>
      <c r="D36" s="16">
        <v>870</v>
      </c>
      <c r="E36" s="13"/>
      <c r="F36" s="21"/>
      <c r="G36" s="13"/>
      <c r="H36" s="13"/>
      <c r="I36" s="13"/>
      <c r="J36" s="13"/>
      <c r="K36" s="13"/>
      <c r="L36" s="1"/>
      <c r="M36" s="49"/>
      <c r="N36" s="21"/>
      <c r="O36" s="13"/>
      <c r="P36" s="20"/>
      <c r="Q36" s="13"/>
      <c r="R36" s="71"/>
      <c r="S36" s="1"/>
    </row>
    <row r="37" ht="15" spans="1:19">
      <c r="A37" s="30"/>
      <c r="B37" s="10" t="s">
        <v>399</v>
      </c>
      <c r="C37" s="13" t="s">
        <v>10</v>
      </c>
      <c r="D37" s="13">
        <v>3270</v>
      </c>
      <c r="E37" s="13"/>
      <c r="F37" s="13"/>
      <c r="G37" s="13"/>
      <c r="H37" s="13"/>
      <c r="I37" s="13"/>
      <c r="J37" s="13"/>
      <c r="K37" s="13"/>
      <c r="L37" s="1"/>
      <c r="M37" s="49"/>
      <c r="N37" s="70"/>
      <c r="O37" s="13"/>
      <c r="P37" s="20"/>
      <c r="Q37" s="13"/>
      <c r="R37" s="71"/>
      <c r="S37" s="1"/>
    </row>
    <row r="38" ht="15" spans="1:19">
      <c r="A38" s="30"/>
      <c r="B38" s="10" t="s">
        <v>442</v>
      </c>
      <c r="C38" s="13" t="s">
        <v>10</v>
      </c>
      <c r="D38" s="13">
        <v>1860</v>
      </c>
      <c r="E38" s="13"/>
      <c r="F38" s="13"/>
      <c r="G38" s="13"/>
      <c r="H38" s="13"/>
      <c r="I38" s="13"/>
      <c r="J38" s="13"/>
      <c r="K38" s="13"/>
      <c r="L38" s="1"/>
      <c r="M38" s="49"/>
      <c r="N38" s="21"/>
      <c r="O38" s="13"/>
      <c r="P38" s="20"/>
      <c r="Q38" s="13"/>
      <c r="R38" s="71"/>
      <c r="S38" s="1"/>
    </row>
    <row r="39" ht="15" spans="1:19">
      <c r="A39" s="30"/>
      <c r="B39" s="10"/>
      <c r="C39" s="13"/>
      <c r="D39" s="13"/>
      <c r="E39" s="13"/>
      <c r="F39" s="13"/>
      <c r="G39" s="13"/>
      <c r="H39" s="13"/>
      <c r="I39" s="13"/>
      <c r="J39" s="13"/>
      <c r="K39" s="13"/>
      <c r="L39" s="1"/>
      <c r="M39" s="49"/>
      <c r="N39" s="21"/>
      <c r="O39" s="13"/>
      <c r="P39" s="20"/>
      <c r="Q39" s="13"/>
      <c r="R39" s="71"/>
      <c r="S39" s="1"/>
    </row>
    <row r="40" ht="14.25" spans="1:19">
      <c r="A40" s="30"/>
      <c r="B40" s="21"/>
      <c r="C40" s="13"/>
      <c r="D40" s="13"/>
      <c r="E40" s="13"/>
      <c r="F40" s="13"/>
      <c r="G40" s="13"/>
      <c r="H40" s="13"/>
      <c r="I40" s="13"/>
      <c r="J40" s="13"/>
      <c r="K40" s="13"/>
      <c r="L40" s="1"/>
      <c r="M40" s="49"/>
      <c r="N40" s="21"/>
      <c r="O40" s="13"/>
      <c r="P40" s="20"/>
      <c r="Q40" s="13"/>
      <c r="R40" s="71"/>
      <c r="S40" s="1"/>
    </row>
    <row r="41" ht="14.25" spans="1:19">
      <c r="A41" s="30"/>
      <c r="B41" s="21"/>
      <c r="C41" s="13"/>
      <c r="D41" s="13"/>
      <c r="E41" s="13"/>
      <c r="F41" s="13"/>
      <c r="G41" s="13"/>
      <c r="H41" s="13"/>
      <c r="I41" s="71"/>
      <c r="J41" s="13"/>
      <c r="K41" s="13"/>
      <c r="L41" s="1"/>
      <c r="M41" s="49"/>
      <c r="N41" s="21"/>
      <c r="O41" s="13"/>
      <c r="P41" s="20"/>
      <c r="Q41" s="13"/>
      <c r="R41" s="71"/>
      <c r="S41" s="1"/>
    </row>
    <row r="42" ht="14.25" spans="1:19">
      <c r="A42" s="30"/>
      <c r="B42" s="7"/>
      <c r="C42" s="28"/>
      <c r="D42" s="1"/>
      <c r="E42" s="1"/>
      <c r="F42" s="35"/>
      <c r="G42" s="1"/>
      <c r="H42" s="1"/>
      <c r="I42" s="35"/>
      <c r="J42" s="1"/>
      <c r="K42" s="1"/>
      <c r="L42" s="1"/>
      <c r="M42" s="49"/>
      <c r="N42" s="69"/>
      <c r="O42" s="13"/>
      <c r="P42" s="20"/>
      <c r="Q42" s="13"/>
      <c r="R42" s="71"/>
      <c r="S42" s="1"/>
    </row>
    <row r="43" ht="14.25" spans="1:19">
      <c r="A43" s="30"/>
      <c r="B43" s="7"/>
      <c r="C43" s="28"/>
      <c r="D43" s="1"/>
      <c r="E43" s="1"/>
      <c r="F43" s="35"/>
      <c r="G43" s="28"/>
      <c r="H43" s="1"/>
      <c r="I43" s="1"/>
      <c r="J43" s="35"/>
      <c r="K43" s="1"/>
      <c r="L43" s="1"/>
      <c r="M43" s="1"/>
      <c r="N43" s="70"/>
      <c r="O43" s="13"/>
      <c r="P43" s="20"/>
      <c r="Q43" s="13"/>
      <c r="R43" s="71"/>
      <c r="S43" s="1"/>
    </row>
    <row r="44" ht="14.25" spans="1:19">
      <c r="A44" s="30"/>
      <c r="B44" s="7"/>
      <c r="C44" s="28"/>
      <c r="D44" s="1"/>
      <c r="E44" s="1"/>
      <c r="F44" s="35"/>
      <c r="G44" s="28"/>
      <c r="H44" s="1"/>
      <c r="I44" s="1"/>
      <c r="J44" s="35"/>
      <c r="K44" s="1"/>
      <c r="L44" s="1"/>
      <c r="M44" s="1"/>
      <c r="N44" s="69"/>
      <c r="O44" s="13"/>
      <c r="P44" s="20"/>
      <c r="Q44" s="13"/>
      <c r="R44" s="71"/>
      <c r="S44" s="1"/>
    </row>
    <row r="45" ht="14.25" spans="1:19">
      <c r="A45" s="30"/>
      <c r="B45" s="3"/>
      <c r="C45" s="26"/>
      <c r="D45" s="27"/>
      <c r="E45" s="1"/>
      <c r="F45" s="7"/>
      <c r="G45" s="28"/>
      <c r="H45" s="1"/>
      <c r="I45" s="1"/>
      <c r="J45" s="1"/>
      <c r="K45" s="1"/>
      <c r="L45" s="1"/>
      <c r="M45" s="1"/>
      <c r="N45" s="70"/>
      <c r="O45" s="13"/>
      <c r="P45" s="20"/>
      <c r="Q45" s="13"/>
      <c r="R45" s="71"/>
      <c r="S45" s="1"/>
    </row>
    <row r="46" ht="14.25" spans="1:19">
      <c r="A46" s="30"/>
      <c r="B46" s="3"/>
      <c r="C46" s="26"/>
      <c r="D46" s="27"/>
      <c r="E46" s="1"/>
      <c r="F46" s="7"/>
      <c r="G46" s="28"/>
      <c r="H46" s="1"/>
      <c r="I46" s="1"/>
      <c r="J46" s="1"/>
      <c r="K46" s="1"/>
      <c r="L46" s="1"/>
      <c r="M46" s="1"/>
      <c r="N46" s="69"/>
      <c r="O46" s="13"/>
      <c r="P46" s="20"/>
      <c r="Q46" s="13"/>
      <c r="R46" s="71"/>
      <c r="S46" s="1"/>
    </row>
    <row r="47" ht="14.25" spans="1:19">
      <c r="A47" s="30"/>
      <c r="B47" s="3"/>
      <c r="C47" s="29" t="s">
        <v>40</v>
      </c>
      <c r="D47" s="29">
        <f>SUM(D34:D46)</f>
        <v>9400</v>
      </c>
      <c r="E47" s="1"/>
      <c r="F47" s="7"/>
      <c r="G47" s="29" t="s">
        <v>41</v>
      </c>
      <c r="H47" s="29">
        <f>SUM(H34:H46)</f>
        <v>0</v>
      </c>
      <c r="I47" s="27"/>
      <c r="J47" s="1"/>
      <c r="K47" s="29" t="s">
        <v>42</v>
      </c>
      <c r="L47" s="29">
        <f>L34</f>
        <v>0</v>
      </c>
      <c r="M47" s="27"/>
      <c r="N47" s="69"/>
      <c r="O47" s="13"/>
      <c r="P47" s="20"/>
      <c r="Q47" s="13"/>
      <c r="R47" s="71"/>
      <c r="S47" s="1"/>
    </row>
    <row r="48" ht="18.75" spans="1:19">
      <c r="A48" s="37"/>
      <c r="B48" s="31" t="s">
        <v>318</v>
      </c>
      <c r="C48" s="32"/>
      <c r="D48" s="32"/>
      <c r="E48" s="32"/>
      <c r="F48" s="33">
        <f>D47+H47+L47</f>
        <v>9400</v>
      </c>
      <c r="G48" s="34"/>
      <c r="H48" s="34"/>
      <c r="I48" s="72"/>
      <c r="J48" s="72"/>
      <c r="K48" s="72"/>
      <c r="L48" s="72"/>
      <c r="M48" s="72"/>
      <c r="N48" s="69"/>
      <c r="O48" s="13"/>
      <c r="P48" s="20"/>
      <c r="Q48" s="13"/>
      <c r="R48" s="71"/>
      <c r="S48" s="1"/>
    </row>
    <row r="49" ht="15" spans="1:19">
      <c r="A49" s="38" t="s">
        <v>45</v>
      </c>
      <c r="B49" s="38"/>
      <c r="C49" s="39" t="s">
        <v>46</v>
      </c>
      <c r="D49" s="40"/>
      <c r="E49" s="41">
        <f>SUM(D47+D31)</f>
        <v>61154</v>
      </c>
      <c r="F49" s="40"/>
      <c r="G49" s="40" t="s">
        <v>47</v>
      </c>
      <c r="H49" s="40"/>
      <c r="I49" s="73">
        <f>SUM(H47)</f>
        <v>0</v>
      </c>
      <c r="J49" s="40"/>
      <c r="K49" s="40" t="s">
        <v>48</v>
      </c>
      <c r="L49" s="40"/>
      <c r="M49" s="74">
        <f>L31+L47</f>
        <v>4900</v>
      </c>
      <c r="N49" s="16"/>
      <c r="O49" s="13"/>
      <c r="P49" s="20"/>
      <c r="Q49" s="13"/>
      <c r="R49" s="71"/>
      <c r="S49" s="1"/>
    </row>
    <row r="50" ht="14.25" spans="1:19">
      <c r="A50" s="38"/>
      <c r="B50" s="38"/>
      <c r="C50" s="42" t="s">
        <v>49</v>
      </c>
      <c r="D50" s="43"/>
      <c r="E50" s="43"/>
      <c r="F50" s="44">
        <f>SUM(F32:F48)</f>
        <v>66054</v>
      </c>
      <c r="G50" s="45"/>
      <c r="H50" s="46"/>
      <c r="I50" s="46"/>
      <c r="J50" s="46"/>
      <c r="K50" s="46"/>
      <c r="L50" s="46"/>
      <c r="M50" s="75"/>
      <c r="N50" s="19"/>
      <c r="O50" s="13"/>
      <c r="P50" s="20"/>
      <c r="Q50" s="13"/>
      <c r="R50" s="71"/>
      <c r="S50" s="1"/>
    </row>
    <row r="51" ht="14.25" spans="1:19">
      <c r="A51" s="38"/>
      <c r="B51" s="38"/>
      <c r="C51" s="47"/>
      <c r="D51" s="47"/>
      <c r="E51" s="47"/>
      <c r="F51" s="48"/>
      <c r="G51" s="48"/>
      <c r="H51" s="38"/>
      <c r="I51" s="38"/>
      <c r="J51" s="76"/>
      <c r="K51" s="76"/>
      <c r="L51" s="76"/>
      <c r="M51" s="38"/>
      <c r="N51" s="77"/>
      <c r="O51" s="13"/>
      <c r="P51" s="77"/>
      <c r="Q51" s="13"/>
      <c r="R51" s="71"/>
      <c r="S51" s="1"/>
    </row>
  </sheetData>
  <mergeCells count="21">
    <mergeCell ref="A1:M1"/>
    <mergeCell ref="C2:E2"/>
    <mergeCell ref="F2:I2"/>
    <mergeCell ref="J2:M2"/>
    <mergeCell ref="K3:L3"/>
    <mergeCell ref="N10:Q10"/>
    <mergeCell ref="B32:E32"/>
    <mergeCell ref="I32:M32"/>
    <mergeCell ref="G33:H33"/>
    <mergeCell ref="K33:L33"/>
    <mergeCell ref="B48:E48"/>
    <mergeCell ref="I48:M48"/>
    <mergeCell ref="C49:D49"/>
    <mergeCell ref="G49:H49"/>
    <mergeCell ref="A3:A31"/>
    <mergeCell ref="A33:A47"/>
    <mergeCell ref="N8:N9"/>
    <mergeCell ref="N2:S3"/>
    <mergeCell ref="A49:B51"/>
    <mergeCell ref="C50:E51"/>
    <mergeCell ref="F50:G5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workbookViewId="0">
      <selection activeCell="A1" sqref="$A1:$XFD1048576"/>
    </sheetView>
  </sheetViews>
  <sheetFormatPr defaultColWidth="9" defaultRowHeight="13.5"/>
  <cols>
    <col min="2" max="2" width="15" customWidth="1"/>
    <col min="10" max="10" width="13.125" customWidth="1"/>
    <col min="14" max="14" width="1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443</v>
      </c>
      <c r="C4" s="12" t="s">
        <v>444</v>
      </c>
      <c r="D4" s="12">
        <v>3062</v>
      </c>
      <c r="E4" s="13"/>
      <c r="F4" s="14"/>
      <c r="G4" s="15"/>
      <c r="H4" s="14"/>
      <c r="I4" s="13"/>
      <c r="J4" s="21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445</v>
      </c>
      <c r="C5" s="11" t="s">
        <v>10</v>
      </c>
      <c r="D5" s="12">
        <v>1884</v>
      </c>
      <c r="E5" s="13"/>
      <c r="F5" s="16"/>
      <c r="G5" s="13"/>
      <c r="H5" s="16"/>
      <c r="I5" s="13"/>
      <c r="J5" s="21"/>
      <c r="K5" s="53"/>
      <c r="L5" s="53"/>
      <c r="M5" s="1"/>
      <c r="N5" s="54" t="s">
        <v>446</v>
      </c>
      <c r="O5" s="55"/>
      <c r="P5" s="55"/>
      <c r="Q5" s="1" t="s">
        <v>23</v>
      </c>
      <c r="R5" s="1">
        <v>5</v>
      </c>
      <c r="S5" s="1" t="s">
        <v>1</v>
      </c>
    </row>
    <row r="6" ht="15" spans="1:19">
      <c r="A6" s="6"/>
      <c r="B6" s="10" t="s">
        <v>447</v>
      </c>
      <c r="C6" s="17" t="s">
        <v>429</v>
      </c>
      <c r="D6" s="11">
        <v>933</v>
      </c>
      <c r="E6" s="13"/>
      <c r="F6" s="16"/>
      <c r="G6" s="13"/>
      <c r="H6" s="16"/>
      <c r="I6" s="13"/>
      <c r="J6" s="13"/>
      <c r="K6" s="53"/>
      <c r="L6" s="53"/>
      <c r="M6" s="1"/>
      <c r="N6" s="49" t="s">
        <v>448</v>
      </c>
      <c r="O6" s="1"/>
      <c r="P6" s="1"/>
      <c r="Q6" s="1" t="s">
        <v>23</v>
      </c>
      <c r="R6" s="1">
        <v>5</v>
      </c>
      <c r="S6" s="1" t="s">
        <v>1</v>
      </c>
    </row>
    <row r="7" ht="15" spans="1:19">
      <c r="A7" s="6"/>
      <c r="B7" s="10"/>
      <c r="C7" s="17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/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10</v>
      </c>
      <c r="P9" s="62"/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449</v>
      </c>
      <c r="O12" s="65" t="s">
        <v>450</v>
      </c>
      <c r="P12" s="36">
        <v>188</v>
      </c>
      <c r="Q12" s="65" t="s">
        <v>23</v>
      </c>
      <c r="R12" s="65" t="s">
        <v>1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451</v>
      </c>
      <c r="O13" s="11" t="s">
        <v>10</v>
      </c>
      <c r="P13" s="36">
        <v>6252</v>
      </c>
      <c r="Q13" s="65" t="s">
        <v>223</v>
      </c>
      <c r="R13" s="65" t="s">
        <v>1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452</v>
      </c>
      <c r="O14" s="11" t="s">
        <v>10</v>
      </c>
      <c r="P14" s="36">
        <v>4068</v>
      </c>
      <c r="Q14" s="65" t="s">
        <v>223</v>
      </c>
      <c r="R14" s="65" t="s">
        <v>1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453</v>
      </c>
      <c r="O15" s="11" t="s">
        <v>55</v>
      </c>
      <c r="P15" s="36">
        <v>545.68</v>
      </c>
      <c r="Q15" s="65" t="s">
        <v>226</v>
      </c>
      <c r="R15" s="65" t="s">
        <v>384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454</v>
      </c>
      <c r="O16" s="11" t="s">
        <v>55</v>
      </c>
      <c r="P16" s="36">
        <v>545.68</v>
      </c>
      <c r="Q16" s="65" t="s">
        <v>226</v>
      </c>
      <c r="R16" s="65" t="s">
        <v>384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455</v>
      </c>
      <c r="O17" s="11" t="s">
        <v>55</v>
      </c>
      <c r="P17" s="36">
        <v>545.68</v>
      </c>
      <c r="Q17" s="65" t="s">
        <v>226</v>
      </c>
      <c r="R17" s="65" t="s">
        <v>384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456</v>
      </c>
      <c r="O18" s="11" t="s">
        <v>53</v>
      </c>
      <c r="P18" s="67">
        <v>518.92</v>
      </c>
      <c r="Q18" s="65" t="s">
        <v>226</v>
      </c>
      <c r="R18" s="65" t="s">
        <v>384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/>
      <c r="O19" s="11"/>
      <c r="P19" s="20"/>
      <c r="Q19" s="65"/>
      <c r="R19" s="65"/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/>
      <c r="O20" s="11"/>
      <c r="P20" s="20"/>
      <c r="Q20" s="65"/>
      <c r="R20" s="65"/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/>
      <c r="O21" s="13"/>
      <c r="P21" s="20"/>
      <c r="Q21" s="65"/>
      <c r="R21" s="65"/>
      <c r="S21" s="1"/>
    </row>
    <row r="22" ht="14.25" spans="1:19">
      <c r="A22" s="6"/>
      <c r="B22" s="3"/>
      <c r="C22" s="29" t="s">
        <v>40</v>
      </c>
      <c r="D22" s="29">
        <f>SUM(D4:D21)</f>
        <v>5879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7">
        <f>SUM(L4:L16)</f>
        <v>0</v>
      </c>
      <c r="N22" s="23"/>
      <c r="O22" s="13"/>
      <c r="P22" s="20"/>
      <c r="Q22" s="65"/>
      <c r="R22" s="65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5879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226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" t="s">
        <v>457</v>
      </c>
      <c r="C25" s="11" t="s">
        <v>55</v>
      </c>
      <c r="D25" s="36">
        <v>763</v>
      </c>
      <c r="E25" s="13"/>
      <c r="F25" s="16"/>
      <c r="G25" s="13"/>
      <c r="H25" s="13"/>
      <c r="I25" s="13"/>
      <c r="J25" s="21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 t="s">
        <v>458</v>
      </c>
      <c r="C26" s="11" t="s">
        <v>55</v>
      </c>
      <c r="D26" s="36">
        <v>668.88</v>
      </c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1431.88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f>L25</f>
        <v>0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1431.88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7310.88</v>
      </c>
      <c r="F40" s="40"/>
      <c r="G40" s="40" t="s">
        <v>47</v>
      </c>
      <c r="H40" s="40"/>
      <c r="I40" s="73">
        <f>SUM(H38)</f>
        <v>0</v>
      </c>
      <c r="J40" s="40"/>
      <c r="K40" s="40" t="s">
        <v>48</v>
      </c>
      <c r="L40" s="40"/>
      <c r="M40" s="74">
        <f>L22+L38</f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7310.88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opLeftCell="A4" workbookViewId="0">
      <selection activeCell="A1" sqref="A1:S42"/>
    </sheetView>
  </sheetViews>
  <sheetFormatPr defaultColWidth="9" defaultRowHeight="13.5"/>
  <cols>
    <col min="2" max="2" width="15" customWidth="1"/>
    <col min="10" max="10" width="13.125" customWidth="1"/>
    <col min="14" max="14" width="15" customWidth="1"/>
    <col min="16" max="16" width="9.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459</v>
      </c>
      <c r="C4" s="11" t="s">
        <v>26</v>
      </c>
      <c r="D4" s="12">
        <v>2999</v>
      </c>
      <c r="E4" s="13"/>
      <c r="F4" s="14"/>
      <c r="G4" s="15"/>
      <c r="H4" s="14"/>
      <c r="I4" s="13"/>
      <c r="J4" s="21" t="s">
        <v>460</v>
      </c>
      <c r="K4" s="53" t="s">
        <v>55</v>
      </c>
      <c r="L4" s="53">
        <v>724.88</v>
      </c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461</v>
      </c>
      <c r="C5" s="11" t="s">
        <v>462</v>
      </c>
      <c r="D5" s="12">
        <v>6030</v>
      </c>
      <c r="E5" s="13"/>
      <c r="F5" s="16"/>
      <c r="G5" s="13"/>
      <c r="H5" s="16"/>
      <c r="I5" s="13"/>
      <c r="J5" s="21"/>
      <c r="K5" s="53"/>
      <c r="L5" s="53"/>
      <c r="M5" s="1"/>
      <c r="N5" s="54" t="s">
        <v>414</v>
      </c>
      <c r="O5" s="55"/>
      <c r="P5" s="55"/>
      <c r="Q5" s="1" t="s">
        <v>23</v>
      </c>
      <c r="R5" s="1">
        <v>5</v>
      </c>
      <c r="S5" s="1" t="s">
        <v>1</v>
      </c>
    </row>
    <row r="6" ht="15" spans="1:19">
      <c r="A6" s="6"/>
      <c r="B6" s="10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 t="s">
        <v>350</v>
      </c>
      <c r="O6" s="1"/>
      <c r="P6" s="1"/>
      <c r="Q6" s="1" t="s">
        <v>23</v>
      </c>
      <c r="R6" s="1">
        <v>5</v>
      </c>
      <c r="S6" s="1" t="s">
        <v>1</v>
      </c>
    </row>
    <row r="7" ht="15" spans="1:19">
      <c r="A7" s="6"/>
      <c r="B7" s="10"/>
      <c r="C7" s="17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/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10</v>
      </c>
      <c r="P9" s="62"/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463</v>
      </c>
      <c r="O12" s="65" t="s">
        <v>28</v>
      </c>
      <c r="P12" s="36">
        <v>1999</v>
      </c>
      <c r="Q12" s="65" t="s">
        <v>223</v>
      </c>
      <c r="R12" s="65" t="s">
        <v>1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464</v>
      </c>
      <c r="O13" s="65" t="s">
        <v>28</v>
      </c>
      <c r="P13" s="36">
        <v>1999</v>
      </c>
      <c r="Q13" s="65" t="s">
        <v>223</v>
      </c>
      <c r="R13" s="65" t="s">
        <v>1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465</v>
      </c>
      <c r="O14" s="11" t="s">
        <v>26</v>
      </c>
      <c r="P14" s="36">
        <v>6076</v>
      </c>
      <c r="Q14" s="65" t="s">
        <v>223</v>
      </c>
      <c r="R14" s="65" t="s">
        <v>1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466</v>
      </c>
      <c r="O15" s="65" t="s">
        <v>28</v>
      </c>
      <c r="P15" s="36">
        <v>1999</v>
      </c>
      <c r="Q15" s="65" t="s">
        <v>223</v>
      </c>
      <c r="R15" s="65" t="s">
        <v>1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467</v>
      </c>
      <c r="O16" s="11" t="s">
        <v>55</v>
      </c>
      <c r="P16" s="36">
        <v>1321.68</v>
      </c>
      <c r="Q16" s="65" t="s">
        <v>226</v>
      </c>
      <c r="R16" s="65" t="s">
        <v>384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468</v>
      </c>
      <c r="O17" s="11" t="s">
        <v>53</v>
      </c>
      <c r="P17" s="36">
        <v>518.92</v>
      </c>
      <c r="Q17" s="65" t="s">
        <v>226</v>
      </c>
      <c r="R17" s="65" t="s">
        <v>384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469</v>
      </c>
      <c r="O18" s="11" t="s">
        <v>55</v>
      </c>
      <c r="P18" s="67">
        <v>1293.52</v>
      </c>
      <c r="Q18" s="65" t="s">
        <v>226</v>
      </c>
      <c r="R18" s="65" t="s">
        <v>384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 t="s">
        <v>470</v>
      </c>
      <c r="O19" s="11" t="s">
        <v>53</v>
      </c>
      <c r="P19" s="20">
        <v>399</v>
      </c>
      <c r="Q19" s="65" t="s">
        <v>471</v>
      </c>
      <c r="R19" s="65">
        <v>1688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 t="s">
        <v>472</v>
      </c>
      <c r="O20" s="11" t="s">
        <v>53</v>
      </c>
      <c r="P20" s="20">
        <v>399</v>
      </c>
      <c r="Q20" s="65" t="s">
        <v>471</v>
      </c>
      <c r="R20" s="65">
        <v>1688</v>
      </c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 t="s">
        <v>473</v>
      </c>
      <c r="O21" s="11" t="s">
        <v>53</v>
      </c>
      <c r="P21" s="20">
        <v>399</v>
      </c>
      <c r="Q21" s="65" t="s">
        <v>471</v>
      </c>
      <c r="R21" s="65">
        <v>1688</v>
      </c>
      <c r="S21" s="1"/>
    </row>
    <row r="22" ht="14.25" spans="1:19">
      <c r="A22" s="6"/>
      <c r="B22" s="3"/>
      <c r="C22" s="29" t="s">
        <v>40</v>
      </c>
      <c r="D22" s="29">
        <f>SUM(D4:D21)</f>
        <v>9029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7">
        <f>SUM(L4:L16)</f>
        <v>724.88</v>
      </c>
      <c r="N22" s="23"/>
      <c r="O22" s="13"/>
      <c r="P22" s="20"/>
      <c r="Q22" s="65"/>
      <c r="R22" s="65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9029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223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" t="s">
        <v>474</v>
      </c>
      <c r="C25" s="11" t="s">
        <v>429</v>
      </c>
      <c r="D25" s="36">
        <v>1099</v>
      </c>
      <c r="E25" s="13"/>
      <c r="F25" s="16"/>
      <c r="G25" s="13"/>
      <c r="H25" s="13"/>
      <c r="I25" s="13"/>
      <c r="J25" s="21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1099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f>L25</f>
        <v>0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1099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10128</v>
      </c>
      <c r="F40" s="40"/>
      <c r="G40" s="40" t="s">
        <v>47</v>
      </c>
      <c r="H40" s="40"/>
      <c r="I40" s="73">
        <f>SUM(H38)</f>
        <v>0</v>
      </c>
      <c r="J40" s="40"/>
      <c r="K40" s="40" t="s">
        <v>48</v>
      </c>
      <c r="L40" s="40"/>
      <c r="M40" s="74">
        <f>L22+L38</f>
        <v>724.88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10128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workbookViewId="0">
      <selection activeCell="F4" sqref="F4"/>
    </sheetView>
  </sheetViews>
  <sheetFormatPr defaultColWidth="9" defaultRowHeight="13.5"/>
  <cols>
    <col min="4" max="4" width="9.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475</v>
      </c>
      <c r="C4" s="11" t="s">
        <v>441</v>
      </c>
      <c r="D4" s="12">
        <v>1278.08</v>
      </c>
      <c r="E4" s="13"/>
      <c r="F4" s="14">
        <v>90940660290</v>
      </c>
      <c r="G4" s="15" t="s">
        <v>55</v>
      </c>
      <c r="H4" s="14">
        <v>626.05</v>
      </c>
      <c r="I4" s="13"/>
      <c r="J4" s="21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476</v>
      </c>
      <c r="C5" s="11" t="s">
        <v>477</v>
      </c>
      <c r="D5" s="12">
        <v>1088</v>
      </c>
      <c r="E5" s="13"/>
      <c r="F5" s="16"/>
      <c r="G5" s="13"/>
      <c r="H5" s="16"/>
      <c r="I5" s="13"/>
      <c r="J5" s="21"/>
      <c r="K5" s="53"/>
      <c r="L5" s="53"/>
      <c r="M5" s="1"/>
      <c r="N5" s="54" t="s">
        <v>438</v>
      </c>
      <c r="O5" s="55"/>
      <c r="P5" s="55"/>
      <c r="Q5" s="1" t="s">
        <v>13</v>
      </c>
      <c r="R5" s="1">
        <v>5</v>
      </c>
      <c r="S5" s="1"/>
    </row>
    <row r="6" ht="15" spans="1:19">
      <c r="A6" s="6"/>
      <c r="B6" s="10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 t="s">
        <v>321</v>
      </c>
      <c r="O6" s="1"/>
      <c r="P6" s="1"/>
      <c r="Q6" s="1" t="s">
        <v>13</v>
      </c>
      <c r="R6" s="1">
        <v>5</v>
      </c>
      <c r="S6" s="1"/>
    </row>
    <row r="7" ht="15" spans="1:19">
      <c r="A7" s="6"/>
      <c r="B7" s="10"/>
      <c r="C7" s="17"/>
      <c r="D7" s="18"/>
      <c r="E7" s="13"/>
      <c r="F7" s="19"/>
      <c r="G7" s="16"/>
      <c r="H7" s="20"/>
      <c r="I7" s="13"/>
      <c r="J7" s="16"/>
      <c r="K7" s="53"/>
      <c r="L7" s="53"/>
      <c r="M7" s="49"/>
      <c r="N7" s="56" t="s">
        <v>323</v>
      </c>
      <c r="O7" s="8"/>
      <c r="P7" s="8"/>
      <c r="Q7" s="1" t="s">
        <v>13</v>
      </c>
      <c r="R7" s="1">
        <v>5</v>
      </c>
      <c r="S7" s="8"/>
    </row>
    <row r="8" ht="15" spans="1:19">
      <c r="A8" s="6"/>
      <c r="B8" s="10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/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15</v>
      </c>
      <c r="P9" s="62"/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478</v>
      </c>
      <c r="O12" s="65" t="s">
        <v>28</v>
      </c>
      <c r="P12" s="36">
        <v>2139</v>
      </c>
      <c r="Q12" s="65" t="s">
        <v>223</v>
      </c>
      <c r="R12" s="65" t="s">
        <v>1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479</v>
      </c>
      <c r="O13" s="65" t="s">
        <v>26</v>
      </c>
      <c r="P13" s="36">
        <v>2904</v>
      </c>
      <c r="Q13" s="65" t="s">
        <v>223</v>
      </c>
      <c r="R13" s="65" t="s">
        <v>1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480</v>
      </c>
      <c r="O14" s="65" t="s">
        <v>28</v>
      </c>
      <c r="P14" s="36">
        <v>1999</v>
      </c>
      <c r="Q14" s="65" t="s">
        <v>223</v>
      </c>
      <c r="R14" s="65" t="s">
        <v>1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481</v>
      </c>
      <c r="O15" s="65" t="s">
        <v>53</v>
      </c>
      <c r="P15" s="36">
        <v>1633.52</v>
      </c>
      <c r="Q15" s="65" t="s">
        <v>226</v>
      </c>
      <c r="R15" s="65" t="s">
        <v>482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483</v>
      </c>
      <c r="O16" s="11" t="s">
        <v>55</v>
      </c>
      <c r="P16" s="36">
        <v>1091.36</v>
      </c>
      <c r="Q16" s="65" t="s">
        <v>226</v>
      </c>
      <c r="R16" s="65" t="s">
        <v>482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484</v>
      </c>
      <c r="O17" s="11" t="s">
        <v>55</v>
      </c>
      <c r="P17" s="36">
        <v>774.6</v>
      </c>
      <c r="Q17" s="65" t="s">
        <v>226</v>
      </c>
      <c r="R17" s="65" t="s">
        <v>482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485</v>
      </c>
      <c r="O18" s="11" t="s">
        <v>53</v>
      </c>
      <c r="P18" s="67">
        <v>518.92</v>
      </c>
      <c r="Q18" s="65" t="s">
        <v>226</v>
      </c>
      <c r="R18" s="65" t="s">
        <v>482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 t="s">
        <v>486</v>
      </c>
      <c r="O19" s="11" t="s">
        <v>55</v>
      </c>
      <c r="P19" s="20">
        <v>465</v>
      </c>
      <c r="Q19" s="65" t="s">
        <v>471</v>
      </c>
      <c r="R19" s="65" t="s">
        <v>487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/>
      <c r="O20" s="11"/>
      <c r="P20" s="20"/>
      <c r="Q20" s="65"/>
      <c r="R20" s="65"/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/>
      <c r="O21" s="11"/>
      <c r="P21" s="20"/>
      <c r="Q21" s="65"/>
      <c r="R21" s="65"/>
      <c r="S21" s="1"/>
    </row>
    <row r="22" ht="14.25" spans="1:19">
      <c r="A22" s="6"/>
      <c r="B22" s="3"/>
      <c r="C22" s="29" t="s">
        <v>40</v>
      </c>
      <c r="D22" s="29">
        <f>SUM(D4:D21)</f>
        <v>2366.08</v>
      </c>
      <c r="E22" s="1"/>
      <c r="F22" s="7"/>
      <c r="G22" s="29" t="s">
        <v>41</v>
      </c>
      <c r="H22" s="29">
        <f>SUM(H4:H21)</f>
        <v>626.05</v>
      </c>
      <c r="I22" s="1"/>
      <c r="J22" s="1"/>
      <c r="K22" s="29" t="s">
        <v>42</v>
      </c>
      <c r="L22" s="27">
        <f>SUM(L4:L16)</f>
        <v>0</v>
      </c>
      <c r="N22" s="23"/>
      <c r="O22" s="13"/>
      <c r="P22" s="20"/>
      <c r="Q22" s="65"/>
      <c r="R22" s="65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2992.13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226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E25" s="13"/>
      <c r="F25" s="10" t="s">
        <v>488</v>
      </c>
      <c r="G25" s="11" t="s">
        <v>55</v>
      </c>
      <c r="H25" s="36">
        <v>606.05</v>
      </c>
      <c r="I25" s="13"/>
      <c r="J25" s="21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0</v>
      </c>
      <c r="E38" s="1"/>
      <c r="F38" s="7"/>
      <c r="G38" s="29" t="s">
        <v>41</v>
      </c>
      <c r="H38" s="29">
        <f>SUM(H25:H37)</f>
        <v>606.05</v>
      </c>
      <c r="I38" s="27"/>
      <c r="J38" s="1"/>
      <c r="K38" s="29" t="s">
        <v>42</v>
      </c>
      <c r="L38" s="29">
        <f>L25</f>
        <v>0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606.05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2366.08</v>
      </c>
      <c r="F40" s="40"/>
      <c r="G40" s="40" t="s">
        <v>47</v>
      </c>
      <c r="H40" s="40"/>
      <c r="I40" s="73">
        <f>SUM(H38)</f>
        <v>606.05</v>
      </c>
      <c r="J40" s="40"/>
      <c r="K40" s="40" t="s">
        <v>48</v>
      </c>
      <c r="L40" s="40"/>
      <c r="M40" s="74">
        <f>L22+L38</f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3598.18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workbookViewId="0">
      <selection activeCell="R24" sqref="R24"/>
    </sheetView>
  </sheetViews>
  <sheetFormatPr defaultColWidth="9" defaultRowHeight="13.5"/>
  <cols>
    <col min="4" max="4" width="9.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489</v>
      </c>
      <c r="C4" s="11" t="s">
        <v>26</v>
      </c>
      <c r="D4" s="12">
        <v>2780</v>
      </c>
      <c r="E4" s="13"/>
      <c r="F4" s="14"/>
      <c r="G4" s="15"/>
      <c r="H4" s="14"/>
      <c r="I4" s="13"/>
      <c r="J4" s="21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490</v>
      </c>
      <c r="C5" s="11" t="s">
        <v>28</v>
      </c>
      <c r="D5" s="12">
        <v>1999</v>
      </c>
      <c r="E5" s="13"/>
      <c r="F5" s="16"/>
      <c r="G5" s="13"/>
      <c r="H5" s="16"/>
      <c r="I5" s="13"/>
      <c r="J5" s="21"/>
      <c r="K5" s="53"/>
      <c r="L5" s="53"/>
      <c r="M5" s="1"/>
      <c r="N5" s="54" t="s">
        <v>425</v>
      </c>
      <c r="O5" s="55"/>
      <c r="P5" s="55"/>
      <c r="Q5" s="1" t="s">
        <v>13</v>
      </c>
      <c r="R5" s="1">
        <v>5</v>
      </c>
      <c r="S5" s="1"/>
    </row>
    <row r="6" ht="15" spans="1:19">
      <c r="A6" s="6"/>
      <c r="B6" s="10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0"/>
      <c r="C7" s="17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/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5</v>
      </c>
      <c r="P9" s="62"/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491</v>
      </c>
      <c r="O12" s="11" t="s">
        <v>204</v>
      </c>
      <c r="P12" s="36">
        <v>857.44</v>
      </c>
      <c r="Q12" s="65" t="s">
        <v>223</v>
      </c>
      <c r="R12" s="65" t="s">
        <v>1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492</v>
      </c>
      <c r="O13" s="11" t="s">
        <v>204</v>
      </c>
      <c r="P13" s="36">
        <v>945.44</v>
      </c>
      <c r="Q13" s="65" t="s">
        <v>223</v>
      </c>
      <c r="R13" s="65" t="s">
        <v>1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493</v>
      </c>
      <c r="O14" s="11" t="s">
        <v>53</v>
      </c>
      <c r="P14" s="36">
        <v>1098</v>
      </c>
      <c r="Q14" s="65" t="s">
        <v>226</v>
      </c>
      <c r="R14" s="65" t="s">
        <v>482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494</v>
      </c>
      <c r="O15" s="65" t="s">
        <v>55</v>
      </c>
      <c r="P15" s="36">
        <v>1432</v>
      </c>
      <c r="Q15" s="65" t="s">
        <v>226</v>
      </c>
      <c r="R15" s="65" t="s">
        <v>482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495</v>
      </c>
      <c r="O16" s="11" t="s">
        <v>53</v>
      </c>
      <c r="P16" s="36">
        <v>1098</v>
      </c>
      <c r="Q16" s="65" t="s">
        <v>226</v>
      </c>
      <c r="R16" s="65" t="s">
        <v>482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496</v>
      </c>
      <c r="O17" s="65" t="s">
        <v>55</v>
      </c>
      <c r="P17" s="36">
        <v>816</v>
      </c>
      <c r="Q17" s="65" t="s">
        <v>226</v>
      </c>
      <c r="R17" s="65" t="s">
        <v>482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497</v>
      </c>
      <c r="O18" s="11" t="s">
        <v>53</v>
      </c>
      <c r="P18" s="67">
        <v>399</v>
      </c>
      <c r="Q18" s="65" t="s">
        <v>471</v>
      </c>
      <c r="R18" s="65" t="s">
        <v>487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 t="s">
        <v>498</v>
      </c>
      <c r="O19" s="11" t="s">
        <v>53</v>
      </c>
      <c r="P19" s="20">
        <v>399</v>
      </c>
      <c r="Q19" s="65" t="s">
        <v>471</v>
      </c>
      <c r="R19" s="65" t="s">
        <v>487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/>
      <c r="O20" s="11"/>
      <c r="P20" s="20"/>
      <c r="Q20" s="65"/>
      <c r="R20" s="65"/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/>
      <c r="O21" s="11"/>
      <c r="P21" s="20"/>
      <c r="Q21" s="65"/>
      <c r="R21" s="65"/>
      <c r="S21" s="1"/>
    </row>
    <row r="22" ht="14.25" spans="1:19">
      <c r="A22" s="6"/>
      <c r="B22" s="3"/>
      <c r="C22" s="29" t="s">
        <v>40</v>
      </c>
      <c r="D22" s="29">
        <f>SUM(D4:D21)</f>
        <v>4779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7">
        <f>SUM(L4:L16)</f>
        <v>0</v>
      </c>
      <c r="N22" s="23"/>
      <c r="O22" s="13"/>
      <c r="P22" s="20"/>
      <c r="Q22" s="65"/>
      <c r="R22" s="65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4779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223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" t="s">
        <v>499</v>
      </c>
      <c r="C25" s="11" t="s">
        <v>204</v>
      </c>
      <c r="D25" s="36">
        <v>970.4</v>
      </c>
      <c r="E25" s="13"/>
      <c r="F25" s="16"/>
      <c r="G25" s="13"/>
      <c r="H25" s="13"/>
      <c r="I25" s="13"/>
      <c r="J25" s="21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 t="s">
        <v>500</v>
      </c>
      <c r="C26" s="11" t="s">
        <v>204</v>
      </c>
      <c r="D26" s="36">
        <v>1041.44</v>
      </c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2011.84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f>L25</f>
        <v>0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2011.84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6790.84</v>
      </c>
      <c r="F40" s="40"/>
      <c r="G40" s="40" t="s">
        <v>47</v>
      </c>
      <c r="H40" s="40"/>
      <c r="I40" s="73">
        <f>SUM(H38)</f>
        <v>0</v>
      </c>
      <c r="J40" s="40"/>
      <c r="K40" s="40" t="s">
        <v>48</v>
      </c>
      <c r="L40" s="40"/>
      <c r="M40" s="74">
        <f>L22+L38</f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6790.84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P22" sqref="P22"/>
    </sheetView>
  </sheetViews>
  <sheetFormatPr defaultColWidth="9" defaultRowHeight="13.5"/>
  <cols>
    <col min="6" max="6" width="14.125"/>
    <col min="8" max="8" width="15.5"/>
    <col min="16" max="16" width="9.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22.5" spans="1:19">
      <c r="A4" s="6"/>
      <c r="B4" s="123" t="s">
        <v>66</v>
      </c>
      <c r="C4" s="12" t="s">
        <v>28</v>
      </c>
      <c r="D4" s="12">
        <v>2099</v>
      </c>
      <c r="E4" s="13"/>
      <c r="F4" s="14">
        <v>84417593682</v>
      </c>
      <c r="G4" s="120" t="s">
        <v>67</v>
      </c>
      <c r="H4" s="121">
        <v>2539.05</v>
      </c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68</v>
      </c>
      <c r="C5" s="12" t="s">
        <v>53</v>
      </c>
      <c r="D5" s="12">
        <v>581</v>
      </c>
      <c r="E5" s="13"/>
      <c r="F5" s="16"/>
      <c r="G5" s="13"/>
      <c r="H5" s="16"/>
      <c r="I5" s="13"/>
      <c r="J5" s="13"/>
      <c r="K5" s="53"/>
      <c r="L5" s="53"/>
      <c r="M5" s="1"/>
      <c r="N5" s="54" t="s">
        <v>69</v>
      </c>
      <c r="O5" s="55"/>
      <c r="P5" s="55">
        <v>5</v>
      </c>
      <c r="Q5" s="1">
        <v>5</v>
      </c>
      <c r="R5" s="1"/>
      <c r="S5" s="1" t="s">
        <v>1</v>
      </c>
    </row>
    <row r="6" ht="15" spans="1:19">
      <c r="A6" s="6"/>
      <c r="B6" s="17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7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7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4.25" spans="1:19">
      <c r="A9" s="6"/>
      <c r="B9" s="104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5</v>
      </c>
      <c r="P9" s="62"/>
      <c r="Q9" s="62"/>
      <c r="R9" s="62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70</v>
      </c>
      <c r="O12" s="11" t="s">
        <v>55</v>
      </c>
      <c r="P12" s="36">
        <v>1198.24</v>
      </c>
      <c r="Q12" s="11"/>
      <c r="R12" s="65" t="s">
        <v>37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71</v>
      </c>
      <c r="O13" s="11" t="s">
        <v>53</v>
      </c>
      <c r="P13" s="36">
        <v>934.24</v>
      </c>
      <c r="Q13" s="11"/>
      <c r="R13" s="65" t="s">
        <v>37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23" t="s">
        <v>72</v>
      </c>
      <c r="O14" s="11" t="s">
        <v>26</v>
      </c>
      <c r="P14" s="36">
        <v>2988</v>
      </c>
      <c r="Q14" s="11"/>
      <c r="R14" s="65" t="s">
        <v>1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7" t="s">
        <v>73</v>
      </c>
      <c r="O15" s="11" t="s">
        <v>28</v>
      </c>
      <c r="P15" s="36">
        <v>6597</v>
      </c>
      <c r="Q15" s="11"/>
      <c r="R15" s="65" t="s">
        <v>1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24" t="s">
        <v>74</v>
      </c>
      <c r="O16" s="11" t="s">
        <v>60</v>
      </c>
      <c r="P16" s="36">
        <v>1566</v>
      </c>
      <c r="Q16" s="11"/>
      <c r="R16" s="65" t="s">
        <v>1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85"/>
      <c r="O17" s="11"/>
      <c r="P17" s="36"/>
      <c r="Q17" s="11"/>
      <c r="R17" s="65"/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67"/>
      <c r="O18" s="11"/>
      <c r="P18" s="67"/>
      <c r="Q18" s="11"/>
      <c r="R18" s="65"/>
      <c r="S18" s="1"/>
    </row>
    <row r="19" ht="14.2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9"/>
      <c r="O19" s="13"/>
      <c r="P19" s="20"/>
      <c r="Q19" s="13"/>
      <c r="R19" s="71"/>
      <c r="S19" s="1"/>
    </row>
    <row r="20" ht="14.2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21"/>
      <c r="O20" s="13"/>
      <c r="P20" s="20"/>
      <c r="Q20" s="13"/>
      <c r="R20" s="71"/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/>
      <c r="O21" s="13"/>
      <c r="P21" s="20"/>
      <c r="Q21" s="13"/>
      <c r="R21" s="71"/>
      <c r="S21" s="1"/>
    </row>
    <row r="22" ht="14.25" spans="1:19">
      <c r="A22" s="6"/>
      <c r="B22" s="3"/>
      <c r="C22" s="29" t="s">
        <v>40</v>
      </c>
      <c r="D22" s="29">
        <f>SUM(D4:D21)</f>
        <v>2680</v>
      </c>
      <c r="E22" s="1"/>
      <c r="F22" s="7"/>
      <c r="G22" s="29" t="s">
        <v>41</v>
      </c>
      <c r="H22" s="29">
        <f>SUM(H4:H21)</f>
        <v>2539.05</v>
      </c>
      <c r="I22" s="1"/>
      <c r="J22" s="1"/>
      <c r="K22" s="29" t="s">
        <v>42</v>
      </c>
      <c r="L22" s="29"/>
      <c r="M22" s="27">
        <v>0</v>
      </c>
      <c r="N22" s="23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5219.05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3" t="s">
        <v>75</v>
      </c>
      <c r="C25" s="11" t="s">
        <v>53</v>
      </c>
      <c r="D25" s="36">
        <v>645</v>
      </c>
      <c r="E25" s="13"/>
      <c r="F25" s="16"/>
      <c r="G25" s="13"/>
      <c r="H25" s="13"/>
      <c r="I25" s="13"/>
      <c r="J25" s="13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6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645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/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44</v>
      </c>
      <c r="C39" s="32"/>
      <c r="D39" s="32"/>
      <c r="E39" s="32"/>
      <c r="F39" s="33">
        <f>D38+H38</f>
        <v>645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110" t="s">
        <v>45</v>
      </c>
      <c r="B40" s="110"/>
      <c r="C40" s="111" t="s">
        <v>46</v>
      </c>
      <c r="D40" s="111"/>
      <c r="E40" s="112">
        <f>SUM(D38)</f>
        <v>645</v>
      </c>
      <c r="F40" s="113"/>
      <c r="G40" s="111" t="s">
        <v>47</v>
      </c>
      <c r="H40" s="111"/>
      <c r="I40" s="117">
        <f>SUM(H38)</f>
        <v>0</v>
      </c>
      <c r="J40" s="113"/>
      <c r="K40" s="111" t="s">
        <v>48</v>
      </c>
      <c r="L40" s="111"/>
      <c r="M40" s="118">
        <v>0</v>
      </c>
      <c r="N40" s="16"/>
      <c r="O40" s="13"/>
      <c r="P40" s="20"/>
      <c r="Q40" s="13"/>
      <c r="R40" s="71"/>
      <c r="S40" s="1"/>
    </row>
    <row r="41" ht="14.25" spans="1:19">
      <c r="A41" s="110"/>
      <c r="B41" s="110"/>
      <c r="C41" s="47" t="s">
        <v>49</v>
      </c>
      <c r="D41" s="47"/>
      <c r="E41" s="47"/>
      <c r="F41" s="114">
        <f>SUM(F23:F39)</f>
        <v>5864.05</v>
      </c>
      <c r="G41" s="115"/>
      <c r="H41" s="116"/>
      <c r="I41" s="113"/>
      <c r="J41" s="1"/>
      <c r="K41" s="1"/>
      <c r="L41" s="1"/>
      <c r="M41" s="113"/>
      <c r="N41" s="19"/>
      <c r="O41" s="13"/>
      <c r="P41" s="20"/>
      <c r="Q41" s="13"/>
      <c r="R41" s="71"/>
      <c r="S41" s="1"/>
    </row>
    <row r="42" ht="14.25" spans="1:19">
      <c r="A42" s="110"/>
      <c r="B42" s="110"/>
      <c r="C42" s="47"/>
      <c r="D42" s="47"/>
      <c r="E42" s="47"/>
      <c r="F42" s="115"/>
      <c r="G42" s="115"/>
      <c r="H42" s="116"/>
      <c r="I42" s="113"/>
      <c r="J42" s="1"/>
      <c r="K42" s="1"/>
      <c r="L42" s="1"/>
      <c r="M42" s="113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workbookViewId="0">
      <selection activeCell="A1" sqref="$A1:$XFD1048576"/>
    </sheetView>
  </sheetViews>
  <sheetFormatPr defaultColWidth="9" defaultRowHeight="13.5"/>
  <cols>
    <col min="4" max="4" width="9.25"/>
    <col min="16" max="16" width="9.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501</v>
      </c>
      <c r="C4" s="11" t="s">
        <v>204</v>
      </c>
      <c r="D4" s="12">
        <v>1025.44</v>
      </c>
      <c r="E4" s="13"/>
      <c r="F4" s="14"/>
      <c r="G4" s="15"/>
      <c r="H4" s="14"/>
      <c r="I4" s="13"/>
      <c r="J4" s="21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502</v>
      </c>
      <c r="C5" s="11" t="s">
        <v>10</v>
      </c>
      <c r="D5" s="12">
        <v>2299</v>
      </c>
      <c r="E5" s="13"/>
      <c r="F5" s="16"/>
      <c r="G5" s="13"/>
      <c r="H5" s="16"/>
      <c r="I5" s="13"/>
      <c r="J5" s="21"/>
      <c r="K5" s="53"/>
      <c r="L5" s="53"/>
      <c r="M5" s="1"/>
      <c r="N5" s="54"/>
      <c r="O5" s="55"/>
      <c r="P5" s="55"/>
      <c r="Q5" s="1"/>
      <c r="R5" s="1"/>
      <c r="S5" s="1"/>
    </row>
    <row r="6" ht="15" spans="1:19">
      <c r="A6" s="6"/>
      <c r="B6" s="10" t="s">
        <v>503</v>
      </c>
      <c r="C6" s="11" t="s">
        <v>10</v>
      </c>
      <c r="D6" s="11">
        <v>1799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0"/>
      <c r="C7" s="17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/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/>
      <c r="P9" s="62"/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504</v>
      </c>
      <c r="O12" s="65" t="s">
        <v>505</v>
      </c>
      <c r="P12" s="36">
        <v>88</v>
      </c>
      <c r="Q12" s="65"/>
      <c r="R12" s="65"/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506</v>
      </c>
      <c r="O13" s="11" t="s">
        <v>204</v>
      </c>
      <c r="P13" s="36">
        <v>5672.64</v>
      </c>
      <c r="Q13" s="65" t="s">
        <v>507</v>
      </c>
      <c r="R13" s="65" t="s">
        <v>1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508</v>
      </c>
      <c r="O14" s="11" t="s">
        <v>55</v>
      </c>
      <c r="P14" s="36">
        <v>816</v>
      </c>
      <c r="Q14" s="65" t="s">
        <v>226</v>
      </c>
      <c r="R14" s="65" t="s">
        <v>37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509</v>
      </c>
      <c r="O15" s="11" t="s">
        <v>55</v>
      </c>
      <c r="P15" s="36">
        <v>699</v>
      </c>
      <c r="Q15" s="65" t="s">
        <v>226</v>
      </c>
      <c r="R15" s="65" t="s">
        <v>37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510</v>
      </c>
      <c r="O16" s="11" t="s">
        <v>53</v>
      </c>
      <c r="P16" s="36">
        <v>549</v>
      </c>
      <c r="Q16" s="65" t="s">
        <v>226</v>
      </c>
      <c r="R16" s="65" t="s">
        <v>37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511</v>
      </c>
      <c r="O17" s="11" t="s">
        <v>55</v>
      </c>
      <c r="P17" s="36">
        <v>816</v>
      </c>
      <c r="Q17" s="65" t="s">
        <v>226</v>
      </c>
      <c r="R17" s="65" t="s">
        <v>37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512</v>
      </c>
      <c r="O18" s="11" t="s">
        <v>55</v>
      </c>
      <c r="P18" s="67">
        <v>616</v>
      </c>
      <c r="Q18" s="65" t="s">
        <v>226</v>
      </c>
      <c r="R18" s="65" t="s">
        <v>37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 t="s">
        <v>513</v>
      </c>
      <c r="O19" s="11" t="s">
        <v>53</v>
      </c>
      <c r="P19" s="20">
        <v>668</v>
      </c>
      <c r="Q19" s="65" t="s">
        <v>226</v>
      </c>
      <c r="R19" s="65" t="s">
        <v>37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 t="s">
        <v>514</v>
      </c>
      <c r="O20" s="11" t="s">
        <v>53</v>
      </c>
      <c r="P20" s="20">
        <v>549</v>
      </c>
      <c r="Q20" s="65" t="s">
        <v>226</v>
      </c>
      <c r="R20" s="65" t="s">
        <v>37</v>
      </c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 t="s">
        <v>515</v>
      </c>
      <c r="O21" s="11" t="s">
        <v>53</v>
      </c>
      <c r="P21" s="20">
        <v>399</v>
      </c>
      <c r="Q21" s="65" t="s">
        <v>471</v>
      </c>
      <c r="R21" s="65" t="s">
        <v>487</v>
      </c>
      <c r="S21" s="1"/>
    </row>
    <row r="22" ht="15" spans="1:19">
      <c r="A22" s="6"/>
      <c r="B22" s="3"/>
      <c r="C22" s="29" t="s">
        <v>40</v>
      </c>
      <c r="D22" s="29">
        <f>SUM(D4:D21)</f>
        <v>5123.44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7">
        <f>SUM(L4:L16)</f>
        <v>0</v>
      </c>
      <c r="N22" s="129" t="s">
        <v>516</v>
      </c>
      <c r="O22" s="11" t="s">
        <v>55</v>
      </c>
      <c r="P22" s="20">
        <v>465</v>
      </c>
      <c r="Q22" s="65" t="s">
        <v>471</v>
      </c>
      <c r="R22" s="65" t="s">
        <v>487</v>
      </c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5123.44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223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"/>
      <c r="C25" s="11"/>
      <c r="D25" s="36"/>
      <c r="E25" s="13"/>
      <c r="F25" s="16"/>
      <c r="G25" s="13"/>
      <c r="H25" s="13"/>
      <c r="I25" s="13"/>
      <c r="J25" s="21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0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f>L25</f>
        <v>0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0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5123.44</v>
      </c>
      <c r="F40" s="40"/>
      <c r="G40" s="40" t="s">
        <v>47</v>
      </c>
      <c r="H40" s="40"/>
      <c r="I40" s="73">
        <f>SUM(H38)</f>
        <v>0</v>
      </c>
      <c r="J40" s="40"/>
      <c r="K40" s="40" t="s">
        <v>48</v>
      </c>
      <c r="L40" s="40"/>
      <c r="M40" s="74">
        <f>L22+L38</f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5123.44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topLeftCell="A13" workbookViewId="0">
      <selection activeCell="Q1" sqref="A1:S42"/>
    </sheetView>
  </sheetViews>
  <sheetFormatPr defaultColWidth="9" defaultRowHeight="13.5"/>
  <cols>
    <col min="4" max="4" width="9.25"/>
    <col min="6" max="6" width="14.125"/>
    <col min="16" max="16" width="9.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0" t="s">
        <v>517</v>
      </c>
      <c r="C4" s="11" t="s">
        <v>55</v>
      </c>
      <c r="D4" s="12">
        <v>2650</v>
      </c>
      <c r="E4" s="13"/>
      <c r="F4" s="14">
        <v>85336068119</v>
      </c>
      <c r="G4" s="15" t="s">
        <v>55</v>
      </c>
      <c r="H4" s="14">
        <v>1256.4</v>
      </c>
      <c r="I4" s="13"/>
      <c r="J4" s="21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0" t="s">
        <v>518</v>
      </c>
      <c r="C5" s="11" t="s">
        <v>53</v>
      </c>
      <c r="D5" s="12">
        <v>668</v>
      </c>
      <c r="E5" s="13"/>
      <c r="F5" s="16"/>
      <c r="G5" s="13"/>
      <c r="H5" s="16"/>
      <c r="I5" s="13"/>
      <c r="J5" s="21"/>
      <c r="K5" s="53"/>
      <c r="L5" s="53"/>
      <c r="M5" s="1"/>
      <c r="N5" s="54"/>
      <c r="O5" s="55"/>
      <c r="P5" s="55"/>
      <c r="Q5" s="1"/>
      <c r="R5" s="1"/>
      <c r="S5" s="1"/>
    </row>
    <row r="6" ht="15" spans="1:19">
      <c r="A6" s="6"/>
      <c r="B6" s="10" t="s">
        <v>519</v>
      </c>
      <c r="C6" s="11" t="s">
        <v>55</v>
      </c>
      <c r="D6" s="11">
        <v>816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0"/>
      <c r="C7" s="17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0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/>
      <c r="R8" s="78"/>
      <c r="S8" s="8"/>
    </row>
    <row r="9" ht="15" spans="1:19">
      <c r="A9" s="6"/>
      <c r="B9" s="10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/>
      <c r="P9" s="62"/>
      <c r="Q9" s="62"/>
      <c r="R9" s="62"/>
      <c r="S9" s="8"/>
    </row>
    <row r="10" ht="15" spans="1:19">
      <c r="A10" s="6"/>
      <c r="B10" s="10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520</v>
      </c>
      <c r="O12" s="65" t="s">
        <v>53</v>
      </c>
      <c r="P12" s="36">
        <v>1098</v>
      </c>
      <c r="Q12" s="65" t="s">
        <v>226</v>
      </c>
      <c r="R12" s="65" t="s">
        <v>37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521</v>
      </c>
      <c r="O13" s="65" t="s">
        <v>53</v>
      </c>
      <c r="P13" s="36">
        <v>549</v>
      </c>
      <c r="Q13" s="65" t="s">
        <v>226</v>
      </c>
      <c r="R13" s="65" t="s">
        <v>37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0" t="s">
        <v>522</v>
      </c>
      <c r="O14" s="65" t="s">
        <v>53</v>
      </c>
      <c r="P14" s="36">
        <v>549</v>
      </c>
      <c r="Q14" s="65" t="s">
        <v>226</v>
      </c>
      <c r="R14" s="65" t="s">
        <v>37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0" t="s">
        <v>523</v>
      </c>
      <c r="O15" s="11" t="s">
        <v>55</v>
      </c>
      <c r="P15" s="36">
        <v>816</v>
      </c>
      <c r="Q15" s="65" t="s">
        <v>226</v>
      </c>
      <c r="R15" s="65" t="s">
        <v>37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524</v>
      </c>
      <c r="O16" s="11" t="s">
        <v>55</v>
      </c>
      <c r="P16" s="36">
        <v>1232</v>
      </c>
      <c r="Q16" s="65" t="s">
        <v>226</v>
      </c>
      <c r="R16" s="65" t="s">
        <v>37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10" t="s">
        <v>525</v>
      </c>
      <c r="O17" s="65" t="s">
        <v>53</v>
      </c>
      <c r="P17" s="36">
        <v>399</v>
      </c>
      <c r="Q17" s="65" t="s">
        <v>471</v>
      </c>
      <c r="R17" s="65" t="s">
        <v>487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0" t="s">
        <v>526</v>
      </c>
      <c r="O18" s="11" t="s">
        <v>55</v>
      </c>
      <c r="P18" s="67">
        <v>465</v>
      </c>
      <c r="Q18" s="65" t="s">
        <v>471</v>
      </c>
      <c r="R18" s="65" t="s">
        <v>487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"/>
      <c r="O19" s="11"/>
      <c r="P19" s="20"/>
      <c r="Q19" s="65"/>
      <c r="R19" s="65"/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10"/>
      <c r="O20" s="11"/>
      <c r="P20" s="20"/>
      <c r="Q20" s="65"/>
      <c r="R20" s="65"/>
      <c r="S20" s="1"/>
    </row>
    <row r="21" ht="1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"/>
      <c r="O21" s="11"/>
      <c r="P21" s="20"/>
      <c r="Q21" s="65"/>
      <c r="R21" s="65"/>
      <c r="S21" s="1"/>
    </row>
    <row r="22" ht="15" spans="1:19">
      <c r="A22" s="6"/>
      <c r="B22" s="3"/>
      <c r="C22" s="29" t="s">
        <v>40</v>
      </c>
      <c r="D22" s="29">
        <f>SUM(D4:D21)</f>
        <v>4134</v>
      </c>
      <c r="E22" s="1"/>
      <c r="F22" s="7"/>
      <c r="G22" s="29" t="s">
        <v>41</v>
      </c>
      <c r="H22" s="29">
        <f>SUM(H4:H21)</f>
        <v>1256.4</v>
      </c>
      <c r="I22" s="1"/>
      <c r="J22" s="1"/>
      <c r="K22" s="29" t="s">
        <v>42</v>
      </c>
      <c r="L22" s="27">
        <f>SUM(L4:L16)</f>
        <v>0</v>
      </c>
      <c r="N22" s="23"/>
      <c r="O22" s="11"/>
      <c r="P22" s="20"/>
      <c r="Q22" s="65"/>
      <c r="R22" s="65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5390.4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223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0" t="s">
        <v>527</v>
      </c>
      <c r="C25" s="11" t="s">
        <v>26</v>
      </c>
      <c r="D25" s="36">
        <v>2999</v>
      </c>
      <c r="E25" s="13"/>
      <c r="F25" s="16"/>
      <c r="G25" s="13"/>
      <c r="H25" s="13"/>
      <c r="I25" s="13"/>
      <c r="J25" s="21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5" spans="1:19">
      <c r="A27" s="30"/>
      <c r="B27" s="10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5" spans="1:19">
      <c r="A28" s="30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5" spans="1:19">
      <c r="A29" s="30"/>
      <c r="B29" s="10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5" spans="1:19">
      <c r="A30" s="30"/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2999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>
        <f>L25</f>
        <v>0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318</v>
      </c>
      <c r="C39" s="32"/>
      <c r="D39" s="32"/>
      <c r="E39" s="32"/>
      <c r="F39" s="33">
        <f>D38+H38+L38</f>
        <v>2999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7133</v>
      </c>
      <c r="F40" s="40"/>
      <c r="G40" s="40" t="s">
        <v>47</v>
      </c>
      <c r="H40" s="40"/>
      <c r="I40" s="73">
        <f>SUM(H38)</f>
        <v>0</v>
      </c>
      <c r="J40" s="40"/>
      <c r="K40" s="40" t="s">
        <v>48</v>
      </c>
      <c r="L40" s="40"/>
      <c r="M40" s="74">
        <f>L22+L38</f>
        <v>0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SUM(F23:F39)</f>
        <v>8389.4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F41" sqref="F41:G42"/>
    </sheetView>
  </sheetViews>
  <sheetFormatPr defaultColWidth="9" defaultRowHeight="13.5"/>
  <cols>
    <col min="16" max="16" width="9.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23" t="s">
        <v>76</v>
      </c>
      <c r="C4" s="12" t="s">
        <v>77</v>
      </c>
      <c r="D4" s="12">
        <v>945.44</v>
      </c>
      <c r="E4" s="13"/>
      <c r="F4" s="14"/>
      <c r="G4" s="15"/>
      <c r="H4" s="14"/>
      <c r="I4" s="13"/>
      <c r="J4" s="128" t="s">
        <v>78</v>
      </c>
      <c r="K4" s="53" t="s">
        <v>55</v>
      </c>
      <c r="L4" s="53">
        <v>539.4</v>
      </c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79</v>
      </c>
      <c r="C5" s="12" t="s">
        <v>55</v>
      </c>
      <c r="D5" s="12">
        <v>550</v>
      </c>
      <c r="E5" s="13"/>
      <c r="F5" s="16"/>
      <c r="G5" s="13"/>
      <c r="H5" s="16"/>
      <c r="I5" s="13"/>
      <c r="J5" s="13"/>
      <c r="K5" s="53"/>
      <c r="L5" s="53"/>
      <c r="M5" s="1"/>
      <c r="N5" s="54"/>
      <c r="O5" s="55"/>
      <c r="P5" s="55"/>
      <c r="Q5" s="1"/>
      <c r="R5" s="1"/>
      <c r="S5" s="1"/>
    </row>
    <row r="6" ht="15" spans="1:19">
      <c r="A6" s="6"/>
      <c r="B6" s="17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7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7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4.25" spans="1:19">
      <c r="A9" s="6"/>
      <c r="B9" s="104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/>
      <c r="P9" s="62"/>
      <c r="Q9" s="62"/>
      <c r="R9" s="62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80</v>
      </c>
      <c r="O12" s="11" t="s">
        <v>55</v>
      </c>
      <c r="P12" s="36">
        <v>806</v>
      </c>
      <c r="Q12" s="11"/>
      <c r="R12" s="65" t="s">
        <v>37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81</v>
      </c>
      <c r="O13" s="11">
        <v>521</v>
      </c>
      <c r="P13" s="36">
        <v>1109.4</v>
      </c>
      <c r="Q13" s="11"/>
      <c r="R13" s="65" t="s">
        <v>37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23" t="s">
        <v>82</v>
      </c>
      <c r="O14" s="11" t="s">
        <v>55</v>
      </c>
      <c r="P14" s="36">
        <v>614</v>
      </c>
      <c r="Q14" s="11"/>
      <c r="R14" s="65" t="s">
        <v>37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7" t="s">
        <v>83</v>
      </c>
      <c r="O15" s="11" t="s">
        <v>55</v>
      </c>
      <c r="P15" s="36">
        <v>1052.16</v>
      </c>
      <c r="Q15" s="11"/>
      <c r="R15" s="65" t="s">
        <v>37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24" t="s">
        <v>84</v>
      </c>
      <c r="O16" s="11" t="s">
        <v>55</v>
      </c>
      <c r="P16" s="36">
        <v>1052.16</v>
      </c>
      <c r="Q16" s="11"/>
      <c r="R16" s="65" t="s">
        <v>37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85" t="s">
        <v>85</v>
      </c>
      <c r="O17" s="11" t="s">
        <v>28</v>
      </c>
      <c r="P17" s="36">
        <v>5937</v>
      </c>
      <c r="Q17" s="11"/>
      <c r="R17" s="65" t="s">
        <v>1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26" t="s">
        <v>86</v>
      </c>
      <c r="O18" s="11" t="s">
        <v>60</v>
      </c>
      <c r="P18" s="67">
        <v>1316</v>
      </c>
      <c r="Q18" s="11"/>
      <c r="R18" s="65" t="s">
        <v>1</v>
      </c>
      <c r="S18" s="1"/>
    </row>
    <row r="19" ht="14.2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9" t="s">
        <v>87</v>
      </c>
      <c r="O19" s="13" t="s">
        <v>28</v>
      </c>
      <c r="P19" s="20">
        <v>1889</v>
      </c>
      <c r="Q19" s="13"/>
      <c r="R19" s="65" t="s">
        <v>1</v>
      </c>
      <c r="S19" s="1"/>
    </row>
    <row r="20" ht="14.2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21"/>
      <c r="O20" s="13"/>
      <c r="P20" s="20"/>
      <c r="Q20" s="13"/>
      <c r="R20" s="71"/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/>
      <c r="O21" s="13"/>
      <c r="P21" s="20"/>
      <c r="Q21" s="13"/>
      <c r="R21" s="71"/>
      <c r="S21" s="1"/>
    </row>
    <row r="22" ht="14.25" spans="1:19">
      <c r="A22" s="6"/>
      <c r="B22" s="3"/>
      <c r="C22" s="29" t="s">
        <v>40</v>
      </c>
      <c r="D22" s="29">
        <f>SUM(D4:D21)</f>
        <v>1495.44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9"/>
      <c r="M22" s="27">
        <f>SUM(L4)</f>
        <v>539.4</v>
      </c>
      <c r="N22" s="23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1495.44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"/>
      <c r="C25" s="11"/>
      <c r="D25" s="36"/>
      <c r="E25" s="13"/>
      <c r="F25" s="16"/>
      <c r="G25" s="13"/>
      <c r="H25" s="13"/>
      <c r="I25" s="13"/>
      <c r="J25" s="13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6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0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/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44</v>
      </c>
      <c r="C39" s="32"/>
      <c r="D39" s="32"/>
      <c r="E39" s="32"/>
      <c r="F39" s="33">
        <f>D38+H38</f>
        <v>0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110" t="s">
        <v>45</v>
      </c>
      <c r="B40" s="110"/>
      <c r="C40" s="111" t="s">
        <v>46</v>
      </c>
      <c r="D40" s="111"/>
      <c r="E40" s="112">
        <f>SUM(D38)</f>
        <v>0</v>
      </c>
      <c r="F40" s="113"/>
      <c r="G40" s="111" t="s">
        <v>47</v>
      </c>
      <c r="H40" s="111"/>
      <c r="I40" s="117">
        <f>SUM(H38)</f>
        <v>0</v>
      </c>
      <c r="J40" s="113"/>
      <c r="K40" s="111" t="s">
        <v>48</v>
      </c>
      <c r="L40" s="111"/>
      <c r="M40" s="118">
        <v>0</v>
      </c>
      <c r="N40" s="16"/>
      <c r="O40" s="13"/>
      <c r="P40" s="20"/>
      <c r="Q40" s="13"/>
      <c r="R40" s="71"/>
      <c r="S40" s="1"/>
    </row>
    <row r="41" ht="14.25" spans="1:19">
      <c r="A41" s="110"/>
      <c r="B41" s="110"/>
      <c r="C41" s="47" t="s">
        <v>49</v>
      </c>
      <c r="D41" s="47"/>
      <c r="E41" s="47"/>
      <c r="F41" s="114">
        <f>SUM(F22:M40)</f>
        <v>2034.84</v>
      </c>
      <c r="G41" s="115"/>
      <c r="H41" s="116"/>
      <c r="I41" s="113"/>
      <c r="J41" s="1"/>
      <c r="K41" s="1"/>
      <c r="L41" s="1"/>
      <c r="M41" s="113"/>
      <c r="N41" s="19"/>
      <c r="O41" s="13"/>
      <c r="P41" s="20"/>
      <c r="Q41" s="13"/>
      <c r="R41" s="71"/>
      <c r="S41" s="1"/>
    </row>
    <row r="42" ht="14.25" spans="1:19">
      <c r="A42" s="110"/>
      <c r="B42" s="110"/>
      <c r="C42" s="47"/>
      <c r="D42" s="47"/>
      <c r="E42" s="47"/>
      <c r="F42" s="115"/>
      <c r="G42" s="115"/>
      <c r="H42" s="116"/>
      <c r="I42" s="113"/>
      <c r="J42" s="1"/>
      <c r="K42" s="1"/>
      <c r="L42" s="1"/>
      <c r="M42" s="113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F41" sqref="F41:G42"/>
    </sheetView>
  </sheetViews>
  <sheetFormatPr defaultColWidth="9" defaultRowHeight="13.5"/>
  <cols>
    <col min="6" max="6" width="14.125"/>
    <col min="16" max="16" width="9.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23" t="s">
        <v>88</v>
      </c>
      <c r="C4" s="12" t="s">
        <v>55</v>
      </c>
      <c r="D4" s="12">
        <v>556</v>
      </c>
      <c r="E4" s="13"/>
      <c r="F4" s="14"/>
      <c r="G4" s="15"/>
      <c r="H4" s="14"/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89</v>
      </c>
      <c r="C5" s="12" t="s">
        <v>55</v>
      </c>
      <c r="D5" s="12">
        <v>639</v>
      </c>
      <c r="E5" s="13"/>
      <c r="F5" s="16"/>
      <c r="G5" s="13"/>
      <c r="H5" s="16"/>
      <c r="I5" s="13"/>
      <c r="J5" s="13"/>
      <c r="K5" s="53"/>
      <c r="L5" s="53"/>
      <c r="M5" s="1"/>
      <c r="N5" s="54" t="s">
        <v>90</v>
      </c>
      <c r="O5" s="55"/>
      <c r="P5" s="55">
        <v>5</v>
      </c>
      <c r="Q5" s="1"/>
      <c r="R5" s="1"/>
      <c r="S5" s="1"/>
    </row>
    <row r="6" ht="15" spans="1:19">
      <c r="A6" s="6"/>
      <c r="B6" s="17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7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7"/>
      <c r="C8" s="17"/>
      <c r="D8" s="17"/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4.25" spans="1:19">
      <c r="A9" s="6"/>
      <c r="B9" s="104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5</v>
      </c>
      <c r="P9" s="62"/>
      <c r="Q9" s="62"/>
      <c r="R9" s="62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91</v>
      </c>
      <c r="O12" s="11" t="s">
        <v>55</v>
      </c>
      <c r="P12" s="36">
        <v>539.4</v>
      </c>
      <c r="Q12" s="11"/>
      <c r="R12" s="65" t="s">
        <v>37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92</v>
      </c>
      <c r="O13" s="11">
        <v>521</v>
      </c>
      <c r="P13" s="36">
        <v>1199.4</v>
      </c>
      <c r="Q13" s="11"/>
      <c r="R13" s="65" t="s">
        <v>37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23" t="s">
        <v>93</v>
      </c>
      <c r="O14" s="11" t="s">
        <v>53</v>
      </c>
      <c r="P14" s="36">
        <v>479.1</v>
      </c>
      <c r="Q14" s="11"/>
      <c r="R14" s="65" t="s">
        <v>37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7" t="s">
        <v>94</v>
      </c>
      <c r="O15" s="11" t="s">
        <v>53</v>
      </c>
      <c r="P15" s="36">
        <v>642.2</v>
      </c>
      <c r="Q15" s="11"/>
      <c r="R15" s="65" t="s">
        <v>37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24" t="s">
        <v>95</v>
      </c>
      <c r="O16" s="11" t="s">
        <v>55</v>
      </c>
      <c r="P16" s="36">
        <v>539.4</v>
      </c>
      <c r="Q16" s="11"/>
      <c r="R16" s="65" t="s">
        <v>37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85" t="s">
        <v>96</v>
      </c>
      <c r="O17" s="11" t="s">
        <v>97</v>
      </c>
      <c r="P17" s="36">
        <v>1404.16</v>
      </c>
      <c r="Q17" s="11"/>
      <c r="R17" s="65" t="s">
        <v>37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26" t="s">
        <v>98</v>
      </c>
      <c r="O18" s="11" t="s">
        <v>55</v>
      </c>
      <c r="P18" s="67">
        <v>1052.16</v>
      </c>
      <c r="Q18" s="11"/>
      <c r="R18" s="65" t="s">
        <v>37</v>
      </c>
      <c r="S18" s="1"/>
    </row>
    <row r="19" ht="14.2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9" t="s">
        <v>99</v>
      </c>
      <c r="O19" s="13" t="s">
        <v>100</v>
      </c>
      <c r="P19" s="20">
        <v>848</v>
      </c>
      <c r="Q19" s="13"/>
      <c r="R19" s="71" t="s">
        <v>1</v>
      </c>
      <c r="S19" s="1"/>
    </row>
    <row r="20" ht="14.2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21" t="s">
        <v>101</v>
      </c>
      <c r="O20" s="13" t="s">
        <v>28</v>
      </c>
      <c r="P20" s="20">
        <v>3848</v>
      </c>
      <c r="Q20" s="13"/>
      <c r="R20" s="71" t="s">
        <v>1</v>
      </c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 t="s">
        <v>102</v>
      </c>
      <c r="O21" s="13" t="s">
        <v>28</v>
      </c>
      <c r="P21" s="20">
        <v>1878</v>
      </c>
      <c r="Q21" s="13"/>
      <c r="R21" s="71" t="s">
        <v>1</v>
      </c>
      <c r="S21" s="1"/>
    </row>
    <row r="22" ht="14.25" spans="1:19">
      <c r="A22" s="6"/>
      <c r="B22" s="3"/>
      <c r="C22" s="29" t="s">
        <v>40</v>
      </c>
      <c r="D22" s="29">
        <f>SUM(D4:D5)</f>
        <v>1195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9"/>
      <c r="M22" s="27">
        <v>0</v>
      </c>
      <c r="N22" s="129" t="s">
        <v>103</v>
      </c>
      <c r="O22" s="13" t="s">
        <v>60</v>
      </c>
      <c r="P22" s="20">
        <v>1466</v>
      </c>
      <c r="Q22" s="13"/>
      <c r="R22" s="71" t="s">
        <v>1</v>
      </c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1195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3" t="s">
        <v>104</v>
      </c>
      <c r="C25" s="11" t="s">
        <v>55</v>
      </c>
      <c r="D25" s="36">
        <v>556</v>
      </c>
      <c r="E25" s="13"/>
      <c r="F25" s="14">
        <v>84489203508</v>
      </c>
      <c r="G25" s="15" t="s">
        <v>55</v>
      </c>
      <c r="H25" s="14">
        <v>637.2</v>
      </c>
      <c r="I25" s="13"/>
      <c r="J25" s="127" t="s">
        <v>105</v>
      </c>
      <c r="K25" s="13" t="s">
        <v>106</v>
      </c>
      <c r="L25" s="1">
        <v>3516.96</v>
      </c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 t="s">
        <v>107</v>
      </c>
      <c r="C26" s="11" t="s">
        <v>97</v>
      </c>
      <c r="D26" s="36">
        <v>1403</v>
      </c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30" t="s">
        <v>108</v>
      </c>
      <c r="C27" s="16" t="s">
        <v>28</v>
      </c>
      <c r="D27" s="16">
        <v>1929</v>
      </c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3888</v>
      </c>
      <c r="E38" s="1"/>
      <c r="F38" s="7"/>
      <c r="G38" s="29" t="s">
        <v>41</v>
      </c>
      <c r="H38" s="29">
        <f>SUM(H25:H37)</f>
        <v>637.2</v>
      </c>
      <c r="I38" s="27"/>
      <c r="J38" s="1"/>
      <c r="K38" s="29" t="s">
        <v>42</v>
      </c>
      <c r="L38" s="29">
        <f>SUM(L25:L37)</f>
        <v>3516.96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44</v>
      </c>
      <c r="C39" s="32"/>
      <c r="D39" s="32"/>
      <c r="E39" s="32"/>
      <c r="F39" s="33">
        <f>SUM(D38:L38)</f>
        <v>8042.16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110" t="s">
        <v>45</v>
      </c>
      <c r="B40" s="110"/>
      <c r="C40" s="111" t="s">
        <v>46</v>
      </c>
      <c r="D40" s="111"/>
      <c r="E40" s="112">
        <f>SUM(D38)</f>
        <v>3888</v>
      </c>
      <c r="F40" s="113"/>
      <c r="G40" s="111" t="s">
        <v>47</v>
      </c>
      <c r="H40" s="111"/>
      <c r="I40" s="117">
        <f>SUM(H38)</f>
        <v>637.2</v>
      </c>
      <c r="J40" s="113"/>
      <c r="K40" s="111" t="s">
        <v>48</v>
      </c>
      <c r="L40" s="111"/>
      <c r="M40" s="118">
        <f>SUM(L38)</f>
        <v>3516.96</v>
      </c>
      <c r="N40" s="16"/>
      <c r="O40" s="13"/>
      <c r="P40" s="20"/>
      <c r="Q40" s="13"/>
      <c r="R40" s="71"/>
      <c r="S40" s="1"/>
    </row>
    <row r="41" ht="14.25" spans="1:19">
      <c r="A41" s="110"/>
      <c r="B41" s="110"/>
      <c r="C41" s="47" t="s">
        <v>49</v>
      </c>
      <c r="D41" s="47"/>
      <c r="E41" s="47"/>
      <c r="F41" s="114">
        <v>9237.16</v>
      </c>
      <c r="G41" s="115"/>
      <c r="H41" s="116"/>
      <c r="I41" s="113"/>
      <c r="J41" s="1"/>
      <c r="K41" s="1"/>
      <c r="L41" s="1"/>
      <c r="M41" s="113"/>
      <c r="N41" s="19"/>
      <c r="O41" s="13"/>
      <c r="P41" s="20"/>
      <c r="Q41" s="13"/>
      <c r="R41" s="71"/>
      <c r="S41" s="1"/>
    </row>
    <row r="42" ht="14.25" spans="1:19">
      <c r="A42" s="110"/>
      <c r="B42" s="110"/>
      <c r="C42" s="47"/>
      <c r="D42" s="47"/>
      <c r="E42" s="47"/>
      <c r="F42" s="115"/>
      <c r="G42" s="115"/>
      <c r="H42" s="116"/>
      <c r="I42" s="113"/>
      <c r="J42" s="1"/>
      <c r="K42" s="1"/>
      <c r="L42" s="1"/>
      <c r="M42" s="113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F23" sqref="F23"/>
    </sheetView>
  </sheetViews>
  <sheetFormatPr defaultColWidth="9" defaultRowHeight="13.5"/>
  <cols>
    <col min="6" max="7" width="12.6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23" t="s">
        <v>109</v>
      </c>
      <c r="C4" s="12">
        <v>601</v>
      </c>
      <c r="D4" s="12">
        <v>1363</v>
      </c>
      <c r="E4" s="13"/>
      <c r="F4" s="14"/>
      <c r="G4" s="15"/>
      <c r="H4" s="14"/>
      <c r="I4" s="13"/>
      <c r="J4" s="128" t="s">
        <v>110</v>
      </c>
      <c r="K4" s="53" t="s">
        <v>55</v>
      </c>
      <c r="L4" s="53">
        <v>719.4</v>
      </c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111</v>
      </c>
      <c r="C5" s="12" t="s">
        <v>28</v>
      </c>
      <c r="D5" s="12">
        <v>1878</v>
      </c>
      <c r="E5" s="13"/>
      <c r="F5" s="16"/>
      <c r="G5" s="13"/>
      <c r="H5" s="16"/>
      <c r="I5" s="13"/>
      <c r="J5" s="13"/>
      <c r="K5" s="53"/>
      <c r="L5" s="53"/>
      <c r="M5" s="1"/>
      <c r="N5" s="54" t="s">
        <v>112</v>
      </c>
      <c r="O5" s="55"/>
      <c r="P5" s="55">
        <v>5</v>
      </c>
      <c r="Q5" s="1"/>
      <c r="R5" s="1"/>
      <c r="S5" s="1"/>
    </row>
    <row r="6" ht="15" spans="1:19">
      <c r="A6" s="6"/>
      <c r="B6" s="17" t="s">
        <v>113</v>
      </c>
      <c r="C6" s="17" t="s">
        <v>28</v>
      </c>
      <c r="D6" s="11">
        <v>1789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7" t="s">
        <v>114</v>
      </c>
      <c r="C7" s="18" t="s">
        <v>55</v>
      </c>
      <c r="D7" s="18">
        <v>556</v>
      </c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7" t="s">
        <v>115</v>
      </c>
      <c r="C8" s="17" t="s">
        <v>116</v>
      </c>
      <c r="D8" s="17" t="s">
        <v>117</v>
      </c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4.25" spans="1:19">
      <c r="A9" s="6"/>
      <c r="B9" s="104"/>
      <c r="C9" s="22"/>
      <c r="D9" s="23"/>
      <c r="E9" s="13"/>
      <c r="F9" s="13"/>
      <c r="G9" s="13"/>
      <c r="H9" s="13"/>
      <c r="I9" s="13"/>
      <c r="J9" s="16"/>
      <c r="K9" s="53"/>
      <c r="L9" s="53"/>
      <c r="M9" s="1"/>
      <c r="N9" s="61"/>
      <c r="O9" s="62">
        <v>5</v>
      </c>
      <c r="P9" s="62"/>
      <c r="Q9" s="62"/>
      <c r="R9" s="62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118</v>
      </c>
      <c r="O12" s="11" t="s">
        <v>55</v>
      </c>
      <c r="P12" s="36">
        <v>539.4</v>
      </c>
      <c r="Q12" s="11"/>
      <c r="R12" s="65" t="s">
        <v>37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119</v>
      </c>
      <c r="O13" s="11" t="s">
        <v>55</v>
      </c>
      <c r="P13" s="36">
        <v>719.4</v>
      </c>
      <c r="Q13" s="11"/>
      <c r="R13" s="65" t="s">
        <v>37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23" t="s">
        <v>120</v>
      </c>
      <c r="O14" s="11" t="s">
        <v>53</v>
      </c>
      <c r="P14" s="36">
        <v>479.1</v>
      </c>
      <c r="Q14" s="11"/>
      <c r="R14" s="65" t="s">
        <v>37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7" t="s">
        <v>121</v>
      </c>
      <c r="O15" s="11" t="s">
        <v>122</v>
      </c>
      <c r="P15" s="36">
        <v>6312</v>
      </c>
      <c r="Q15" s="11"/>
      <c r="R15" s="65" t="s">
        <v>1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24" t="s">
        <v>123</v>
      </c>
      <c r="O16" s="11" t="s">
        <v>26</v>
      </c>
      <c r="P16" s="36">
        <v>3006</v>
      </c>
      <c r="Q16" s="11"/>
      <c r="R16" s="65" t="s">
        <v>1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85" t="s">
        <v>124</v>
      </c>
      <c r="O17" s="11" t="s">
        <v>100</v>
      </c>
      <c r="P17" s="36">
        <v>848</v>
      </c>
      <c r="Q17" s="11"/>
      <c r="R17" s="65" t="s">
        <v>1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26" t="s">
        <v>125</v>
      </c>
      <c r="O18" s="11" t="s">
        <v>60</v>
      </c>
      <c r="P18" s="67">
        <v>1316</v>
      </c>
      <c r="Q18" s="11"/>
      <c r="R18" s="65" t="s">
        <v>1</v>
      </c>
      <c r="S18" s="1"/>
    </row>
    <row r="19" ht="14.2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9"/>
      <c r="O19" s="13"/>
      <c r="P19" s="20"/>
      <c r="Q19" s="13"/>
      <c r="R19" s="71"/>
      <c r="S19" s="1"/>
    </row>
    <row r="20" ht="14.2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21"/>
      <c r="O20" s="13"/>
      <c r="P20" s="20"/>
      <c r="Q20" s="13"/>
      <c r="R20" s="71"/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/>
      <c r="O21" s="13"/>
      <c r="P21" s="20"/>
      <c r="Q21" s="13"/>
      <c r="R21" s="71"/>
      <c r="S21" s="1"/>
    </row>
    <row r="22" ht="14.25" spans="1:19">
      <c r="A22" s="6"/>
      <c r="B22" s="3"/>
      <c r="C22" s="29" t="s">
        <v>40</v>
      </c>
      <c r="D22" s="29">
        <v>7238</v>
      </c>
      <c r="E22" s="1"/>
      <c r="F22" s="7"/>
      <c r="G22" s="29" t="s">
        <v>41</v>
      </c>
      <c r="H22" s="29">
        <f>SUM(H4:H21)</f>
        <v>0</v>
      </c>
      <c r="I22" s="1"/>
      <c r="J22" s="1"/>
      <c r="K22" s="29" t="s">
        <v>42</v>
      </c>
      <c r="L22" s="29">
        <f>SUM(L4:L21)</f>
        <v>719.4</v>
      </c>
      <c r="M22" s="27">
        <v>0</v>
      </c>
      <c r="N22" s="23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SUM(D22+L22)</f>
        <v>7957.4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3" t="s">
        <v>126</v>
      </c>
      <c r="C25" s="11" t="s">
        <v>116</v>
      </c>
      <c r="D25" s="36">
        <v>876</v>
      </c>
      <c r="E25" s="13"/>
      <c r="F25" s="16">
        <v>89047145645</v>
      </c>
      <c r="G25" s="13" t="s">
        <v>53</v>
      </c>
      <c r="H25" s="13">
        <v>624.4</v>
      </c>
      <c r="I25" s="13"/>
      <c r="J25" s="13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/>
      <c r="C26" s="11"/>
      <c r="D26" s="36"/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6"/>
      <c r="C27" s="16"/>
      <c r="D27" s="16"/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876</v>
      </c>
      <c r="E38" s="1"/>
      <c r="F38" s="7"/>
      <c r="G38" s="29" t="s">
        <v>41</v>
      </c>
      <c r="H38" s="29">
        <f>SUM(H25:H37)</f>
        <v>624.4</v>
      </c>
      <c r="I38" s="27"/>
      <c r="J38" s="1"/>
      <c r="K38" s="29" t="s">
        <v>42</v>
      </c>
      <c r="L38" s="29"/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44</v>
      </c>
      <c r="C39" s="32"/>
      <c r="D39" s="32"/>
      <c r="E39" s="32"/>
      <c r="F39" s="33">
        <f>D38+H38</f>
        <v>1500.4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110" t="s">
        <v>45</v>
      </c>
      <c r="B40" s="110"/>
      <c r="C40" s="111" t="s">
        <v>46</v>
      </c>
      <c r="D40" s="111"/>
      <c r="E40" s="112">
        <f>SUM(D38+H38)</f>
        <v>1500.4</v>
      </c>
      <c r="F40" s="113"/>
      <c r="G40" s="111" t="s">
        <v>47</v>
      </c>
      <c r="H40" s="111"/>
      <c r="I40" s="117">
        <f>SUM(H38)</f>
        <v>624.4</v>
      </c>
      <c r="J40" s="113"/>
      <c r="K40" s="111" t="s">
        <v>48</v>
      </c>
      <c r="L40" s="111"/>
      <c r="M40" s="118">
        <v>0</v>
      </c>
      <c r="N40" s="16"/>
      <c r="O40" s="13"/>
      <c r="P40" s="20"/>
      <c r="Q40" s="13"/>
      <c r="R40" s="71"/>
      <c r="S40" s="1"/>
    </row>
    <row r="41" ht="14.25" spans="1:19">
      <c r="A41" s="110"/>
      <c r="B41" s="110"/>
      <c r="C41" s="47" t="s">
        <v>49</v>
      </c>
      <c r="D41" s="47"/>
      <c r="E41" s="47"/>
      <c r="F41" s="114">
        <f>SUM(E40+F23)</f>
        <v>9457.8</v>
      </c>
      <c r="G41" s="115"/>
      <c r="H41" s="116"/>
      <c r="I41" s="113"/>
      <c r="J41" s="1"/>
      <c r="K41" s="1"/>
      <c r="L41" s="1"/>
      <c r="M41" s="113"/>
      <c r="N41" s="19"/>
      <c r="O41" s="13"/>
      <c r="P41" s="20"/>
      <c r="Q41" s="13"/>
      <c r="R41" s="71"/>
      <c r="S41" s="1"/>
    </row>
    <row r="42" ht="14.25" spans="1:19">
      <c r="A42" s="110"/>
      <c r="B42" s="110"/>
      <c r="C42" s="47"/>
      <c r="D42" s="47"/>
      <c r="E42" s="47"/>
      <c r="F42" s="115"/>
      <c r="G42" s="115"/>
      <c r="H42" s="116"/>
      <c r="I42" s="113"/>
      <c r="J42" s="1"/>
      <c r="K42" s="1"/>
      <c r="L42" s="1"/>
      <c r="M42" s="113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80" zoomScaleNormal="80" workbookViewId="0">
      <selection activeCell="B8" sqref="B8:D8"/>
    </sheetView>
  </sheetViews>
  <sheetFormatPr defaultColWidth="9" defaultRowHeight="13.5"/>
  <cols>
    <col min="6" max="6" width="14.125"/>
    <col min="16" max="16" width="9.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23" t="s">
        <v>127</v>
      </c>
      <c r="C4" s="12" t="s">
        <v>53</v>
      </c>
      <c r="D4" s="12">
        <v>2425</v>
      </c>
      <c r="E4" s="13"/>
      <c r="F4" s="14">
        <v>84537310204</v>
      </c>
      <c r="G4" s="15" t="s">
        <v>10</v>
      </c>
      <c r="H4" s="14">
        <v>2103.1</v>
      </c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128</v>
      </c>
      <c r="C5" s="12" t="s">
        <v>129</v>
      </c>
      <c r="D5" s="12">
        <v>898</v>
      </c>
      <c r="E5" s="13"/>
      <c r="F5" s="16">
        <v>84531586174</v>
      </c>
      <c r="G5" s="13" t="s">
        <v>130</v>
      </c>
      <c r="H5" s="16">
        <v>724.98</v>
      </c>
      <c r="I5" s="13"/>
      <c r="J5" s="13"/>
      <c r="K5" s="53"/>
      <c r="L5" s="53"/>
      <c r="M5" s="1"/>
      <c r="N5" s="54"/>
      <c r="O5" s="55"/>
      <c r="P5" s="55"/>
      <c r="Q5" s="1"/>
      <c r="R5" s="1"/>
      <c r="S5" s="1"/>
    </row>
    <row r="6" ht="15" spans="1:19">
      <c r="A6" s="6"/>
      <c r="B6" s="17" t="s">
        <v>131</v>
      </c>
      <c r="C6" s="17" t="s">
        <v>28</v>
      </c>
      <c r="D6" s="11">
        <v>1778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7" t="s">
        <v>132</v>
      </c>
      <c r="C7" s="18" t="s">
        <v>28</v>
      </c>
      <c r="D7" s="18">
        <v>1878</v>
      </c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7" t="s">
        <v>133</v>
      </c>
      <c r="C8" s="17" t="s">
        <v>55</v>
      </c>
      <c r="D8" s="17" t="s">
        <v>134</v>
      </c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4.25" spans="1:19">
      <c r="A9" s="6"/>
      <c r="B9" s="104" t="s">
        <v>135</v>
      </c>
      <c r="C9" s="22" t="s">
        <v>28</v>
      </c>
      <c r="D9" s="23">
        <v>1789</v>
      </c>
      <c r="E9" s="13"/>
      <c r="F9" s="13"/>
      <c r="G9" s="13"/>
      <c r="H9" s="13"/>
      <c r="I9" s="13"/>
      <c r="J9" s="16"/>
      <c r="K9" s="53"/>
      <c r="L9" s="53"/>
      <c r="M9" s="1"/>
      <c r="N9" s="61"/>
      <c r="O9" s="62"/>
      <c r="P9" s="62"/>
      <c r="Q9" s="62"/>
      <c r="R9" s="62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136</v>
      </c>
      <c r="O12" s="11" t="s">
        <v>97</v>
      </c>
      <c r="P12" s="36">
        <v>1052.16</v>
      </c>
      <c r="Q12" s="11"/>
      <c r="R12" s="65" t="s">
        <v>37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137</v>
      </c>
      <c r="O13" s="11" t="s">
        <v>55</v>
      </c>
      <c r="P13" s="36">
        <v>719.4</v>
      </c>
      <c r="Q13" s="11"/>
      <c r="R13" s="65" t="s">
        <v>37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23" t="s">
        <v>138</v>
      </c>
      <c r="O14" s="11" t="s">
        <v>100</v>
      </c>
      <c r="P14" s="36">
        <v>848</v>
      </c>
      <c r="Q14" s="11"/>
      <c r="R14" s="65" t="s">
        <v>1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7" t="s">
        <v>139</v>
      </c>
      <c r="O15" s="11" t="s">
        <v>26</v>
      </c>
      <c r="P15" s="36">
        <v>3006</v>
      </c>
      <c r="Q15" s="11"/>
      <c r="R15" s="65" t="s">
        <v>1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4"/>
      <c r="O16" s="11"/>
      <c r="P16" s="36"/>
      <c r="Q16" s="11"/>
      <c r="R16" s="65"/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85"/>
      <c r="O17" s="11"/>
      <c r="P17" s="36"/>
      <c r="Q17" s="11"/>
      <c r="R17" s="65"/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67"/>
      <c r="O18" s="11"/>
      <c r="P18" s="67"/>
      <c r="Q18" s="11"/>
      <c r="R18" s="65"/>
      <c r="S18" s="1"/>
    </row>
    <row r="19" ht="14.2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9"/>
      <c r="O19" s="13"/>
      <c r="P19" s="20"/>
      <c r="Q19" s="13"/>
      <c r="R19" s="71"/>
      <c r="S19" s="1"/>
    </row>
    <row r="20" ht="14.2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21"/>
      <c r="O20" s="13"/>
      <c r="P20" s="20"/>
      <c r="Q20" s="13"/>
      <c r="R20" s="71"/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/>
      <c r="O21" s="13"/>
      <c r="P21" s="20"/>
      <c r="Q21" s="13"/>
      <c r="R21" s="71"/>
      <c r="S21" s="1"/>
    </row>
    <row r="22" ht="14.25" spans="1:19">
      <c r="A22" s="6"/>
      <c r="B22" s="3"/>
      <c r="C22" s="29" t="s">
        <v>40</v>
      </c>
      <c r="D22" s="29">
        <f>SUM(D9+D8+D7+D6+D5+D4)</f>
        <v>9441.53</v>
      </c>
      <c r="E22" s="1"/>
      <c r="F22" s="7"/>
      <c r="G22" s="29" t="s">
        <v>41</v>
      </c>
      <c r="H22" s="29">
        <f>SUM(H4:H21)</f>
        <v>2828.08</v>
      </c>
      <c r="I22" s="1"/>
      <c r="J22" s="1"/>
      <c r="K22" s="29" t="s">
        <v>42</v>
      </c>
      <c r="L22" s="29"/>
      <c r="M22" s="27">
        <v>0</v>
      </c>
      <c r="N22" s="23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12269.61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3" t="s">
        <v>140</v>
      </c>
      <c r="C25" s="11" t="s">
        <v>28</v>
      </c>
      <c r="D25" s="36">
        <v>1678</v>
      </c>
      <c r="E25" s="13"/>
      <c r="F25" s="16"/>
      <c r="G25" s="13"/>
      <c r="H25" s="13"/>
      <c r="I25" s="13"/>
      <c r="J25" s="13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 t="s">
        <v>141</v>
      </c>
      <c r="C26" s="11" t="s">
        <v>26</v>
      </c>
      <c r="D26" s="36">
        <v>2688</v>
      </c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30" t="s">
        <v>142</v>
      </c>
      <c r="C27" s="16" t="s">
        <v>28</v>
      </c>
      <c r="D27" s="16">
        <v>1789</v>
      </c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6155</v>
      </c>
      <c r="E38" s="1"/>
      <c r="F38" s="7"/>
      <c r="G38" s="29" t="s">
        <v>41</v>
      </c>
      <c r="H38" s="29">
        <f>SUM(H25:H37)</f>
        <v>0</v>
      </c>
      <c r="I38" s="27"/>
      <c r="J38" s="1"/>
      <c r="K38" s="29" t="s">
        <v>42</v>
      </c>
      <c r="L38" s="29"/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44</v>
      </c>
      <c r="C39" s="32"/>
      <c r="D39" s="32"/>
      <c r="E39" s="32"/>
      <c r="F39" s="33">
        <f>D38+H38</f>
        <v>6155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110" t="s">
        <v>45</v>
      </c>
      <c r="B40" s="110"/>
      <c r="C40" s="111" t="s">
        <v>46</v>
      </c>
      <c r="D40" s="111"/>
      <c r="E40" s="112">
        <f>SUM(D38)</f>
        <v>6155</v>
      </c>
      <c r="F40" s="113"/>
      <c r="G40" s="111" t="s">
        <v>47</v>
      </c>
      <c r="H40" s="111"/>
      <c r="I40" s="117">
        <f>SUM(H38)</f>
        <v>0</v>
      </c>
      <c r="J40" s="113"/>
      <c r="K40" s="111" t="s">
        <v>48</v>
      </c>
      <c r="L40" s="111"/>
      <c r="M40" s="118">
        <v>0</v>
      </c>
      <c r="N40" s="16"/>
      <c r="O40" s="13"/>
      <c r="P40" s="20"/>
      <c r="Q40" s="13"/>
      <c r="R40" s="71"/>
      <c r="S40" s="1"/>
    </row>
    <row r="41" ht="14.25" spans="1:19">
      <c r="A41" s="110"/>
      <c r="B41" s="110"/>
      <c r="C41" s="47" t="s">
        <v>49</v>
      </c>
      <c r="D41" s="47"/>
      <c r="E41" s="47"/>
      <c r="F41" s="114">
        <f>SUM(F23:F39)</f>
        <v>18424.61</v>
      </c>
      <c r="G41" s="115"/>
      <c r="H41" s="116"/>
      <c r="I41" s="113"/>
      <c r="J41" s="1"/>
      <c r="K41" s="1"/>
      <c r="L41" s="1"/>
      <c r="M41" s="113"/>
      <c r="N41" s="19"/>
      <c r="O41" s="13"/>
      <c r="P41" s="20"/>
      <c r="Q41" s="13"/>
      <c r="R41" s="71"/>
      <c r="S41" s="1"/>
    </row>
    <row r="42" ht="14.25" spans="1:19">
      <c r="A42" s="110"/>
      <c r="B42" s="110"/>
      <c r="C42" s="47"/>
      <c r="D42" s="47"/>
      <c r="E42" s="47"/>
      <c r="F42" s="115"/>
      <c r="G42" s="115"/>
      <c r="H42" s="116"/>
      <c r="I42" s="113"/>
      <c r="J42" s="1"/>
      <c r="K42" s="1"/>
      <c r="L42" s="1"/>
      <c r="M42" s="113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F23" sqref="F23"/>
    </sheetView>
  </sheetViews>
  <sheetFormatPr defaultColWidth="9" defaultRowHeight="13.5"/>
  <cols>
    <col min="6" max="6" width="14.1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23" t="s">
        <v>143</v>
      </c>
      <c r="C4" s="12" t="s">
        <v>55</v>
      </c>
      <c r="D4" s="12">
        <v>673.53</v>
      </c>
      <c r="E4" s="13"/>
      <c r="F4" s="14">
        <v>84579834296</v>
      </c>
      <c r="G4" s="15" t="s">
        <v>55</v>
      </c>
      <c r="H4" s="14">
        <v>739</v>
      </c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144</v>
      </c>
      <c r="C5" s="12" t="s">
        <v>130</v>
      </c>
      <c r="D5" s="12">
        <v>909</v>
      </c>
      <c r="E5" s="13"/>
      <c r="F5" s="16"/>
      <c r="G5" s="13"/>
      <c r="H5" s="16"/>
      <c r="I5" s="13"/>
      <c r="J5" s="13"/>
      <c r="K5" s="53"/>
      <c r="L5" s="53"/>
      <c r="M5" s="1"/>
      <c r="N5" s="54"/>
      <c r="O5" s="55"/>
      <c r="P5" s="55"/>
      <c r="Q5" s="1"/>
      <c r="R5" s="1"/>
      <c r="S5" s="1"/>
    </row>
    <row r="6" ht="15" spans="1:19">
      <c r="A6" s="6"/>
      <c r="B6" s="17" t="s">
        <v>145</v>
      </c>
      <c r="C6" s="17" t="s">
        <v>53</v>
      </c>
      <c r="D6" s="11">
        <v>608</v>
      </c>
      <c r="E6" s="13"/>
      <c r="F6" s="16"/>
      <c r="G6" s="13"/>
      <c r="H6" s="16"/>
      <c r="I6" s="13"/>
      <c r="J6" s="13"/>
      <c r="K6" s="53"/>
      <c r="L6" s="53"/>
      <c r="M6" s="1"/>
      <c r="N6" s="49"/>
      <c r="O6" s="1"/>
      <c r="P6" s="1"/>
      <c r="Q6" s="1"/>
      <c r="R6" s="1"/>
      <c r="S6" s="1"/>
    </row>
    <row r="7" ht="15" spans="1:19">
      <c r="A7" s="6"/>
      <c r="B7" s="17" t="s">
        <v>146</v>
      </c>
      <c r="C7" s="18" t="s">
        <v>129</v>
      </c>
      <c r="D7" s="18">
        <v>898</v>
      </c>
      <c r="E7" s="13"/>
      <c r="F7" s="19"/>
      <c r="G7" s="16"/>
      <c r="H7" s="20"/>
      <c r="I7" s="13"/>
      <c r="J7" s="16"/>
      <c r="K7" s="53"/>
      <c r="L7" s="53"/>
      <c r="M7" s="49"/>
      <c r="N7" s="56"/>
      <c r="O7" s="8"/>
      <c r="P7" s="8"/>
      <c r="Q7" s="8"/>
      <c r="R7" s="8"/>
      <c r="S7" s="8"/>
    </row>
    <row r="8" ht="15" spans="1:19">
      <c r="A8" s="6"/>
      <c r="B8" s="17" t="s">
        <v>147</v>
      </c>
      <c r="C8" s="17" t="s">
        <v>148</v>
      </c>
      <c r="D8" s="17" t="s">
        <v>149</v>
      </c>
      <c r="E8" s="13"/>
      <c r="F8" s="21"/>
      <c r="G8" s="16"/>
      <c r="H8" s="20"/>
      <c r="I8" s="13"/>
      <c r="J8" s="16"/>
      <c r="K8" s="53"/>
      <c r="L8" s="53"/>
      <c r="M8" s="57"/>
      <c r="N8" s="58" t="s">
        <v>22</v>
      </c>
      <c r="O8" s="59" t="s">
        <v>23</v>
      </c>
      <c r="P8" s="60" t="s">
        <v>5</v>
      </c>
      <c r="Q8" s="78" t="s">
        <v>24</v>
      </c>
      <c r="R8" s="78"/>
      <c r="S8" s="8"/>
    </row>
    <row r="9" ht="14.25" spans="1:19">
      <c r="A9" s="6"/>
      <c r="B9" s="104" t="s">
        <v>150</v>
      </c>
      <c r="C9" s="22" t="s">
        <v>28</v>
      </c>
      <c r="D9" s="23">
        <v>1678</v>
      </c>
      <c r="E9" s="13"/>
      <c r="F9" s="13"/>
      <c r="G9" s="13"/>
      <c r="H9" s="13"/>
      <c r="I9" s="13"/>
      <c r="J9" s="16"/>
      <c r="K9" s="53"/>
      <c r="L9" s="53"/>
      <c r="M9" s="1"/>
      <c r="N9" s="61"/>
      <c r="O9" s="62"/>
      <c r="P9" s="62"/>
      <c r="Q9" s="62"/>
      <c r="R9" s="62"/>
      <c r="S9" s="8"/>
    </row>
    <row r="10" ht="14.25" spans="1:19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  <c r="M10" s="1"/>
      <c r="N10" s="63" t="s">
        <v>29</v>
      </c>
      <c r="O10" s="64"/>
      <c r="P10" s="64"/>
      <c r="Q10" s="64"/>
      <c r="R10" s="64"/>
      <c r="S10" s="1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1"/>
      <c r="N11" s="63" t="s">
        <v>6</v>
      </c>
      <c r="O11" s="64" t="s">
        <v>32</v>
      </c>
      <c r="P11" s="64" t="s">
        <v>33</v>
      </c>
      <c r="Q11" s="64" t="s">
        <v>34</v>
      </c>
      <c r="R11" s="64" t="s">
        <v>35</v>
      </c>
      <c r="S11" s="1"/>
    </row>
    <row r="12" ht="1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17" t="s">
        <v>151</v>
      </c>
      <c r="O12" s="11">
        <v>521</v>
      </c>
      <c r="P12" s="36">
        <v>1109.4</v>
      </c>
      <c r="Q12" s="11"/>
      <c r="R12" s="65" t="s">
        <v>37</v>
      </c>
      <c r="S12" s="1"/>
    </row>
    <row r="13" ht="1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10" t="s">
        <v>152</v>
      </c>
      <c r="O13" s="11" t="s">
        <v>53</v>
      </c>
      <c r="P13" s="36">
        <v>479.1</v>
      </c>
      <c r="Q13" s="11"/>
      <c r="R13" s="65" t="s">
        <v>37</v>
      </c>
      <c r="S13" s="1"/>
    </row>
    <row r="14" ht="1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66"/>
      <c r="N14" s="123" t="s">
        <v>153</v>
      </c>
      <c r="O14" s="11" t="s">
        <v>55</v>
      </c>
      <c r="P14" s="36">
        <v>719.4</v>
      </c>
      <c r="Q14" s="11"/>
      <c r="R14" s="65" t="s">
        <v>37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7" t="s">
        <v>154</v>
      </c>
      <c r="O15" s="11" t="s">
        <v>53</v>
      </c>
      <c r="P15" s="36">
        <v>479.1</v>
      </c>
      <c r="Q15" s="11"/>
      <c r="R15" s="65" t="s">
        <v>37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24" t="s">
        <v>155</v>
      </c>
      <c r="O16" s="11" t="s">
        <v>55</v>
      </c>
      <c r="P16" s="36">
        <v>719.4</v>
      </c>
      <c r="Q16" s="11"/>
      <c r="R16" s="65" t="s">
        <v>37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1"/>
      <c r="N17" s="85" t="s">
        <v>156</v>
      </c>
      <c r="O17" s="11" t="s">
        <v>55</v>
      </c>
      <c r="P17" s="36">
        <v>719.4</v>
      </c>
      <c r="Q17" s="11"/>
      <c r="R17" s="65" t="s">
        <v>37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26" t="s">
        <v>157</v>
      </c>
      <c r="O18" s="11" t="s">
        <v>26</v>
      </c>
      <c r="P18" s="67">
        <v>6008</v>
      </c>
      <c r="Q18" s="11"/>
      <c r="R18" s="65" t="s">
        <v>1</v>
      </c>
      <c r="S18" s="1"/>
    </row>
    <row r="19" ht="14.2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09" t="s">
        <v>158</v>
      </c>
      <c r="O19" s="13" t="s">
        <v>26</v>
      </c>
      <c r="P19" s="20">
        <v>2988</v>
      </c>
      <c r="Q19" s="13"/>
      <c r="R19" s="65" t="s">
        <v>1</v>
      </c>
      <c r="S19" s="1"/>
    </row>
    <row r="20" ht="14.2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21" t="s">
        <v>159</v>
      </c>
      <c r="O20" s="13" t="s">
        <v>100</v>
      </c>
      <c r="P20" s="20">
        <v>848</v>
      </c>
      <c r="Q20" s="13"/>
      <c r="R20" s="65" t="s">
        <v>1</v>
      </c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/>
      <c r="O21" s="13"/>
      <c r="P21" s="20"/>
      <c r="Q21" s="13"/>
      <c r="R21" s="71"/>
      <c r="S21" s="1"/>
    </row>
    <row r="22" ht="14.25" spans="1:19">
      <c r="A22" s="6"/>
      <c r="B22" s="3"/>
      <c r="C22" s="29" t="s">
        <v>40</v>
      </c>
      <c r="D22" s="29">
        <f>SUM(D9+D8+D7+D6+D5+D4)</f>
        <v>5675.53</v>
      </c>
      <c r="E22" s="1"/>
      <c r="F22" s="7"/>
      <c r="G22" s="29" t="s">
        <v>41</v>
      </c>
      <c r="H22" s="29">
        <f>SUM(H4:H21)</f>
        <v>739</v>
      </c>
      <c r="I22" s="1"/>
      <c r="J22" s="1"/>
      <c r="K22" s="29" t="s">
        <v>42</v>
      </c>
      <c r="L22" s="29"/>
      <c r="M22" s="27">
        <v>0</v>
      </c>
      <c r="N22" s="23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6414.53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3" t="s">
        <v>160</v>
      </c>
      <c r="C25" s="11" t="s">
        <v>55</v>
      </c>
      <c r="D25" s="36">
        <v>723</v>
      </c>
      <c r="E25" s="13"/>
      <c r="F25" s="16">
        <v>89228698054</v>
      </c>
      <c r="G25" s="13" t="s">
        <v>10</v>
      </c>
      <c r="H25" s="13">
        <v>2197.1</v>
      </c>
      <c r="I25" s="13"/>
      <c r="J25" s="13"/>
      <c r="K25" s="13"/>
      <c r="L25" s="1"/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 t="s">
        <v>161</v>
      </c>
      <c r="C26" s="11" t="s">
        <v>162</v>
      </c>
      <c r="D26" s="36">
        <v>5669</v>
      </c>
      <c r="E26" s="13"/>
      <c r="F26" s="21"/>
      <c r="G26" s="13"/>
      <c r="H26" s="13"/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30" t="s">
        <v>163</v>
      </c>
      <c r="C27" s="16" t="s">
        <v>28</v>
      </c>
      <c r="D27" s="16">
        <v>1789</v>
      </c>
      <c r="E27" s="13"/>
      <c r="F27" s="21"/>
      <c r="G27" s="13"/>
      <c r="H27" s="13"/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8181</v>
      </c>
      <c r="E38" s="1"/>
      <c r="F38" s="7"/>
      <c r="G38" s="29" t="s">
        <v>41</v>
      </c>
      <c r="H38" s="29">
        <f>SUM(H25:H37)</f>
        <v>2197.1</v>
      </c>
      <c r="I38" s="27"/>
      <c r="J38" s="1"/>
      <c r="K38" s="29" t="s">
        <v>42</v>
      </c>
      <c r="L38" s="29"/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44</v>
      </c>
      <c r="C39" s="32"/>
      <c r="D39" s="32"/>
      <c r="E39" s="32"/>
      <c r="F39" s="33">
        <f>D38+H38</f>
        <v>10378.1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110" t="s">
        <v>45</v>
      </c>
      <c r="B40" s="110"/>
      <c r="C40" s="111" t="s">
        <v>46</v>
      </c>
      <c r="D40" s="111"/>
      <c r="E40" s="112">
        <f>SUM(D38+D22)</f>
        <v>13856.53</v>
      </c>
      <c r="F40" s="113"/>
      <c r="G40" s="111" t="s">
        <v>47</v>
      </c>
      <c r="H40" s="111"/>
      <c r="I40" s="117">
        <f>SUM(H38+H22)</f>
        <v>2936.1</v>
      </c>
      <c r="J40" s="113"/>
      <c r="K40" s="111" t="s">
        <v>48</v>
      </c>
      <c r="L40" s="111"/>
      <c r="M40" s="118">
        <v>0</v>
      </c>
      <c r="N40" s="16"/>
      <c r="O40" s="13"/>
      <c r="P40" s="20"/>
      <c r="Q40" s="13"/>
      <c r="R40" s="71"/>
      <c r="S40" s="1"/>
    </row>
    <row r="41" ht="14.25" spans="1:19">
      <c r="A41" s="110"/>
      <c r="B41" s="110"/>
      <c r="C41" s="47" t="s">
        <v>49</v>
      </c>
      <c r="D41" s="47"/>
      <c r="E41" s="47"/>
      <c r="F41" s="114">
        <f>SUM(F39+F23)</f>
        <v>16792.63</v>
      </c>
      <c r="G41" s="115"/>
      <c r="H41" s="116"/>
      <c r="I41" s="113"/>
      <c r="J41" s="1"/>
      <c r="K41" s="1"/>
      <c r="L41" s="1"/>
      <c r="M41" s="113"/>
      <c r="N41" s="19"/>
      <c r="O41" s="13"/>
      <c r="P41" s="20"/>
      <c r="Q41" s="13"/>
      <c r="R41" s="71"/>
      <c r="S41" s="1"/>
    </row>
    <row r="42" ht="14.25" spans="1:19">
      <c r="A42" s="110"/>
      <c r="B42" s="110"/>
      <c r="C42" s="47"/>
      <c r="D42" s="47"/>
      <c r="E42" s="47"/>
      <c r="F42" s="115"/>
      <c r="G42" s="115"/>
      <c r="H42" s="116"/>
      <c r="I42" s="113"/>
      <c r="J42" s="1"/>
      <c r="K42" s="1"/>
      <c r="L42" s="1"/>
      <c r="M42" s="113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0:Q10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8:N9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zoomScale="70" zoomScaleNormal="70" workbookViewId="0">
      <selection activeCell="E40" sqref="E40"/>
    </sheetView>
  </sheetViews>
  <sheetFormatPr defaultColWidth="9" defaultRowHeight="13.5"/>
  <cols>
    <col min="6" max="6" width="14.125"/>
    <col min="9" max="9" width="9.25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9"/>
      <c r="O1" s="28"/>
      <c r="P1" s="1"/>
      <c r="Q1" s="3"/>
      <c r="R1" s="35"/>
      <c r="S1" s="1"/>
    </row>
    <row r="2" spans="1:19">
      <c r="A2" s="2"/>
      <c r="B2" s="3"/>
      <c r="C2" s="4" t="s">
        <v>1</v>
      </c>
      <c r="D2" s="4"/>
      <c r="E2" s="4"/>
      <c r="F2" s="5" t="s">
        <v>2</v>
      </c>
      <c r="G2" s="5"/>
      <c r="H2" s="5"/>
      <c r="I2" s="5"/>
      <c r="J2" s="50" t="s">
        <v>3</v>
      </c>
      <c r="K2" s="50"/>
      <c r="L2" s="50"/>
      <c r="M2" s="50"/>
      <c r="N2" s="51" t="s">
        <v>4</v>
      </c>
      <c r="O2" s="52"/>
      <c r="P2" s="52"/>
      <c r="Q2" s="52"/>
      <c r="R2" s="52"/>
      <c r="S2" s="52"/>
    </row>
    <row r="3" spans="1:19">
      <c r="A3" s="6" t="s">
        <v>5</v>
      </c>
      <c r="B3" s="3" t="s">
        <v>6</v>
      </c>
      <c r="C3" s="1" t="s">
        <v>7</v>
      </c>
      <c r="D3" s="1"/>
      <c r="E3" s="1"/>
      <c r="F3" s="7"/>
      <c r="G3" s="8" t="s">
        <v>7</v>
      </c>
      <c r="H3" s="9"/>
      <c r="I3" s="1"/>
      <c r="J3" s="35" t="s">
        <v>6</v>
      </c>
      <c r="K3" s="8" t="s">
        <v>7</v>
      </c>
      <c r="L3" s="9"/>
      <c r="M3" s="1"/>
      <c r="N3" s="51"/>
      <c r="O3" s="52"/>
      <c r="P3" s="52"/>
      <c r="Q3" s="52"/>
      <c r="R3" s="52"/>
      <c r="S3" s="52"/>
    </row>
    <row r="4" ht="15" spans="1:19">
      <c r="A4" s="6"/>
      <c r="B4" s="123" t="s">
        <v>164</v>
      </c>
      <c r="C4" s="12" t="s">
        <v>28</v>
      </c>
      <c r="D4" s="12">
        <v>1789</v>
      </c>
      <c r="E4" s="13"/>
      <c r="F4" s="14">
        <v>89263530786</v>
      </c>
      <c r="G4" s="15" t="s">
        <v>10</v>
      </c>
      <c r="H4" s="14">
        <v>2023.1</v>
      </c>
      <c r="I4" s="13"/>
      <c r="J4" s="13"/>
      <c r="K4" s="53"/>
      <c r="L4" s="53"/>
      <c r="M4" s="1"/>
      <c r="N4" s="49" t="s">
        <v>6</v>
      </c>
      <c r="O4" s="1" t="s">
        <v>11</v>
      </c>
      <c r="P4" s="1" t="s">
        <v>12</v>
      </c>
      <c r="Q4" s="1" t="s">
        <v>13</v>
      </c>
      <c r="R4" s="1" t="s">
        <v>12</v>
      </c>
      <c r="S4" s="1" t="s">
        <v>14</v>
      </c>
    </row>
    <row r="5" ht="15" spans="1:19">
      <c r="A5" s="6"/>
      <c r="B5" s="123" t="s">
        <v>165</v>
      </c>
      <c r="C5" s="12" t="s">
        <v>28</v>
      </c>
      <c r="D5" s="12">
        <v>1780</v>
      </c>
      <c r="E5" s="13"/>
      <c r="F5" s="16"/>
      <c r="G5" s="13"/>
      <c r="H5" s="16"/>
      <c r="I5" s="13"/>
      <c r="J5" s="13"/>
      <c r="K5" s="53"/>
      <c r="L5" s="53"/>
      <c r="M5" s="1"/>
      <c r="N5" s="54" t="s">
        <v>166</v>
      </c>
      <c r="O5" s="55"/>
      <c r="P5" s="55"/>
      <c r="Q5" s="8" t="s">
        <v>23</v>
      </c>
      <c r="R5" s="1">
        <v>5</v>
      </c>
      <c r="S5" s="1" t="s">
        <v>1</v>
      </c>
    </row>
    <row r="6" ht="15" spans="1:19">
      <c r="A6" s="6"/>
      <c r="B6" s="17"/>
      <c r="C6" s="17"/>
      <c r="D6" s="11"/>
      <c r="E6" s="13"/>
      <c r="F6" s="16"/>
      <c r="G6" s="13"/>
      <c r="H6" s="16"/>
      <c r="I6" s="13"/>
      <c r="J6" s="13"/>
      <c r="K6" s="53"/>
      <c r="L6" s="53"/>
      <c r="M6" s="1"/>
      <c r="N6" s="49" t="s">
        <v>88</v>
      </c>
      <c r="O6" s="1"/>
      <c r="P6" s="1"/>
      <c r="Q6" s="8" t="s">
        <v>23</v>
      </c>
      <c r="R6" s="1">
        <v>5</v>
      </c>
      <c r="S6" s="1" t="s">
        <v>1</v>
      </c>
    </row>
    <row r="7" ht="15" spans="1:19">
      <c r="A7" s="6"/>
      <c r="B7" s="17"/>
      <c r="C7" s="18"/>
      <c r="D7" s="18"/>
      <c r="E7" s="13"/>
      <c r="F7" s="19"/>
      <c r="G7" s="16"/>
      <c r="H7" s="20"/>
      <c r="I7" s="13"/>
      <c r="J7" s="16"/>
      <c r="K7" s="53"/>
      <c r="L7" s="53"/>
      <c r="M7" s="49"/>
      <c r="N7" s="56" t="s">
        <v>140</v>
      </c>
      <c r="O7" s="8" t="s">
        <v>24</v>
      </c>
      <c r="P7" s="8">
        <v>0.5</v>
      </c>
      <c r="Q7" s="8" t="s">
        <v>23</v>
      </c>
      <c r="R7" s="8">
        <v>0.5</v>
      </c>
      <c r="S7" s="1" t="s">
        <v>1</v>
      </c>
    </row>
    <row r="8" ht="15" spans="1:19">
      <c r="A8" s="6"/>
      <c r="B8" s="17"/>
      <c r="C8" s="17"/>
      <c r="D8" s="17"/>
      <c r="E8" s="13"/>
      <c r="F8" s="21"/>
      <c r="G8" s="16"/>
      <c r="H8" s="20"/>
      <c r="I8" s="13"/>
      <c r="J8" s="16"/>
      <c r="K8" s="53"/>
      <c r="L8" s="53"/>
      <c r="N8" s="125" t="s">
        <v>167</v>
      </c>
      <c r="O8" t="s">
        <v>5</v>
      </c>
      <c r="P8">
        <v>0.5</v>
      </c>
      <c r="Q8" s="8" t="s">
        <v>23</v>
      </c>
      <c r="R8">
        <v>0.5</v>
      </c>
      <c r="S8" s="1" t="s">
        <v>1</v>
      </c>
    </row>
    <row r="9" ht="14.25" spans="1:19">
      <c r="A9" s="6"/>
      <c r="B9" s="104"/>
      <c r="C9" s="22"/>
      <c r="D9" s="23"/>
      <c r="E9" s="13"/>
      <c r="F9" s="13"/>
      <c r="G9" s="13"/>
      <c r="H9" s="13"/>
      <c r="I9" s="13"/>
      <c r="J9" s="16"/>
      <c r="K9" s="53"/>
      <c r="L9" s="53"/>
      <c r="N9" s="125" t="s">
        <v>142</v>
      </c>
      <c r="O9" t="s">
        <v>24</v>
      </c>
      <c r="P9">
        <v>0.5</v>
      </c>
      <c r="Q9" s="8" t="s">
        <v>23</v>
      </c>
      <c r="R9">
        <v>0.5</v>
      </c>
      <c r="S9" s="1" t="s">
        <v>1</v>
      </c>
    </row>
    <row r="10" ht="14.25" spans="1:12">
      <c r="A10" s="6"/>
      <c r="B10" s="21"/>
      <c r="C10" s="24"/>
      <c r="D10" s="24"/>
      <c r="E10" s="13"/>
      <c r="F10" s="13"/>
      <c r="G10" s="13"/>
      <c r="H10" s="13"/>
      <c r="I10" s="13"/>
      <c r="J10" s="16"/>
      <c r="K10" s="53"/>
      <c r="L10" s="53"/>
    </row>
    <row r="11" ht="14.25" spans="1:19">
      <c r="A11" s="6"/>
      <c r="B11" s="21"/>
      <c r="C11" s="21"/>
      <c r="D11" s="21"/>
      <c r="E11" s="13"/>
      <c r="F11" s="13"/>
      <c r="G11" s="13"/>
      <c r="H11" s="13"/>
      <c r="I11" s="13"/>
      <c r="J11" s="16"/>
      <c r="K11" s="53"/>
      <c r="L11" s="53"/>
      <c r="M11" s="57"/>
      <c r="N11" s="58" t="s">
        <v>22</v>
      </c>
      <c r="O11" s="59" t="s">
        <v>23</v>
      </c>
      <c r="P11" s="60" t="s">
        <v>5</v>
      </c>
      <c r="Q11" s="78" t="s">
        <v>24</v>
      </c>
      <c r="R11" s="78"/>
      <c r="S11" s="8"/>
    </row>
    <row r="12" ht="14.25" spans="1:19">
      <c r="A12" s="6"/>
      <c r="B12" s="21"/>
      <c r="C12" s="21"/>
      <c r="D12" s="13"/>
      <c r="E12" s="13"/>
      <c r="F12" s="13"/>
      <c r="G12" s="13"/>
      <c r="H12" s="13"/>
      <c r="I12" s="13"/>
      <c r="J12" s="16"/>
      <c r="K12" s="53"/>
      <c r="L12" s="53"/>
      <c r="M12" s="1"/>
      <c r="N12" s="61"/>
      <c r="O12" s="62">
        <v>11.5</v>
      </c>
      <c r="P12" s="62">
        <v>0.5</v>
      </c>
      <c r="Q12" s="62">
        <v>1</v>
      </c>
      <c r="R12" s="62"/>
      <c r="S12" s="8"/>
    </row>
    <row r="13" ht="14.25" spans="1:19">
      <c r="A13" s="6"/>
      <c r="B13" s="21"/>
      <c r="C13" s="25"/>
      <c r="D13" s="13"/>
      <c r="E13" s="21"/>
      <c r="F13" s="13"/>
      <c r="G13" s="13"/>
      <c r="H13" s="13"/>
      <c r="I13" s="13"/>
      <c r="J13" s="16"/>
      <c r="K13" s="53"/>
      <c r="L13" s="53"/>
      <c r="M13" s="1"/>
      <c r="N13" s="63" t="s">
        <v>29</v>
      </c>
      <c r="O13" s="64"/>
      <c r="P13" s="64"/>
      <c r="Q13" s="64"/>
      <c r="R13" s="64"/>
      <c r="S13" s="1"/>
    </row>
    <row r="14" ht="14.25" spans="1:19">
      <c r="A14" s="6"/>
      <c r="B14" s="21"/>
      <c r="C14" s="24"/>
      <c r="D14" s="13"/>
      <c r="E14" s="21"/>
      <c r="F14" s="13"/>
      <c r="G14" s="13"/>
      <c r="H14" s="13"/>
      <c r="I14" s="13"/>
      <c r="J14" s="16"/>
      <c r="K14" s="53"/>
      <c r="L14" s="53"/>
      <c r="M14" s="1"/>
      <c r="N14" s="63" t="s">
        <v>6</v>
      </c>
      <c r="O14" s="64" t="s">
        <v>32</v>
      </c>
      <c r="P14" s="64" t="s">
        <v>33</v>
      </c>
      <c r="Q14" s="64" t="s">
        <v>34</v>
      </c>
      <c r="R14" s="64" t="s">
        <v>35</v>
      </c>
      <c r="S14" s="1"/>
    </row>
    <row r="15" ht="15" spans="1:19">
      <c r="A15" s="6"/>
      <c r="B15" s="21"/>
      <c r="C15" s="25"/>
      <c r="D15" s="13"/>
      <c r="E15" s="21"/>
      <c r="F15" s="13"/>
      <c r="G15" s="13"/>
      <c r="H15" s="13"/>
      <c r="I15" s="13"/>
      <c r="J15" s="16"/>
      <c r="K15" s="53"/>
      <c r="L15" s="53"/>
      <c r="M15" s="1"/>
      <c r="N15" s="17" t="s">
        <v>168</v>
      </c>
      <c r="O15" s="11">
        <v>521</v>
      </c>
      <c r="P15" s="36">
        <v>1109.4</v>
      </c>
      <c r="Q15" s="11"/>
      <c r="R15" s="65" t="s">
        <v>37</v>
      </c>
      <c r="S15" s="1"/>
    </row>
    <row r="16" ht="15" spans="1:19">
      <c r="A16" s="6"/>
      <c r="B16" s="21"/>
      <c r="C16" s="25"/>
      <c r="D16" s="13"/>
      <c r="E16" s="21"/>
      <c r="F16" s="13"/>
      <c r="G16" s="13"/>
      <c r="H16" s="13"/>
      <c r="I16" s="13"/>
      <c r="J16" s="16"/>
      <c r="K16" s="53"/>
      <c r="L16" s="53"/>
      <c r="M16" s="1"/>
      <c r="N16" s="10" t="s">
        <v>169</v>
      </c>
      <c r="O16" s="11" t="s">
        <v>55</v>
      </c>
      <c r="P16" s="36">
        <v>719.4</v>
      </c>
      <c r="Q16" s="11"/>
      <c r="R16" s="65" t="s">
        <v>37</v>
      </c>
      <c r="S16" s="1"/>
    </row>
    <row r="17" ht="15" spans="1:19">
      <c r="A17" s="6"/>
      <c r="B17" s="21"/>
      <c r="C17" s="25"/>
      <c r="D17" s="13"/>
      <c r="E17" s="21"/>
      <c r="F17" s="13"/>
      <c r="G17" s="13"/>
      <c r="H17" s="13"/>
      <c r="I17" s="13"/>
      <c r="J17" s="16"/>
      <c r="K17" s="53"/>
      <c r="L17" s="53"/>
      <c r="M17" s="66"/>
      <c r="N17" s="123" t="s">
        <v>170</v>
      </c>
      <c r="O17" s="11" t="s">
        <v>55</v>
      </c>
      <c r="P17" s="36">
        <v>539.4</v>
      </c>
      <c r="Q17" s="11"/>
      <c r="R17" s="65" t="s">
        <v>37</v>
      </c>
      <c r="S17" s="1"/>
    </row>
    <row r="18" ht="15" spans="1:19">
      <c r="A18" s="6"/>
      <c r="B18" s="21"/>
      <c r="C18" s="25"/>
      <c r="D18" s="13"/>
      <c r="E18" s="21"/>
      <c r="F18" s="13"/>
      <c r="G18" s="13"/>
      <c r="H18" s="13"/>
      <c r="I18" s="13"/>
      <c r="J18" s="16"/>
      <c r="K18" s="53"/>
      <c r="L18" s="53"/>
      <c r="M18" s="1"/>
      <c r="N18" s="17" t="s">
        <v>171</v>
      </c>
      <c r="O18" s="11" t="s">
        <v>53</v>
      </c>
      <c r="P18" s="36">
        <v>586.2</v>
      </c>
      <c r="Q18" s="11"/>
      <c r="R18" s="65" t="s">
        <v>37</v>
      </c>
      <c r="S18" s="1"/>
    </row>
    <row r="19" ht="15" spans="1:19">
      <c r="A19" s="6"/>
      <c r="B19" s="3"/>
      <c r="C19" s="26"/>
      <c r="D19" s="27"/>
      <c r="E19" s="1"/>
      <c r="F19" s="7"/>
      <c r="G19" s="28"/>
      <c r="H19" s="1"/>
      <c r="I19" s="1"/>
      <c r="J19" s="35"/>
      <c r="K19" s="1"/>
      <c r="L19" s="1"/>
      <c r="M19" s="1"/>
      <c r="N19" s="124" t="s">
        <v>172</v>
      </c>
      <c r="O19" s="11" t="s">
        <v>100</v>
      </c>
      <c r="P19" s="36">
        <v>848</v>
      </c>
      <c r="Q19" s="11"/>
      <c r="R19" s="65" t="s">
        <v>1</v>
      </c>
      <c r="S19" s="1"/>
    </row>
    <row r="20" ht="15" spans="1:19">
      <c r="A20" s="6"/>
      <c r="B20" s="3"/>
      <c r="C20" s="26"/>
      <c r="D20" s="27"/>
      <c r="E20" s="1"/>
      <c r="F20" s="7"/>
      <c r="G20" s="28"/>
      <c r="H20" s="1"/>
      <c r="I20" s="1"/>
      <c r="J20" s="35"/>
      <c r="K20" s="1"/>
      <c r="L20" s="1"/>
      <c r="M20" s="1"/>
      <c r="N20" s="85" t="s">
        <v>173</v>
      </c>
      <c r="O20" s="11" t="s">
        <v>122</v>
      </c>
      <c r="P20" s="36">
        <v>5646</v>
      </c>
      <c r="Q20" s="11"/>
      <c r="R20" s="65" t="s">
        <v>1</v>
      </c>
      <c r="S20" s="1"/>
    </row>
    <row r="21" ht="14.25" spans="1:19">
      <c r="A21" s="6"/>
      <c r="B21" s="3"/>
      <c r="C21" s="26"/>
      <c r="D21" s="27"/>
      <c r="E21" s="1"/>
      <c r="F21" s="7"/>
      <c r="G21" s="28"/>
      <c r="H21" s="1"/>
      <c r="I21" s="1"/>
      <c r="J21" s="35"/>
      <c r="K21" s="1"/>
      <c r="L21" s="1"/>
      <c r="M21" s="1"/>
      <c r="N21" s="109"/>
      <c r="O21" s="13"/>
      <c r="P21" s="20"/>
      <c r="Q21" s="13"/>
      <c r="R21" s="71"/>
      <c r="S21" s="1"/>
    </row>
    <row r="22" ht="14.25" spans="1:19">
      <c r="A22" s="6"/>
      <c r="B22" s="3"/>
      <c r="C22" s="29" t="s">
        <v>40</v>
      </c>
      <c r="D22" s="29">
        <f>SUM(D4:D21)</f>
        <v>3569</v>
      </c>
      <c r="E22" s="1"/>
      <c r="F22" s="7"/>
      <c r="G22" s="29" t="s">
        <v>41</v>
      </c>
      <c r="H22" s="29">
        <f>SUM(H4:H21)</f>
        <v>2023.1</v>
      </c>
      <c r="I22" s="1"/>
      <c r="J22" s="1"/>
      <c r="K22" s="29" t="s">
        <v>42</v>
      </c>
      <c r="L22" s="29"/>
      <c r="M22" s="27">
        <v>0</v>
      </c>
      <c r="N22" s="23"/>
      <c r="O22" s="13"/>
      <c r="P22" s="20"/>
      <c r="Q22" s="13"/>
      <c r="R22" s="71"/>
      <c r="S22" s="1"/>
    </row>
    <row r="23" ht="18.75" spans="1:19">
      <c r="A23" s="30"/>
      <c r="B23" s="31" t="s">
        <v>43</v>
      </c>
      <c r="C23" s="32"/>
      <c r="D23" s="32"/>
      <c r="E23" s="32"/>
      <c r="F23" s="33">
        <f>SUM(D22:H22)</f>
        <v>5592.1</v>
      </c>
      <c r="G23" s="34"/>
      <c r="H23" s="34"/>
      <c r="I23" s="68"/>
      <c r="J23" s="68"/>
      <c r="K23" s="68"/>
      <c r="L23" s="68"/>
      <c r="M23" s="68"/>
      <c r="N23" s="21"/>
      <c r="O23" s="13"/>
      <c r="P23" s="20"/>
      <c r="Q23" s="13"/>
      <c r="R23" s="71"/>
      <c r="S23" s="1"/>
    </row>
    <row r="24" ht="14.25" spans="1:19">
      <c r="A24" s="30" t="s">
        <v>24</v>
      </c>
      <c r="B24" s="3" t="s">
        <v>6</v>
      </c>
      <c r="C24" s="1" t="s">
        <v>7</v>
      </c>
      <c r="D24" s="1"/>
      <c r="E24" s="1"/>
      <c r="F24" s="35" t="s">
        <v>6</v>
      </c>
      <c r="G24" s="8" t="s">
        <v>7</v>
      </c>
      <c r="H24" s="9"/>
      <c r="I24" s="1"/>
      <c r="J24" s="35" t="s">
        <v>6</v>
      </c>
      <c r="K24" s="8" t="s">
        <v>7</v>
      </c>
      <c r="L24" s="9"/>
      <c r="M24" s="1"/>
      <c r="N24" s="21"/>
      <c r="O24" s="13"/>
      <c r="P24" s="20"/>
      <c r="Q24" s="13"/>
      <c r="R24" s="71"/>
      <c r="S24" s="1"/>
    </row>
    <row r="25" ht="15" spans="1:19">
      <c r="A25" s="30"/>
      <c r="B25" s="123" t="s">
        <v>174</v>
      </c>
      <c r="C25" s="11" t="s">
        <v>28</v>
      </c>
      <c r="D25" s="36">
        <v>1789</v>
      </c>
      <c r="E25" s="13"/>
      <c r="F25" s="16">
        <v>89301976001</v>
      </c>
      <c r="G25" s="13" t="s">
        <v>175</v>
      </c>
      <c r="H25" s="13">
        <v>6740.8</v>
      </c>
      <c r="I25" s="13"/>
      <c r="J25" s="128" t="s">
        <v>176</v>
      </c>
      <c r="K25" s="13" t="s">
        <v>177</v>
      </c>
      <c r="L25" s="1">
        <v>934.24</v>
      </c>
      <c r="M25" s="1"/>
      <c r="N25" s="21"/>
      <c r="O25" s="13"/>
      <c r="P25" s="20"/>
      <c r="Q25" s="13"/>
      <c r="R25" s="71"/>
      <c r="S25" s="1"/>
    </row>
    <row r="26" ht="15" spans="1:19">
      <c r="A26" s="30"/>
      <c r="B26" s="105" t="s">
        <v>178</v>
      </c>
      <c r="C26" s="11" t="s">
        <v>179</v>
      </c>
      <c r="D26" s="36">
        <v>1079</v>
      </c>
      <c r="E26" s="13"/>
      <c r="F26" s="21" t="s">
        <v>180</v>
      </c>
      <c r="G26" s="13" t="s">
        <v>97</v>
      </c>
      <c r="H26" s="13">
        <v>1067</v>
      </c>
      <c r="I26" s="13"/>
      <c r="J26" s="13"/>
      <c r="K26" s="13"/>
      <c r="L26" s="1"/>
      <c r="M26" s="49"/>
      <c r="N26" s="69"/>
      <c r="O26" s="13"/>
      <c r="P26" s="20"/>
      <c r="Q26" s="13"/>
      <c r="R26" s="71"/>
      <c r="S26" s="1"/>
    </row>
    <row r="27" ht="14.25" spans="1:19">
      <c r="A27" s="30"/>
      <c r="B27" s="130" t="s">
        <v>181</v>
      </c>
      <c r="C27" s="16" t="s">
        <v>10</v>
      </c>
      <c r="D27" s="16">
        <v>2148</v>
      </c>
      <c r="E27" s="13"/>
      <c r="F27" s="21" t="s">
        <v>182</v>
      </c>
      <c r="G27" s="13" t="s">
        <v>130</v>
      </c>
      <c r="H27" s="13">
        <v>705.2</v>
      </c>
      <c r="I27" s="13"/>
      <c r="J27" s="13"/>
      <c r="K27" s="13"/>
      <c r="L27" s="1"/>
      <c r="M27" s="49"/>
      <c r="N27" s="21"/>
      <c r="O27" s="13"/>
      <c r="P27" s="20"/>
      <c r="Q27" s="13"/>
      <c r="R27" s="71"/>
      <c r="S27" s="1"/>
    </row>
    <row r="28" ht="14.25" spans="1:19">
      <c r="A28" s="30"/>
      <c r="B28" s="21"/>
      <c r="C28" s="13"/>
      <c r="D28" s="13"/>
      <c r="E28" s="13"/>
      <c r="F28" s="13"/>
      <c r="G28" s="13"/>
      <c r="H28" s="13"/>
      <c r="I28" s="13"/>
      <c r="J28" s="13"/>
      <c r="K28" s="13"/>
      <c r="L28" s="1"/>
      <c r="M28" s="49"/>
      <c r="N28" s="70"/>
      <c r="O28" s="13"/>
      <c r="P28" s="20"/>
      <c r="Q28" s="13"/>
      <c r="R28" s="71"/>
      <c r="S28" s="1"/>
    </row>
    <row r="29" ht="14.25" spans="1:19">
      <c r="A29" s="30"/>
      <c r="B29" s="21"/>
      <c r="C29" s="13"/>
      <c r="D29" s="13"/>
      <c r="E29" s="13"/>
      <c r="F29" s="13"/>
      <c r="G29" s="13"/>
      <c r="H29" s="13"/>
      <c r="I29" s="13"/>
      <c r="J29" s="13"/>
      <c r="K29" s="13"/>
      <c r="L29" s="1"/>
      <c r="M29" s="49"/>
      <c r="N29" s="21"/>
      <c r="O29" s="13"/>
      <c r="P29" s="20"/>
      <c r="Q29" s="13"/>
      <c r="R29" s="71"/>
      <c r="S29" s="1"/>
    </row>
    <row r="30" ht="14.25" spans="1:19">
      <c r="A30" s="3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"/>
      <c r="M30" s="49"/>
      <c r="N30" s="21"/>
      <c r="O30" s="13"/>
      <c r="P30" s="20"/>
      <c r="Q30" s="13"/>
      <c r="R30" s="71"/>
      <c r="S30" s="1"/>
    </row>
    <row r="31" ht="14.25" spans="1:19">
      <c r="A31" s="30"/>
      <c r="B31" s="21"/>
      <c r="C31" s="13"/>
      <c r="D31" s="13"/>
      <c r="E31" s="13"/>
      <c r="F31" s="13"/>
      <c r="G31" s="13"/>
      <c r="H31" s="13"/>
      <c r="I31" s="13"/>
      <c r="J31" s="13"/>
      <c r="K31" s="13"/>
      <c r="L31" s="1"/>
      <c r="M31" s="49"/>
      <c r="N31" s="21"/>
      <c r="O31" s="13"/>
      <c r="P31" s="20"/>
      <c r="Q31" s="13"/>
      <c r="R31" s="71"/>
      <c r="S31" s="1"/>
    </row>
    <row r="32" ht="14.25" spans="1:19">
      <c r="A32" s="30"/>
      <c r="B32" s="21"/>
      <c r="C32" s="13"/>
      <c r="D32" s="13"/>
      <c r="E32" s="13"/>
      <c r="F32" s="13"/>
      <c r="G32" s="13"/>
      <c r="H32" s="13"/>
      <c r="I32" s="71"/>
      <c r="J32" s="13"/>
      <c r="K32" s="13"/>
      <c r="L32" s="1"/>
      <c r="M32" s="49"/>
      <c r="N32" s="21"/>
      <c r="O32" s="13"/>
      <c r="P32" s="20"/>
      <c r="Q32" s="13"/>
      <c r="R32" s="71"/>
      <c r="S32" s="1"/>
    </row>
    <row r="33" ht="14.25" spans="1:19">
      <c r="A33" s="30"/>
      <c r="B33" s="7"/>
      <c r="C33" s="28"/>
      <c r="D33" s="1"/>
      <c r="E33" s="1"/>
      <c r="F33" s="35"/>
      <c r="G33" s="1"/>
      <c r="H33" s="1"/>
      <c r="I33" s="35"/>
      <c r="J33" s="1"/>
      <c r="K33" s="1"/>
      <c r="L33" s="1"/>
      <c r="M33" s="49"/>
      <c r="N33" s="69"/>
      <c r="O33" s="13"/>
      <c r="P33" s="20"/>
      <c r="Q33" s="13"/>
      <c r="R33" s="71"/>
      <c r="S33" s="1"/>
    </row>
    <row r="34" ht="14.25" spans="1:19">
      <c r="A34" s="30"/>
      <c r="B34" s="7"/>
      <c r="C34" s="28"/>
      <c r="D34" s="1"/>
      <c r="E34" s="1"/>
      <c r="F34" s="35"/>
      <c r="G34" s="28"/>
      <c r="H34" s="1"/>
      <c r="I34" s="1"/>
      <c r="J34" s="35"/>
      <c r="K34" s="1"/>
      <c r="L34" s="1"/>
      <c r="M34" s="1"/>
      <c r="N34" s="70"/>
      <c r="O34" s="13"/>
      <c r="P34" s="20"/>
      <c r="Q34" s="13"/>
      <c r="R34" s="71"/>
      <c r="S34" s="1"/>
    </row>
    <row r="35" ht="14.25" spans="1:19">
      <c r="A35" s="30"/>
      <c r="B35" s="7"/>
      <c r="C35" s="28"/>
      <c r="D35" s="1"/>
      <c r="E35" s="1"/>
      <c r="F35" s="35"/>
      <c r="G35" s="28"/>
      <c r="H35" s="1"/>
      <c r="I35" s="1"/>
      <c r="J35" s="35"/>
      <c r="K35" s="1"/>
      <c r="L35" s="1"/>
      <c r="M35" s="1"/>
      <c r="N35" s="69"/>
      <c r="O35" s="13"/>
      <c r="P35" s="20"/>
      <c r="Q35" s="13"/>
      <c r="R35" s="71"/>
      <c r="S35" s="1"/>
    </row>
    <row r="36" ht="14.25" spans="1:19">
      <c r="A36" s="30"/>
      <c r="B36" s="3"/>
      <c r="C36" s="26"/>
      <c r="D36" s="27"/>
      <c r="E36" s="1"/>
      <c r="F36" s="7"/>
      <c r="G36" s="28"/>
      <c r="H36" s="1"/>
      <c r="I36" s="1"/>
      <c r="J36" s="1"/>
      <c r="K36" s="1"/>
      <c r="L36" s="1"/>
      <c r="M36" s="1"/>
      <c r="N36" s="70"/>
      <c r="O36" s="13"/>
      <c r="P36" s="20"/>
      <c r="Q36" s="13"/>
      <c r="R36" s="71"/>
      <c r="S36" s="1"/>
    </row>
    <row r="37" ht="14.25" spans="1:19">
      <c r="A37" s="30"/>
      <c r="B37" s="3"/>
      <c r="C37" s="26"/>
      <c r="D37" s="27"/>
      <c r="E37" s="1"/>
      <c r="F37" s="7"/>
      <c r="G37" s="28"/>
      <c r="H37" s="1"/>
      <c r="I37" s="1"/>
      <c r="J37" s="1"/>
      <c r="K37" s="1"/>
      <c r="L37" s="1"/>
      <c r="M37" s="1"/>
      <c r="N37" s="69"/>
      <c r="O37" s="13"/>
      <c r="P37" s="20"/>
      <c r="Q37" s="13"/>
      <c r="R37" s="71"/>
      <c r="S37" s="1"/>
    </row>
    <row r="38" ht="14.25" spans="1:19">
      <c r="A38" s="30"/>
      <c r="B38" s="3"/>
      <c r="C38" s="29" t="s">
        <v>40</v>
      </c>
      <c r="D38" s="29">
        <f>SUM(D25:D37)</f>
        <v>5016</v>
      </c>
      <c r="E38" s="1"/>
      <c r="F38" s="7"/>
      <c r="G38" s="29" t="s">
        <v>41</v>
      </c>
      <c r="H38" s="29">
        <f>SUM(H25:H37)</f>
        <v>8513</v>
      </c>
      <c r="I38" s="27"/>
      <c r="J38" s="1"/>
      <c r="K38" s="29" t="s">
        <v>42</v>
      </c>
      <c r="L38" s="29">
        <f>SUM(L25)</f>
        <v>934.24</v>
      </c>
      <c r="M38" s="27"/>
      <c r="N38" s="69"/>
      <c r="O38" s="13"/>
      <c r="P38" s="20"/>
      <c r="Q38" s="13"/>
      <c r="R38" s="71"/>
      <c r="S38" s="1"/>
    </row>
    <row r="39" ht="18.75" spans="1:19">
      <c r="A39" s="37"/>
      <c r="B39" s="31" t="s">
        <v>183</v>
      </c>
      <c r="C39" s="32"/>
      <c r="D39" s="32"/>
      <c r="E39" s="32"/>
      <c r="F39" s="33">
        <f>SUM(D38+H38+L38)</f>
        <v>14463.24</v>
      </c>
      <c r="G39" s="34"/>
      <c r="H39" s="34"/>
      <c r="I39" s="72"/>
      <c r="J39" s="72"/>
      <c r="K39" s="72"/>
      <c r="L39" s="72"/>
      <c r="M39" s="72"/>
      <c r="N39" s="69"/>
      <c r="O39" s="13"/>
      <c r="P39" s="20"/>
      <c r="Q39" s="13"/>
      <c r="R39" s="71"/>
      <c r="S39" s="1"/>
    </row>
    <row r="40" ht="15" spans="1:19">
      <c r="A40" s="38" t="s">
        <v>45</v>
      </c>
      <c r="B40" s="38"/>
      <c r="C40" s="39" t="s">
        <v>46</v>
      </c>
      <c r="D40" s="40"/>
      <c r="E40" s="41">
        <f>SUM(D38+D22)</f>
        <v>8585</v>
      </c>
      <c r="F40" s="40"/>
      <c r="G40" s="40" t="s">
        <v>47</v>
      </c>
      <c r="H40" s="40"/>
      <c r="I40" s="73">
        <f>SUM(H38+H22)</f>
        <v>10536.1</v>
      </c>
      <c r="J40" s="40"/>
      <c r="K40" s="40" t="s">
        <v>48</v>
      </c>
      <c r="L40" s="40"/>
      <c r="M40" s="102">
        <f>SUM(L38)</f>
        <v>934.24</v>
      </c>
      <c r="N40" s="16"/>
      <c r="O40" s="13"/>
      <c r="P40" s="20"/>
      <c r="Q40" s="13"/>
      <c r="R40" s="71"/>
      <c r="S40" s="1"/>
    </row>
    <row r="41" ht="14.25" spans="1:19">
      <c r="A41" s="38"/>
      <c r="B41" s="38"/>
      <c r="C41" s="42" t="s">
        <v>49</v>
      </c>
      <c r="D41" s="43"/>
      <c r="E41" s="43"/>
      <c r="F41" s="44">
        <f>SUM(E40+I40+M40)</f>
        <v>20055.34</v>
      </c>
      <c r="G41" s="45"/>
      <c r="H41" s="46"/>
      <c r="I41" s="46"/>
      <c r="J41" s="46"/>
      <c r="K41" s="46"/>
      <c r="L41" s="46"/>
      <c r="M41" s="75"/>
      <c r="N41" s="19"/>
      <c r="O41" s="13"/>
      <c r="P41" s="20"/>
      <c r="Q41" s="13"/>
      <c r="R41" s="71"/>
      <c r="S41" s="1"/>
    </row>
    <row r="42" ht="14.25" spans="1:19">
      <c r="A42" s="38"/>
      <c r="B42" s="38"/>
      <c r="C42" s="47"/>
      <c r="D42" s="47"/>
      <c r="E42" s="47"/>
      <c r="F42" s="48"/>
      <c r="G42" s="48"/>
      <c r="H42" s="38"/>
      <c r="I42" s="38"/>
      <c r="J42" s="76"/>
      <c r="K42" s="76"/>
      <c r="L42" s="76"/>
      <c r="M42" s="38"/>
      <c r="N42" s="77"/>
      <c r="O42" s="13"/>
      <c r="P42" s="77"/>
      <c r="Q42" s="13"/>
      <c r="R42" s="71"/>
      <c r="S42" s="1"/>
    </row>
  </sheetData>
  <mergeCells count="22">
    <mergeCell ref="A1:M1"/>
    <mergeCell ref="C2:E2"/>
    <mergeCell ref="F2:I2"/>
    <mergeCell ref="J2:M2"/>
    <mergeCell ref="G3:H3"/>
    <mergeCell ref="K3:L3"/>
    <mergeCell ref="N13:Q13"/>
    <mergeCell ref="B23:E23"/>
    <mergeCell ref="I23:M23"/>
    <mergeCell ref="G24:H24"/>
    <mergeCell ref="K24:L24"/>
    <mergeCell ref="B39:E39"/>
    <mergeCell ref="I39:M39"/>
    <mergeCell ref="C40:D40"/>
    <mergeCell ref="G40:H40"/>
    <mergeCell ref="A3:A22"/>
    <mergeCell ref="A24:A38"/>
    <mergeCell ref="N11:N12"/>
    <mergeCell ref="N2:S3"/>
    <mergeCell ref="A40:B42"/>
    <mergeCell ref="C41:E42"/>
    <mergeCell ref="F41:G42"/>
  </mergeCells>
  <pageMargins left="0.75" right="0.75" top="1" bottom="1" header="0.511805555555556" footer="0.511805555555556"/>
  <pageSetup paperSize="25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3.24</vt:lpstr>
      <vt:lpstr>3.25</vt:lpstr>
      <vt:lpstr>3.26</vt:lpstr>
      <vt:lpstr>3.27</vt:lpstr>
      <vt:lpstr>3.28</vt:lpstr>
      <vt:lpstr>3.29</vt:lpstr>
      <vt:lpstr>3.30</vt:lpstr>
      <vt:lpstr>3.31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Cy</cp:lastModifiedBy>
  <dcterms:created xsi:type="dcterms:W3CDTF">2019-03-02T01:27:00Z</dcterms:created>
  <dcterms:modified xsi:type="dcterms:W3CDTF">2019-04-01T02:26:01Z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