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t/Documents/工作/"/>
    </mc:Choice>
  </mc:AlternateContent>
  <xr:revisionPtr revIDLastSave="0" documentId="13_ncr:1_{0EED42C0-A69C-9046-B76A-9D807672F8FD}" xr6:coauthVersionLast="47" xr6:coauthVersionMax="47" xr10:uidLastSave="{00000000-0000-0000-0000-000000000000}"/>
  <bookViews>
    <workbookView xWindow="2940" yWindow="2320" windowWidth="27260" windowHeight="17160" xr2:uid="{A3437574-DB9F-F441-98E7-A71C05496F05}"/>
  </bookViews>
  <sheets>
    <sheet name="转让公告" sheetId="1" r:id="rId1"/>
    <sheet name="转让结果" sheetId="2" r:id="rId2"/>
  </sheets>
  <definedNames>
    <definedName name="_xlnm._FilterDatabase" localSheetId="0" hidden="1">转让公告!$R$39:$R$260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8" i="2" l="1"/>
  <c r="N441" i="1"/>
  <c r="AW441" i="1"/>
  <c r="N440" i="1"/>
  <c r="N435" i="1"/>
  <c r="N436" i="1"/>
  <c r="N437" i="1"/>
  <c r="N438" i="1"/>
  <c r="N439" i="1"/>
  <c r="N434" i="1"/>
  <c r="N433" i="1"/>
  <c r="AW438" i="1"/>
  <c r="AW439" i="1"/>
  <c r="AW440" i="1"/>
  <c r="AW432" i="1"/>
  <c r="AW433" i="1"/>
  <c r="AW434" i="1"/>
  <c r="AW435" i="1"/>
  <c r="AW436" i="1"/>
  <c r="AW437" i="1"/>
  <c r="N432" i="1"/>
  <c r="A441" i="1"/>
  <c r="A435" i="1"/>
  <c r="A436" i="1"/>
  <c r="A437" i="1"/>
  <c r="A438" i="1"/>
  <c r="A439" i="1"/>
  <c r="A440" i="1"/>
  <c r="N431" i="1"/>
  <c r="N430" i="1"/>
  <c r="N429" i="1"/>
  <c r="AW428" i="1"/>
  <c r="AW429" i="1"/>
  <c r="AW430" i="1"/>
  <c r="AW431" i="1"/>
  <c r="N428" i="1"/>
  <c r="A428" i="1"/>
  <c r="A429" i="1"/>
  <c r="A430" i="1"/>
  <c r="A431" i="1"/>
  <c r="A432" i="1"/>
  <c r="A433" i="1"/>
  <c r="A434" i="1"/>
  <c r="N427" i="1"/>
  <c r="N426" i="1"/>
  <c r="AW427" i="1"/>
  <c r="N425" i="1"/>
  <c r="A427" i="1"/>
  <c r="AW424" i="1"/>
  <c r="AW425" i="1"/>
  <c r="AW426" i="1"/>
  <c r="N424" i="1"/>
  <c r="A424" i="1"/>
  <c r="A425" i="1"/>
  <c r="A426" i="1"/>
  <c r="AW423" i="1"/>
  <c r="N423" i="1"/>
  <c r="A423" i="1"/>
  <c r="A147" i="2"/>
  <c r="N422" i="1"/>
  <c r="N421" i="1"/>
  <c r="AW420" i="1"/>
  <c r="AW421" i="1"/>
  <c r="AW422" i="1"/>
  <c r="N420" i="1"/>
  <c r="A420" i="1"/>
  <c r="A421" i="1"/>
  <c r="A422" i="1"/>
  <c r="N419" i="1"/>
  <c r="N418" i="1"/>
  <c r="N417" i="1"/>
  <c r="N416" i="1"/>
  <c r="N415" i="1"/>
  <c r="A416" i="1"/>
  <c r="A417" i="1"/>
  <c r="A418" i="1"/>
  <c r="A419" i="1"/>
  <c r="N414" i="1"/>
  <c r="N413" i="1"/>
  <c r="AW412" i="1"/>
  <c r="AW413" i="1"/>
  <c r="AW414" i="1"/>
  <c r="AW415" i="1"/>
  <c r="AW416" i="1"/>
  <c r="AW417" i="1"/>
  <c r="AW418" i="1"/>
  <c r="AW419" i="1"/>
  <c r="N412" i="1"/>
  <c r="A412" i="1"/>
  <c r="A413" i="1"/>
  <c r="A414" i="1"/>
  <c r="A415" i="1"/>
  <c r="N411" i="1"/>
  <c r="N410" i="1"/>
  <c r="N409" i="1"/>
  <c r="N408" i="1"/>
  <c r="A411" i="1"/>
  <c r="AW411" i="1"/>
  <c r="AW407" i="1"/>
  <c r="AW408" i="1"/>
  <c r="AW409" i="1"/>
  <c r="AW410" i="1"/>
  <c r="N407" i="1"/>
  <c r="A407" i="1"/>
  <c r="A408" i="1"/>
  <c r="A409" i="1"/>
  <c r="A410" i="1"/>
  <c r="N406" i="1"/>
  <c r="N405" i="1"/>
  <c r="N404" i="1"/>
  <c r="N403" i="1"/>
  <c r="N402" i="1"/>
  <c r="N401" i="1"/>
  <c r="N400" i="1"/>
  <c r="N399" i="1"/>
  <c r="A402" i="1"/>
  <c r="A403" i="1"/>
  <c r="A404" i="1"/>
  <c r="A405" i="1"/>
  <c r="A406" i="1"/>
  <c r="N398" i="1"/>
  <c r="AW397" i="1"/>
  <c r="AW398" i="1"/>
  <c r="AW399" i="1"/>
  <c r="AW400" i="1"/>
  <c r="AW401" i="1"/>
  <c r="AW402" i="1"/>
  <c r="AW403" i="1"/>
  <c r="AW404" i="1"/>
  <c r="AW405" i="1"/>
  <c r="AW406" i="1"/>
  <c r="N397" i="1"/>
  <c r="A397" i="1"/>
  <c r="A398" i="1"/>
  <c r="A399" i="1"/>
  <c r="A400" i="1"/>
  <c r="A401" i="1"/>
  <c r="A146" i="2"/>
  <c r="N396" i="1"/>
  <c r="N395" i="1"/>
  <c r="N394" i="1"/>
  <c r="N393" i="1"/>
  <c r="N392" i="1"/>
  <c r="N391" i="1"/>
  <c r="AW390" i="1"/>
  <c r="AW391" i="1"/>
  <c r="AW392" i="1"/>
  <c r="AW393" i="1"/>
  <c r="AW394" i="1"/>
  <c r="AW395" i="1"/>
  <c r="AW396" i="1"/>
  <c r="N390" i="1"/>
  <c r="A390" i="1"/>
  <c r="A391" i="1"/>
  <c r="A392" i="1"/>
  <c r="A393" i="1"/>
  <c r="A394" i="1"/>
  <c r="A395" i="1"/>
  <c r="A396" i="1"/>
  <c r="A144" i="2"/>
  <c r="A145" i="2"/>
  <c r="N389" i="1"/>
  <c r="N388" i="1"/>
  <c r="AW389" i="1"/>
  <c r="AW387" i="1"/>
  <c r="AW388" i="1"/>
  <c r="N387" i="1"/>
  <c r="A387" i="1"/>
  <c r="A388" i="1"/>
  <c r="A389" i="1"/>
  <c r="AW386" i="1"/>
  <c r="N386" i="1"/>
  <c r="A386" i="1"/>
  <c r="A142" i="2"/>
  <c r="A143" i="2"/>
  <c r="N385" i="1"/>
  <c r="N384" i="1"/>
  <c r="N383" i="1"/>
  <c r="N382" i="1"/>
  <c r="AW384" i="1"/>
  <c r="AW385" i="1"/>
  <c r="N381" i="1"/>
  <c r="A384" i="1"/>
  <c r="A385" i="1"/>
  <c r="N380" i="1"/>
  <c r="N379" i="1"/>
  <c r="A379" i="1"/>
  <c r="A380" i="1"/>
  <c r="A381" i="1"/>
  <c r="A382" i="1"/>
  <c r="A383" i="1"/>
  <c r="AW378" i="1"/>
  <c r="AW379" i="1"/>
  <c r="AW380" i="1"/>
  <c r="AW381" i="1"/>
  <c r="AW382" i="1"/>
  <c r="AW383" i="1"/>
  <c r="N378" i="1"/>
  <c r="A378" i="1"/>
  <c r="A141" i="2"/>
  <c r="A140" i="2"/>
  <c r="N377" i="1"/>
  <c r="AW376" i="1"/>
  <c r="AW377" i="1"/>
  <c r="N376" i="1"/>
  <c r="A376" i="1"/>
  <c r="A377" i="1"/>
  <c r="A139" i="2"/>
  <c r="N375" i="1"/>
  <c r="A375" i="1"/>
  <c r="AW375" i="1"/>
  <c r="N374" i="1"/>
  <c r="N373" i="1"/>
  <c r="N372" i="1"/>
  <c r="AW374" i="1"/>
  <c r="N371" i="1"/>
  <c r="N370" i="1"/>
  <c r="N369" i="1"/>
  <c r="N368" i="1"/>
  <c r="AW367" i="1"/>
  <c r="AW368" i="1"/>
  <c r="AW369" i="1"/>
  <c r="AW370" i="1"/>
  <c r="AW371" i="1"/>
  <c r="AW372" i="1"/>
  <c r="AW373" i="1"/>
  <c r="N367" i="1"/>
  <c r="A367" i="1"/>
  <c r="A368" i="1"/>
  <c r="A369" i="1"/>
  <c r="A370" i="1"/>
  <c r="A371" i="1"/>
  <c r="A372" i="1"/>
  <c r="A373" i="1"/>
  <c r="A374" i="1"/>
  <c r="N366" i="1"/>
  <c r="AW365" i="1"/>
  <c r="AW366" i="1"/>
  <c r="N365" i="1"/>
  <c r="A365" i="1"/>
  <c r="A366" i="1"/>
  <c r="A135" i="2"/>
  <c r="A136" i="2"/>
  <c r="A137" i="2"/>
  <c r="A138" i="2"/>
  <c r="N364" i="1"/>
  <c r="N363" i="1"/>
  <c r="N362" i="1"/>
  <c r="N361" i="1"/>
  <c r="A364" i="1"/>
  <c r="AW360" i="1"/>
  <c r="AW361" i="1"/>
  <c r="AW362" i="1"/>
  <c r="AW363" i="1"/>
  <c r="AW364" i="1"/>
  <c r="N360" i="1"/>
  <c r="A360" i="1"/>
  <c r="A361" i="1"/>
  <c r="A362" i="1"/>
  <c r="A363" i="1"/>
  <c r="A134" i="2"/>
  <c r="AW359" i="1"/>
  <c r="N359" i="1"/>
  <c r="A359" i="1"/>
  <c r="N358" i="1"/>
  <c r="N357" i="1"/>
  <c r="N356" i="1"/>
  <c r="AW355" i="1"/>
  <c r="AW356" i="1"/>
  <c r="AW357" i="1"/>
  <c r="AW358" i="1"/>
  <c r="N355" i="1"/>
  <c r="A355" i="1"/>
  <c r="A356" i="1"/>
  <c r="A357" i="1"/>
  <c r="A358" i="1"/>
  <c r="AW354" i="1"/>
  <c r="N354" i="1"/>
  <c r="A354" i="1"/>
  <c r="N353" i="1"/>
  <c r="AW352" i="1"/>
  <c r="AW353" i="1"/>
  <c r="N352" i="1"/>
  <c r="A352" i="1"/>
  <c r="A353" i="1"/>
  <c r="A133" i="2"/>
  <c r="N351" i="1"/>
  <c r="AW350" i="1"/>
  <c r="AW351" i="1"/>
  <c r="N350" i="1"/>
  <c r="A350" i="1"/>
  <c r="A351" i="1"/>
  <c r="A131" i="2"/>
  <c r="A132" i="2"/>
  <c r="A130" i="2"/>
  <c r="A129" i="2"/>
  <c r="N349" i="1"/>
  <c r="N348" i="1"/>
  <c r="AW349" i="1"/>
  <c r="N347" i="1"/>
  <c r="A348" i="1"/>
  <c r="A349" i="1"/>
  <c r="AW346" i="1"/>
  <c r="AW347" i="1"/>
  <c r="AW348" i="1"/>
  <c r="N346" i="1"/>
  <c r="N345" i="1"/>
  <c r="A346" i="1"/>
  <c r="A347" i="1"/>
  <c r="N344" i="1"/>
  <c r="N343" i="1"/>
  <c r="N342" i="1"/>
  <c r="AW341" i="1"/>
  <c r="AW342" i="1"/>
  <c r="AW343" i="1"/>
  <c r="AW344" i="1"/>
  <c r="AW345" i="1"/>
  <c r="N341" i="1"/>
  <c r="AW340" i="1"/>
  <c r="N340" i="1"/>
  <c r="A340" i="1"/>
  <c r="A341" i="1"/>
  <c r="A342" i="1"/>
  <c r="A343" i="1"/>
  <c r="A344" i="1"/>
  <c r="A345" i="1"/>
  <c r="N339" i="1"/>
  <c r="N338" i="1"/>
  <c r="N337" i="1"/>
  <c r="AW336" i="1"/>
  <c r="AW337" i="1"/>
  <c r="AW338" i="1"/>
  <c r="AW339" i="1"/>
  <c r="N336" i="1"/>
  <c r="A336" i="1"/>
  <c r="A337" i="1"/>
  <c r="A338" i="1"/>
  <c r="A339" i="1"/>
  <c r="N335" i="1"/>
  <c r="N334" i="1"/>
  <c r="N333" i="1"/>
  <c r="N332" i="1"/>
  <c r="N331" i="1"/>
  <c r="AW331" i="1"/>
  <c r="AW332" i="1"/>
  <c r="AW333" i="1"/>
  <c r="AW334" i="1"/>
  <c r="AW335" i="1"/>
  <c r="N330" i="1"/>
  <c r="N329" i="1"/>
  <c r="N328" i="1"/>
  <c r="N327" i="1"/>
  <c r="A332" i="1"/>
  <c r="A333" i="1"/>
  <c r="A334" i="1"/>
  <c r="A335" i="1"/>
  <c r="N326" i="1"/>
  <c r="N325" i="1"/>
  <c r="N324" i="1"/>
  <c r="N323" i="1"/>
  <c r="N322" i="1"/>
  <c r="N321" i="1"/>
  <c r="N320" i="1"/>
  <c r="N319" i="1"/>
  <c r="AW318" i="1"/>
  <c r="AW319" i="1"/>
  <c r="AW320" i="1"/>
  <c r="AW321" i="1"/>
  <c r="AW322" i="1"/>
  <c r="AW323" i="1"/>
  <c r="AW324" i="1"/>
  <c r="AW325" i="1"/>
  <c r="AW326" i="1"/>
  <c r="AW327" i="1"/>
  <c r="AW328" i="1"/>
  <c r="AW329" i="1"/>
  <c r="AW330" i="1"/>
  <c r="N318" i="1"/>
  <c r="A318" i="1"/>
  <c r="A319" i="1"/>
  <c r="A320" i="1"/>
  <c r="A321" i="1"/>
  <c r="A322" i="1"/>
  <c r="A323" i="1"/>
  <c r="A324" i="1"/>
  <c r="A325" i="1"/>
  <c r="A326" i="1"/>
  <c r="A327" i="1"/>
  <c r="A328" i="1"/>
  <c r="A329" i="1"/>
  <c r="A330" i="1"/>
  <c r="A331" i="1"/>
  <c r="N317" i="1"/>
  <c r="N316" i="1"/>
  <c r="N315" i="1"/>
  <c r="AW317" i="1"/>
  <c r="N314" i="1"/>
  <c r="A317" i="1"/>
  <c r="N313" i="1"/>
  <c r="N312" i="1"/>
  <c r="AW311" i="1"/>
  <c r="AW312" i="1"/>
  <c r="AW313" i="1"/>
  <c r="AW314" i="1"/>
  <c r="AW315" i="1"/>
  <c r="AW316" i="1"/>
  <c r="N311" i="1"/>
  <c r="A315" i="1"/>
  <c r="A316" i="1"/>
  <c r="N310" i="1"/>
  <c r="N309" i="1"/>
  <c r="N308" i="1"/>
  <c r="N307" i="1"/>
  <c r="A311" i="1"/>
  <c r="A312" i="1"/>
  <c r="A313" i="1"/>
  <c r="A314" i="1"/>
  <c r="N306" i="1"/>
  <c r="N305" i="1"/>
  <c r="N304" i="1"/>
  <c r="AW303" i="1"/>
  <c r="AW304" i="1"/>
  <c r="AW305" i="1"/>
  <c r="AW306" i="1"/>
  <c r="AW307" i="1"/>
  <c r="AW308" i="1"/>
  <c r="AW309" i="1"/>
  <c r="AW310" i="1"/>
  <c r="N303" i="1"/>
  <c r="A303" i="1"/>
  <c r="A304" i="1"/>
  <c r="A305" i="1"/>
  <c r="A306" i="1"/>
  <c r="A307" i="1"/>
  <c r="A308" i="1"/>
  <c r="A309" i="1"/>
  <c r="A310" i="1"/>
  <c r="A128" i="2"/>
  <c r="N302" i="1"/>
  <c r="N301" i="1"/>
  <c r="AW301" i="1"/>
  <c r="AW302" i="1"/>
  <c r="N300" i="1"/>
  <c r="A302" i="1"/>
  <c r="AW299" i="1"/>
  <c r="AW300" i="1"/>
  <c r="N299" i="1"/>
  <c r="A299" i="1"/>
  <c r="A300" i="1"/>
  <c r="A301" i="1"/>
  <c r="N298" i="1"/>
  <c r="AW297" i="1"/>
  <c r="AW298" i="1"/>
  <c r="N297" i="1"/>
  <c r="A297" i="1"/>
  <c r="A298" i="1"/>
  <c r="AW296" i="1"/>
  <c r="N296" i="1"/>
  <c r="A296" i="1"/>
  <c r="A127" i="2"/>
  <c r="AW295" i="1"/>
  <c r="N295" i="1"/>
  <c r="A295" i="1"/>
  <c r="AW294" i="1"/>
  <c r="N294" i="1"/>
  <c r="A294" i="1"/>
  <c r="A126" i="2"/>
  <c r="N293" i="1"/>
  <c r="N292" i="1"/>
  <c r="AW291" i="1"/>
  <c r="AW292" i="1"/>
  <c r="AW293" i="1"/>
  <c r="N291" i="1"/>
  <c r="A291" i="1"/>
  <c r="A292" i="1"/>
  <c r="A293" i="1"/>
  <c r="A125" i="2"/>
  <c r="N290" i="1"/>
  <c r="AW289" i="1"/>
  <c r="AW290" i="1"/>
  <c r="N289" i="1"/>
  <c r="A289" i="1"/>
  <c r="A290" i="1"/>
  <c r="A124" i="2"/>
  <c r="A121" i="2"/>
  <c r="A122" i="2"/>
  <c r="A123" i="2"/>
  <c r="AW288" i="1"/>
  <c r="N288" i="1"/>
  <c r="A288" i="1"/>
  <c r="A120" i="2"/>
  <c r="N287" i="1"/>
  <c r="N286" i="1"/>
  <c r="AW285" i="1"/>
  <c r="AW286" i="1"/>
  <c r="AW287" i="1"/>
  <c r="N285" i="1"/>
  <c r="A287" i="1"/>
  <c r="A285" i="1"/>
  <c r="A286" i="1"/>
  <c r="A119" i="2"/>
  <c r="A118" i="2"/>
  <c r="A116" i="2"/>
  <c r="A117" i="2"/>
  <c r="N284" i="1"/>
  <c r="N283" i="1"/>
  <c r="AW282" i="1"/>
  <c r="AW283" i="1"/>
  <c r="AW284" i="1"/>
  <c r="N282" i="1"/>
  <c r="A282" i="1"/>
  <c r="A283" i="1"/>
  <c r="A284" i="1"/>
  <c r="AW281" i="1"/>
  <c r="N281" i="1"/>
  <c r="A281" i="1"/>
  <c r="A115" i="2"/>
  <c r="AW280" i="1"/>
  <c r="N280" i="1"/>
  <c r="A280" i="1"/>
  <c r="AW279" i="1"/>
  <c r="N279" i="1"/>
  <c r="A279" i="1"/>
  <c r="N278" i="1"/>
  <c r="AW277" i="1"/>
  <c r="AW278" i="1"/>
  <c r="N277" i="1"/>
  <c r="A278" i="1"/>
  <c r="A277" i="1"/>
  <c r="AW276" i="1"/>
  <c r="N276" i="1"/>
  <c r="A276" i="1"/>
  <c r="N275" i="1"/>
  <c r="N274" i="1"/>
  <c r="N273" i="1"/>
  <c r="A275" i="1"/>
  <c r="N272" i="1"/>
  <c r="AW271" i="1"/>
  <c r="AW272" i="1"/>
  <c r="AW273" i="1"/>
  <c r="AW274" i="1"/>
  <c r="AW275" i="1"/>
  <c r="N271" i="1"/>
  <c r="A271" i="1"/>
  <c r="A272" i="1"/>
  <c r="A273" i="1"/>
  <c r="A274" i="1"/>
  <c r="A114" i="2"/>
  <c r="AW261" i="1"/>
  <c r="AW262" i="1"/>
  <c r="AW263" i="1"/>
  <c r="AW264" i="1"/>
  <c r="AW265" i="1"/>
  <c r="AW266" i="1"/>
  <c r="AW267" i="1"/>
  <c r="AW268" i="1"/>
  <c r="AW269" i="1"/>
  <c r="AW270" i="1"/>
  <c r="A112" i="2"/>
  <c r="A113" i="2"/>
  <c r="N270" i="1"/>
  <c r="A270" i="1"/>
  <c r="N269" i="1"/>
  <c r="N268" i="1"/>
  <c r="A269" i="1"/>
  <c r="N267" i="1"/>
  <c r="N266" i="1"/>
  <c r="A266" i="1"/>
  <c r="A267" i="1"/>
  <c r="A268" i="1"/>
  <c r="A110" i="2"/>
  <c r="A111" i="2"/>
  <c r="N265" i="1"/>
  <c r="A265" i="1"/>
  <c r="N264" i="1"/>
  <c r="N263" i="1"/>
  <c r="A263" i="1"/>
  <c r="A264"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3" i="1"/>
  <c r="N4" i="1"/>
  <c r="N5" i="1"/>
  <c r="N6" i="1"/>
  <c r="N7" i="1"/>
  <c r="N8" i="1"/>
  <c r="N9" i="1"/>
  <c r="N10" i="1"/>
  <c r="N11" i="1"/>
  <c r="N2" i="1"/>
  <c r="A261" i="1"/>
  <c r="A262"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3" i="1"/>
  <c r="V37" i="1"/>
  <c r="V30" i="1"/>
  <c r="V31" i="1"/>
  <c r="V32" i="1"/>
  <c r="V33" i="1"/>
  <c r="V34" i="1"/>
  <c r="V35" i="1"/>
  <c r="V36" i="1"/>
  <c r="V22" i="1"/>
  <c r="V23" i="1"/>
  <c r="V24" i="1"/>
  <c r="V25" i="1"/>
  <c r="V26" i="1"/>
  <c r="V27" i="1"/>
  <c r="V28" i="1"/>
  <c r="V29" i="1"/>
  <c r="V17" i="1"/>
  <c r="V18" i="1"/>
  <c r="V19" i="1"/>
  <c r="V20" i="1"/>
  <c r="V21" i="1"/>
  <c r="V10" i="1"/>
  <c r="V11" i="1"/>
  <c r="V12" i="1"/>
  <c r="V13" i="1"/>
  <c r="V14" i="1"/>
  <c r="V15" i="1"/>
  <c r="V16" i="1"/>
  <c r="V7" i="1"/>
  <c r="V8" i="1"/>
  <c r="V9" i="1"/>
  <c r="V3" i="1"/>
  <c r="V4" i="1"/>
  <c r="V5" i="1"/>
  <c r="V6" i="1"/>
  <c r="V2" i="1"/>
  <c r="AU3" i="1"/>
  <c r="AW3" i="1" s="1"/>
  <c r="AU4" i="1"/>
  <c r="AW4" i="1" s="1"/>
  <c r="AU5" i="1"/>
  <c r="AW5" i="1" s="1"/>
  <c r="AU6" i="1"/>
  <c r="AW6" i="1" s="1"/>
  <c r="AU7" i="1"/>
  <c r="AW7" i="1" s="1"/>
  <c r="AU8" i="1"/>
  <c r="AW8" i="1" s="1"/>
  <c r="AU9" i="1"/>
  <c r="AW9" i="1" s="1"/>
  <c r="AU10" i="1"/>
  <c r="AW10" i="1" s="1"/>
  <c r="AU11" i="1"/>
  <c r="AW11" i="1" s="1"/>
  <c r="AU12" i="1"/>
  <c r="AW12" i="1" s="1"/>
  <c r="AU13" i="1"/>
  <c r="AW13" i="1" s="1"/>
  <c r="AU14" i="1"/>
  <c r="AW14" i="1" s="1"/>
  <c r="AU15" i="1"/>
  <c r="AW15" i="1" s="1"/>
  <c r="AU16" i="1"/>
  <c r="AW16" i="1" s="1"/>
  <c r="AU17" i="1"/>
  <c r="AW17" i="1" s="1"/>
  <c r="AU18" i="1"/>
  <c r="AW18" i="1" s="1"/>
  <c r="AU19" i="1"/>
  <c r="AW19" i="1" s="1"/>
  <c r="AU20" i="1"/>
  <c r="AW20" i="1" s="1"/>
  <c r="AU21" i="1"/>
  <c r="AW21" i="1" s="1"/>
  <c r="AU22" i="1"/>
  <c r="AW22" i="1" s="1"/>
  <c r="AU23" i="1"/>
  <c r="AW23" i="1" s="1"/>
  <c r="AU24" i="1"/>
  <c r="AW24" i="1" s="1"/>
  <c r="AU25" i="1"/>
  <c r="AW25" i="1" s="1"/>
  <c r="AU26" i="1"/>
  <c r="AW26" i="1" s="1"/>
  <c r="AU27" i="1"/>
  <c r="AW27" i="1" s="1"/>
  <c r="AU28" i="1"/>
  <c r="AW28" i="1" s="1"/>
  <c r="AU29" i="1"/>
  <c r="AW29" i="1" s="1"/>
  <c r="AU30" i="1"/>
  <c r="AW30" i="1" s="1"/>
  <c r="AU31" i="1"/>
  <c r="AW31" i="1" s="1"/>
  <c r="AU32" i="1"/>
  <c r="AW32" i="1" s="1"/>
  <c r="AU33" i="1"/>
  <c r="AW33" i="1" s="1"/>
  <c r="AU34" i="1"/>
  <c r="AW34" i="1" s="1"/>
  <c r="AU35" i="1"/>
  <c r="AW35" i="1" s="1"/>
  <c r="AU36" i="1"/>
  <c r="AW36" i="1" s="1"/>
  <c r="AU37" i="1"/>
  <c r="AW37" i="1" s="1"/>
  <c r="AU38" i="1"/>
  <c r="AW38" i="1" s="1"/>
  <c r="AU39" i="1"/>
  <c r="AW39" i="1" s="1"/>
  <c r="AU40" i="1"/>
  <c r="AW40" i="1" s="1"/>
  <c r="AU41" i="1"/>
  <c r="AW41" i="1" s="1"/>
  <c r="AU42" i="1"/>
  <c r="AW42" i="1" s="1"/>
  <c r="AU43" i="1"/>
  <c r="AW43" i="1" s="1"/>
  <c r="AU44" i="1"/>
  <c r="AW44" i="1" s="1"/>
  <c r="AU45" i="1"/>
  <c r="AW45" i="1" s="1"/>
  <c r="AU46" i="1"/>
  <c r="AW46" i="1" s="1"/>
  <c r="AU47" i="1"/>
  <c r="AW47" i="1" s="1"/>
  <c r="AU48" i="1"/>
  <c r="AW48" i="1" s="1"/>
  <c r="AU49" i="1"/>
  <c r="AW49" i="1" s="1"/>
  <c r="AU50" i="1"/>
  <c r="AW50" i="1" s="1"/>
  <c r="AU51" i="1"/>
  <c r="AW51" i="1" s="1"/>
  <c r="AU52" i="1"/>
  <c r="AW52" i="1" s="1"/>
  <c r="AU53" i="1"/>
  <c r="AW53" i="1" s="1"/>
  <c r="AU54" i="1"/>
  <c r="AW54" i="1" s="1"/>
  <c r="AU55" i="1"/>
  <c r="AW55" i="1" s="1"/>
  <c r="AU56" i="1"/>
  <c r="AW56" i="1" s="1"/>
  <c r="AU57" i="1"/>
  <c r="AW57" i="1" s="1"/>
  <c r="AU58" i="1"/>
  <c r="AW58" i="1" s="1"/>
  <c r="AU59" i="1"/>
  <c r="AW59" i="1" s="1"/>
  <c r="AU60" i="1"/>
  <c r="AW60" i="1" s="1"/>
  <c r="AU61" i="1"/>
  <c r="AW61" i="1" s="1"/>
  <c r="AU62" i="1"/>
  <c r="AW62" i="1" s="1"/>
  <c r="AU63" i="1"/>
  <c r="AW63" i="1" s="1"/>
  <c r="AU64" i="1"/>
  <c r="AW64" i="1" s="1"/>
  <c r="AU65" i="1"/>
  <c r="AW65" i="1" s="1"/>
  <c r="AU66" i="1"/>
  <c r="AW66" i="1" s="1"/>
  <c r="AU67" i="1"/>
  <c r="AW67" i="1" s="1"/>
  <c r="AU68" i="1"/>
  <c r="AW68" i="1" s="1"/>
  <c r="AU69" i="1"/>
  <c r="AW69" i="1" s="1"/>
  <c r="AU70" i="1"/>
  <c r="AW70" i="1" s="1"/>
  <c r="AU71" i="1"/>
  <c r="AW71" i="1" s="1"/>
  <c r="AU72" i="1"/>
  <c r="AW72" i="1" s="1"/>
  <c r="AU73" i="1"/>
  <c r="AW73" i="1" s="1"/>
  <c r="AU74" i="1"/>
  <c r="AW74" i="1" s="1"/>
  <c r="AU75" i="1"/>
  <c r="AW75" i="1" s="1"/>
  <c r="AU76" i="1"/>
  <c r="AW76" i="1" s="1"/>
  <c r="AU77" i="1"/>
  <c r="AW77" i="1" s="1"/>
  <c r="AU78" i="1"/>
  <c r="AW78" i="1" s="1"/>
  <c r="AU79" i="1"/>
  <c r="AW79" i="1" s="1"/>
  <c r="AU80" i="1"/>
  <c r="AW80" i="1" s="1"/>
  <c r="AU81" i="1"/>
  <c r="AW81" i="1" s="1"/>
  <c r="AU82" i="1"/>
  <c r="AW82" i="1" s="1"/>
  <c r="AU83" i="1"/>
  <c r="AW83" i="1" s="1"/>
  <c r="AU84" i="1"/>
  <c r="AW84" i="1" s="1"/>
  <c r="AU85" i="1"/>
  <c r="AW85" i="1" s="1"/>
  <c r="AU86" i="1"/>
  <c r="AW86" i="1" s="1"/>
  <c r="AU87" i="1"/>
  <c r="AW87" i="1" s="1"/>
  <c r="AU88" i="1"/>
  <c r="AW88" i="1" s="1"/>
  <c r="AU89" i="1"/>
  <c r="AW89" i="1" s="1"/>
  <c r="AU90" i="1"/>
  <c r="AW90" i="1" s="1"/>
  <c r="AU91" i="1"/>
  <c r="AW91" i="1" s="1"/>
  <c r="AU92" i="1"/>
  <c r="AW92" i="1" s="1"/>
  <c r="AU93" i="1"/>
  <c r="AW93" i="1" s="1"/>
  <c r="AU94" i="1"/>
  <c r="AW94" i="1" s="1"/>
  <c r="AU95" i="1"/>
  <c r="AW95" i="1" s="1"/>
  <c r="AU96" i="1"/>
  <c r="AW96" i="1" s="1"/>
  <c r="AU97" i="1"/>
  <c r="AW97" i="1" s="1"/>
  <c r="AU98" i="1"/>
  <c r="AW98" i="1" s="1"/>
  <c r="AU99" i="1"/>
  <c r="AW99" i="1" s="1"/>
  <c r="AU100" i="1"/>
  <c r="AW100" i="1" s="1"/>
  <c r="AU101" i="1"/>
  <c r="AW101" i="1" s="1"/>
  <c r="AU102" i="1"/>
  <c r="AW102" i="1" s="1"/>
  <c r="AU103" i="1"/>
  <c r="AW103" i="1" s="1"/>
  <c r="AU104" i="1"/>
  <c r="AW104" i="1" s="1"/>
  <c r="AU105" i="1"/>
  <c r="AW105" i="1" s="1"/>
  <c r="AU106" i="1"/>
  <c r="AW106" i="1" s="1"/>
  <c r="AU107" i="1"/>
  <c r="AW107" i="1" s="1"/>
  <c r="AU108" i="1"/>
  <c r="AW108" i="1" s="1"/>
  <c r="AU109" i="1"/>
  <c r="AW109" i="1" s="1"/>
  <c r="AU110" i="1"/>
  <c r="AW110" i="1" s="1"/>
  <c r="AU111" i="1"/>
  <c r="AW111" i="1" s="1"/>
  <c r="AU112" i="1"/>
  <c r="AW112" i="1" s="1"/>
  <c r="AU113" i="1"/>
  <c r="AW113" i="1" s="1"/>
  <c r="AU114" i="1"/>
  <c r="AW114" i="1" s="1"/>
  <c r="AU115" i="1"/>
  <c r="AW115" i="1" s="1"/>
  <c r="AU116" i="1"/>
  <c r="AW116" i="1" s="1"/>
  <c r="AU117" i="1"/>
  <c r="AW117" i="1" s="1"/>
  <c r="AU118" i="1"/>
  <c r="AW118" i="1" s="1"/>
  <c r="AU119" i="1"/>
  <c r="AW119" i="1" s="1"/>
  <c r="AU120" i="1"/>
  <c r="AW120" i="1" s="1"/>
  <c r="AU121" i="1"/>
  <c r="AW121" i="1" s="1"/>
  <c r="AU122" i="1"/>
  <c r="AW122" i="1" s="1"/>
  <c r="AU123" i="1"/>
  <c r="AW123" i="1" s="1"/>
  <c r="AU124" i="1"/>
  <c r="AW124" i="1" s="1"/>
  <c r="AU125" i="1"/>
  <c r="AW125" i="1" s="1"/>
  <c r="AU126" i="1"/>
  <c r="AW126" i="1" s="1"/>
  <c r="AU127" i="1"/>
  <c r="AW127" i="1" s="1"/>
  <c r="AU128" i="1"/>
  <c r="AW128" i="1" s="1"/>
  <c r="AU129" i="1"/>
  <c r="AW129" i="1" s="1"/>
  <c r="AU130" i="1"/>
  <c r="AW130" i="1" s="1"/>
  <c r="AU131" i="1"/>
  <c r="AW131" i="1" s="1"/>
  <c r="AU132" i="1"/>
  <c r="AW132" i="1" s="1"/>
  <c r="AU133" i="1"/>
  <c r="AW133" i="1" s="1"/>
  <c r="AU134" i="1"/>
  <c r="AW134" i="1" s="1"/>
  <c r="AU135" i="1"/>
  <c r="AW135" i="1" s="1"/>
  <c r="AU136" i="1"/>
  <c r="AW136" i="1" s="1"/>
  <c r="AU137" i="1"/>
  <c r="AW137" i="1" s="1"/>
  <c r="AU138" i="1"/>
  <c r="AW138" i="1" s="1"/>
  <c r="AU139" i="1"/>
  <c r="AW139" i="1" s="1"/>
  <c r="AU140" i="1"/>
  <c r="AW140" i="1" s="1"/>
  <c r="AU141" i="1"/>
  <c r="AW141" i="1" s="1"/>
  <c r="AU142" i="1"/>
  <c r="AW142" i="1" s="1"/>
  <c r="AU143" i="1"/>
  <c r="AW143" i="1" s="1"/>
  <c r="AU144" i="1"/>
  <c r="AW144" i="1" s="1"/>
  <c r="AU145" i="1"/>
  <c r="AW145" i="1" s="1"/>
  <c r="AU146" i="1"/>
  <c r="AW146" i="1" s="1"/>
  <c r="AU147" i="1"/>
  <c r="AW147" i="1" s="1"/>
  <c r="AU148" i="1"/>
  <c r="AW148" i="1" s="1"/>
  <c r="AU149" i="1"/>
  <c r="AW149" i="1" s="1"/>
  <c r="AU150" i="1"/>
  <c r="AW150" i="1" s="1"/>
  <c r="AU151" i="1"/>
  <c r="AW151" i="1" s="1"/>
  <c r="AU152" i="1"/>
  <c r="AW152" i="1" s="1"/>
  <c r="AU153" i="1"/>
  <c r="AW153" i="1" s="1"/>
  <c r="AU154" i="1"/>
  <c r="AW154" i="1" s="1"/>
  <c r="AU155" i="1"/>
  <c r="AW155" i="1" s="1"/>
  <c r="AU156" i="1"/>
  <c r="AW156" i="1" s="1"/>
  <c r="AU157" i="1"/>
  <c r="AW157" i="1" s="1"/>
  <c r="AU158" i="1"/>
  <c r="AW158" i="1" s="1"/>
  <c r="AU159" i="1"/>
  <c r="AW159" i="1" s="1"/>
  <c r="AU160" i="1"/>
  <c r="AW160" i="1" s="1"/>
  <c r="AU161" i="1"/>
  <c r="AW161" i="1" s="1"/>
  <c r="AU162" i="1"/>
  <c r="AW162" i="1" s="1"/>
  <c r="AU163" i="1"/>
  <c r="AW163" i="1" s="1"/>
  <c r="AU164" i="1"/>
  <c r="AW164" i="1" s="1"/>
  <c r="AU165" i="1"/>
  <c r="AW165" i="1" s="1"/>
  <c r="AU166" i="1"/>
  <c r="AW166" i="1" s="1"/>
  <c r="AU167" i="1"/>
  <c r="AW167" i="1" s="1"/>
  <c r="AU168" i="1"/>
  <c r="AW168" i="1" s="1"/>
  <c r="AU169" i="1"/>
  <c r="AW169" i="1" s="1"/>
  <c r="AU170" i="1"/>
  <c r="AW170" i="1" s="1"/>
  <c r="AU171" i="1"/>
  <c r="AW171" i="1" s="1"/>
  <c r="AU172" i="1"/>
  <c r="AW172" i="1" s="1"/>
  <c r="AU173" i="1"/>
  <c r="AW173" i="1" s="1"/>
  <c r="AU174" i="1"/>
  <c r="AW174" i="1" s="1"/>
  <c r="AU175" i="1"/>
  <c r="AW175" i="1" s="1"/>
  <c r="AU176" i="1"/>
  <c r="AW176" i="1" s="1"/>
  <c r="AU177" i="1"/>
  <c r="AW177" i="1" s="1"/>
  <c r="AU178" i="1"/>
  <c r="AW178" i="1" s="1"/>
  <c r="AU179" i="1"/>
  <c r="AW179" i="1" s="1"/>
  <c r="AU180" i="1"/>
  <c r="AW180" i="1" s="1"/>
  <c r="AU181" i="1"/>
  <c r="AW181" i="1" s="1"/>
  <c r="AU182" i="1"/>
  <c r="AW182" i="1" s="1"/>
  <c r="AU183" i="1"/>
  <c r="AW183" i="1" s="1"/>
  <c r="AU184" i="1"/>
  <c r="AW184" i="1" s="1"/>
  <c r="AU185" i="1"/>
  <c r="AW185" i="1" s="1"/>
  <c r="AU186" i="1"/>
  <c r="AW186" i="1" s="1"/>
  <c r="AU187" i="1"/>
  <c r="AW187" i="1" s="1"/>
  <c r="AU188" i="1"/>
  <c r="AW188" i="1" s="1"/>
  <c r="AU189" i="1"/>
  <c r="AW189" i="1" s="1"/>
  <c r="AU190" i="1"/>
  <c r="AW190" i="1" s="1"/>
  <c r="AU191" i="1"/>
  <c r="AW191" i="1" s="1"/>
  <c r="AU192" i="1"/>
  <c r="AW192" i="1" s="1"/>
  <c r="AU193" i="1"/>
  <c r="AW193" i="1" s="1"/>
  <c r="AU194" i="1"/>
  <c r="AW194" i="1" s="1"/>
  <c r="AU195" i="1"/>
  <c r="AW195" i="1" s="1"/>
  <c r="AU196" i="1"/>
  <c r="AW196" i="1" s="1"/>
  <c r="AU197" i="1"/>
  <c r="AW197" i="1" s="1"/>
  <c r="AU198" i="1"/>
  <c r="AW198" i="1" s="1"/>
  <c r="AU199" i="1"/>
  <c r="AW199" i="1" s="1"/>
  <c r="AU200" i="1"/>
  <c r="AW200" i="1" s="1"/>
  <c r="AU201" i="1"/>
  <c r="AW201" i="1" s="1"/>
  <c r="AU202" i="1"/>
  <c r="AW202" i="1" s="1"/>
  <c r="AU203" i="1"/>
  <c r="AW203" i="1" s="1"/>
  <c r="AU204" i="1"/>
  <c r="AW204" i="1" s="1"/>
  <c r="AU205" i="1"/>
  <c r="AW205" i="1" s="1"/>
  <c r="AU206" i="1"/>
  <c r="AW206" i="1" s="1"/>
  <c r="AU207" i="1"/>
  <c r="AW207" i="1" s="1"/>
  <c r="AU208" i="1"/>
  <c r="AW208" i="1" s="1"/>
  <c r="AU209" i="1"/>
  <c r="AW209" i="1" s="1"/>
  <c r="AU210" i="1"/>
  <c r="AW210" i="1" s="1"/>
  <c r="AU211" i="1"/>
  <c r="AW211" i="1" s="1"/>
  <c r="AU212" i="1"/>
  <c r="AW212" i="1" s="1"/>
  <c r="AU213" i="1"/>
  <c r="AW213" i="1" s="1"/>
  <c r="AU214" i="1"/>
  <c r="AW214" i="1" s="1"/>
  <c r="AU215" i="1"/>
  <c r="AW215" i="1" s="1"/>
  <c r="AU216" i="1"/>
  <c r="AW216" i="1" s="1"/>
  <c r="AU217" i="1"/>
  <c r="AW217" i="1" s="1"/>
  <c r="AU218" i="1"/>
  <c r="AW218" i="1" s="1"/>
  <c r="AU219" i="1"/>
  <c r="AW219" i="1" s="1"/>
  <c r="AU220" i="1"/>
  <c r="AW220" i="1" s="1"/>
  <c r="AU221" i="1"/>
  <c r="AW221" i="1" s="1"/>
  <c r="AU222" i="1"/>
  <c r="AW222" i="1" s="1"/>
  <c r="AU223" i="1"/>
  <c r="AW223" i="1" s="1"/>
  <c r="AU224" i="1"/>
  <c r="AW224" i="1" s="1"/>
  <c r="AU225" i="1"/>
  <c r="AW225" i="1" s="1"/>
  <c r="AU226" i="1"/>
  <c r="AW226" i="1" s="1"/>
  <c r="AU227" i="1"/>
  <c r="AW227" i="1" s="1"/>
  <c r="AU228" i="1"/>
  <c r="AW228" i="1" s="1"/>
  <c r="AU229" i="1"/>
  <c r="AW229" i="1" s="1"/>
  <c r="AU230" i="1"/>
  <c r="AW230" i="1" s="1"/>
  <c r="AU231" i="1"/>
  <c r="AW231" i="1" s="1"/>
  <c r="AU232" i="1"/>
  <c r="AW232" i="1" s="1"/>
  <c r="AU233" i="1"/>
  <c r="AW233" i="1" s="1"/>
  <c r="AU234" i="1"/>
  <c r="AW234" i="1" s="1"/>
  <c r="AU235" i="1"/>
  <c r="AW235" i="1" s="1"/>
  <c r="AU236" i="1"/>
  <c r="AW236" i="1" s="1"/>
  <c r="AU237" i="1"/>
  <c r="AW237" i="1" s="1"/>
  <c r="AU238" i="1"/>
  <c r="AW238" i="1" s="1"/>
  <c r="AU239" i="1"/>
  <c r="AW239" i="1" s="1"/>
  <c r="AU240" i="1"/>
  <c r="AW240" i="1" s="1"/>
  <c r="AU241" i="1"/>
  <c r="AW241" i="1" s="1"/>
  <c r="AU242" i="1"/>
  <c r="AW242" i="1" s="1"/>
  <c r="AU243" i="1"/>
  <c r="AW243" i="1" s="1"/>
  <c r="AU244" i="1"/>
  <c r="AW244" i="1" s="1"/>
  <c r="AU245" i="1"/>
  <c r="AW245" i="1" s="1"/>
  <c r="AU246" i="1"/>
  <c r="AW246" i="1" s="1"/>
  <c r="AU247" i="1"/>
  <c r="AW247" i="1" s="1"/>
  <c r="AU248" i="1"/>
  <c r="AW248" i="1" s="1"/>
  <c r="AU249" i="1"/>
  <c r="AW249" i="1" s="1"/>
  <c r="AU250" i="1"/>
  <c r="AW250" i="1" s="1"/>
  <c r="AU251" i="1"/>
  <c r="AW251" i="1" s="1"/>
  <c r="AU252" i="1"/>
  <c r="AW252" i="1" s="1"/>
  <c r="AU253" i="1"/>
  <c r="AW253" i="1" s="1"/>
  <c r="AU254" i="1"/>
  <c r="AW254" i="1" s="1"/>
  <c r="AU255" i="1"/>
  <c r="AW255" i="1" s="1"/>
  <c r="AU256" i="1"/>
  <c r="AW256" i="1" s="1"/>
  <c r="AU257" i="1"/>
  <c r="AW257" i="1" s="1"/>
  <c r="AU258" i="1"/>
  <c r="AW258" i="1" s="1"/>
  <c r="AU259" i="1"/>
  <c r="AW259" i="1" s="1"/>
  <c r="AU260" i="1"/>
  <c r="AW260" i="1" s="1"/>
  <c r="AU2" i="1"/>
  <c r="AW2" i="1" s="1"/>
  <c r="A104" i="2"/>
  <c r="A105" i="2"/>
  <c r="A106" i="2"/>
  <c r="A107" i="2"/>
  <c r="A108" i="2"/>
  <c r="A109" i="2"/>
  <c r="A94" i="2"/>
  <c r="A95" i="2"/>
  <c r="A96" i="2"/>
  <c r="A97" i="2"/>
  <c r="A98" i="2"/>
  <c r="A99" i="2"/>
  <c r="A100" i="2"/>
  <c r="A101" i="2"/>
  <c r="A102" i="2"/>
  <c r="A103" i="2"/>
  <c r="A83" i="2"/>
  <c r="A84" i="2"/>
  <c r="A85" i="2"/>
  <c r="A86" i="2"/>
  <c r="A87" i="2"/>
  <c r="A88" i="2"/>
  <c r="A89" i="2"/>
  <c r="A90" i="2"/>
  <c r="A91" i="2"/>
  <c r="A92" i="2"/>
  <c r="A93" i="2"/>
  <c r="A69" i="2"/>
  <c r="A70" i="2"/>
  <c r="A71" i="2"/>
  <c r="A72" i="2"/>
  <c r="A73" i="2"/>
  <c r="A74" i="2"/>
  <c r="A75" i="2"/>
  <c r="A76" i="2"/>
  <c r="A77" i="2"/>
  <c r="A78" i="2"/>
  <c r="A79" i="2"/>
  <c r="A80" i="2"/>
  <c r="A81" i="2"/>
  <c r="A82" i="2"/>
  <c r="A63" i="2"/>
  <c r="A64" i="2"/>
  <c r="A65" i="2"/>
  <c r="A66" i="2"/>
  <c r="A67" i="2"/>
  <c r="A68" i="2"/>
  <c r="A54" i="2"/>
  <c r="A55" i="2"/>
  <c r="A56" i="2"/>
  <c r="A57" i="2"/>
  <c r="A58" i="2"/>
  <c r="A59" i="2"/>
  <c r="A60" i="2"/>
  <c r="A61" i="2"/>
  <c r="A62" i="2"/>
  <c r="A41" i="2"/>
  <c r="A42" i="2"/>
  <c r="A43" i="2"/>
  <c r="A44" i="2"/>
  <c r="A45" i="2"/>
  <c r="A46" i="2"/>
  <c r="A47" i="2"/>
  <c r="A48" i="2"/>
  <c r="A49" i="2"/>
  <c r="A50" i="2"/>
  <c r="A51" i="2"/>
  <c r="A52" i="2"/>
  <c r="A53" i="2"/>
  <c r="A30" i="2"/>
  <c r="A31" i="2"/>
  <c r="A32" i="2"/>
  <c r="A33" i="2"/>
  <c r="A34" i="2"/>
  <c r="A35" i="2"/>
  <c r="A36" i="2"/>
  <c r="A37" i="2"/>
  <c r="A38" i="2"/>
  <c r="A39" i="2"/>
  <c r="A40" i="2"/>
  <c r="A18" i="2"/>
  <c r="A19" i="2"/>
  <c r="A20" i="2"/>
  <c r="A21" i="2"/>
  <c r="A22" i="2"/>
  <c r="A23" i="2"/>
  <c r="A24" i="2"/>
  <c r="A25" i="2"/>
  <c r="A26" i="2"/>
  <c r="A27" i="2"/>
  <c r="A28" i="2"/>
  <c r="A29"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<sst xmlns="http://schemas.openxmlformats.org/spreadsheetml/2006/main" count="2651" uniqueCount="857">
  <si>
    <t>交易基准日</t>
    <phoneticPr fontId="1" type="noConversion"/>
  </si>
  <si>
    <t>资产笔数（笔）</t>
    <phoneticPr fontId="1" type="noConversion"/>
  </si>
  <si>
    <t>加权平均逾期天数</t>
    <phoneticPr fontId="1" type="noConversion"/>
  </si>
  <si>
    <t>未偿本金总额（元）</t>
    <phoneticPr fontId="1" type="noConversion"/>
  </si>
  <si>
    <t>未偿利息总额（元）</t>
    <phoneticPr fontId="1" type="noConversion"/>
  </si>
  <si>
    <t>未偿本息总额（元）</t>
    <phoneticPr fontId="1" type="noConversion"/>
  </si>
  <si>
    <t>其他费用（元）</t>
    <phoneticPr fontId="1" type="noConversion"/>
  </si>
  <si>
    <t>竞价报名截止时间</t>
    <phoneticPr fontId="1" type="noConversion"/>
  </si>
  <si>
    <t>竞价日</t>
    <phoneticPr fontId="1" type="noConversion"/>
  </si>
  <si>
    <t>序号</t>
    <phoneticPr fontId="1" type="noConversion"/>
  </si>
  <si>
    <t>转让方式</t>
    <phoneticPr fontId="1" type="noConversion"/>
  </si>
  <si>
    <t>竞价方式</t>
    <phoneticPr fontId="1" type="noConversion"/>
  </si>
  <si>
    <t>自由竞价开始时间</t>
    <phoneticPr fontId="1" type="noConversion"/>
  </si>
  <si>
    <t>自由竞价结束时间</t>
    <phoneticPr fontId="1" type="noConversion"/>
  </si>
  <si>
    <t>延时周期（分钟）</t>
    <phoneticPr fontId="1" type="noConversion"/>
  </si>
  <si>
    <t>起始价（元）</t>
    <phoneticPr fontId="1" type="noConversion"/>
  </si>
  <si>
    <t>加价幅度（元）</t>
    <phoneticPr fontId="1" type="noConversion"/>
  </si>
  <si>
    <t>线上公开竞价</t>
    <phoneticPr fontId="1" type="noConversion"/>
  </si>
  <si>
    <t>多轮竞价</t>
    <phoneticPr fontId="1" type="noConversion"/>
  </si>
  <si>
    <t>借款人户数（户）</t>
    <phoneticPr fontId="1" type="noConversion"/>
  </si>
  <si>
    <t>单一借款人最高未偿本息余额（元）</t>
    <phoneticPr fontId="1" type="noConversion"/>
  </si>
  <si>
    <t>借款人加权平均年龄</t>
    <phoneticPr fontId="1" type="noConversion"/>
  </si>
  <si>
    <t>借款人加权平均授信额度（元）</t>
    <phoneticPr fontId="1" type="noConversion"/>
  </si>
  <si>
    <t>借款人平均未偿本息余额（元）</t>
    <phoneticPr fontId="1" type="noConversion"/>
  </si>
  <si>
    <t>项目名称</t>
    <phoneticPr fontId="1" type="noConversion"/>
  </si>
  <si>
    <t>中国光大银行股份有限公司深圳分行关于2023年第1期个人消费信用不良贷款转让项目</t>
    <phoneticPr fontId="1" type="noConversion"/>
  </si>
  <si>
    <t>成交价格（元）</t>
    <phoneticPr fontId="1" type="noConversion"/>
  </si>
  <si>
    <t>平安银行股份有限公司关于2023年第1期个人消费及经营类信用不良贷款转让项目</t>
    <phoneticPr fontId="1" type="noConversion"/>
  </si>
  <si>
    <t>平安银行股份有限公司关于2023年第2期个人经营类信用不良贷款转让项目</t>
    <phoneticPr fontId="1" type="noConversion"/>
  </si>
  <si>
    <t>平安银行股份有限公司关于2022年第32期个人消费及经营类信用不良贷款转让项目（重新挂牌）</t>
    <phoneticPr fontId="1" type="noConversion"/>
  </si>
  <si>
    <t>平安银行股份有限公司关于2022年第65期个人消费及经营类信用不良贷款转让项目（重新挂牌）</t>
    <phoneticPr fontId="1" type="noConversion"/>
  </si>
  <si>
    <t>平安银行股份有限公司关于2023年第3期个人消费信用不良贷款转让项目</t>
    <phoneticPr fontId="1" type="noConversion"/>
  </si>
  <si>
    <t>平安银行股份有限公司关于2023年第4期个人消费及经营类信用不良贷款转让项目</t>
    <phoneticPr fontId="1" type="noConversion"/>
  </si>
  <si>
    <t>中邮消费金融有限公司</t>
  </si>
  <si>
    <t>中邮消费金融有限公司关于第1期个人消费信用不良贷款转让项目</t>
    <phoneticPr fontId="1" type="noConversion"/>
  </si>
  <si>
    <t>平安银行股份有限公司关于2023年第5期个人经营类信用不良贷款转让项目</t>
    <phoneticPr fontId="1" type="noConversion"/>
  </si>
  <si>
    <t>平安银行股份有限公司关于2023年第6期个人消费信用不良贷款转让项目</t>
    <phoneticPr fontId="1" type="noConversion"/>
  </si>
  <si>
    <t>平安银行股份有限公司关于2023年第7期个人消费及经营类信用不良贷款转让项目</t>
    <phoneticPr fontId="1" type="noConversion"/>
  </si>
  <si>
    <t>平安银行股份有限公司关于2023年第8期个人消费及经营类信用不良贷款转让项目</t>
  </si>
  <si>
    <t>序号</t>
    <phoneticPr fontId="5" type="noConversion"/>
  </si>
  <si>
    <t>项目编号</t>
    <phoneticPr fontId="5" type="noConversion"/>
  </si>
  <si>
    <t>受让方全称</t>
    <phoneticPr fontId="5" type="noConversion"/>
  </si>
  <si>
    <t>转让协议签署日期</t>
    <phoneticPr fontId="5" type="noConversion"/>
  </si>
  <si>
    <t>成交价格（元）</t>
    <phoneticPr fontId="5" type="noConversion"/>
  </si>
  <si>
    <t>平安银行股份有限公司关于2023年第13期个人经营类信用不良贷款转让项目</t>
    <phoneticPr fontId="1" type="noConversion"/>
  </si>
  <si>
    <t>平安银行股份有限公司关于2023年第9期个人经营类信用不良贷款转让项目</t>
    <phoneticPr fontId="1" type="noConversion"/>
  </si>
  <si>
    <t>平安银行股份有限公司关于2023年第12期个人经营类信用不良贷款转让项目</t>
    <phoneticPr fontId="1" type="noConversion"/>
  </si>
  <si>
    <t>平安银行股份有限公司关于2023年第18期个人经营类信用不良贷款转让项目</t>
    <phoneticPr fontId="1" type="noConversion"/>
  </si>
  <si>
    <t>平安银行股份有限公司关于2023年第14期个人消费信用不良贷款转让项目</t>
    <phoneticPr fontId="1" type="noConversion"/>
  </si>
  <si>
    <t>平安银行股份有限公司关于2023年第10期个人经营类信用不良贷款转让项目</t>
    <phoneticPr fontId="1" type="noConversion"/>
  </si>
  <si>
    <t>平安银行股份有限公司关于2023年第11期个人经营类信用不良贷款转让项目</t>
  </si>
  <si>
    <t>平安银行股份有限公司关于2023年第16期个人消费及经营类信用不良贷款转让项目</t>
    <phoneticPr fontId="1" type="noConversion"/>
  </si>
  <si>
    <t>平安银行股份有限公司关于2023年第17期个人消费及经营类信用不良贷款转让项目</t>
  </si>
  <si>
    <t>平安银行股份有限公司关于2023年第15期个人经营类信用不良贷款转让项目</t>
    <phoneticPr fontId="1" type="noConversion"/>
  </si>
  <si>
    <t>平安银行股份有限公司关于2023年第19期个人消费及经营类信用不良贷款转让项目</t>
    <phoneticPr fontId="1" type="noConversion"/>
  </si>
  <si>
    <t>平安银行股份有限公司关于2023年第20期个人经营类信用不良贷款转让项目</t>
    <phoneticPr fontId="1" type="noConversion"/>
  </si>
  <si>
    <t>平安银行股份有限公司关于2023年第23期个人消费及经营类信用不良贷款转让项目</t>
    <phoneticPr fontId="1" type="noConversion"/>
  </si>
  <si>
    <t>平安银行股份有限公司关于2023年第24期个人经营类信用不良贷款转让项目</t>
    <phoneticPr fontId="1" type="noConversion"/>
  </si>
  <si>
    <t>中国光大银行股份有限公司深圳分行关于2023年第1期个人消费信用不良贷款转让项目（重新挂牌）</t>
    <phoneticPr fontId="1" type="noConversion"/>
  </si>
  <si>
    <t>平安银行股份有限公司关于2023年第25期个人经营类信用不良贷款转让项目</t>
    <phoneticPr fontId="1" type="noConversion"/>
  </si>
  <si>
    <t>平安银行股份有限公司关于2023年第21期个人消费信用不良贷款转让项目</t>
    <phoneticPr fontId="1" type="noConversion"/>
  </si>
  <si>
    <t>江苏江南农村商业银行股份有限公司</t>
  </si>
  <si>
    <t>江苏江南农村商业银行股份有限公司关于2023年第1期信用卡不良贷款转让项目</t>
    <phoneticPr fontId="1" type="noConversion"/>
  </si>
  <si>
    <t>平安银行股份有限公司关于2023年第22期个人经营类信用不良贷款转让项目</t>
    <phoneticPr fontId="1" type="noConversion"/>
  </si>
  <si>
    <t>中国邮政储蓄银行股份有限公司福建省分行关于2023年第1期个人经营类信用不良贷款转让项目</t>
    <phoneticPr fontId="1" type="noConversion"/>
  </si>
  <si>
    <t>平安银行股份有限公司关于2023年第12期个人经营类信用不良贷款转让项目（重新挂牌）</t>
    <phoneticPr fontId="1" type="noConversion"/>
  </si>
  <si>
    <t>中国邮政储蓄银行股份有限公司重庆分行关于2022年第1期个人消费信用不良贷款转让项目（重新挂牌）</t>
    <phoneticPr fontId="1" type="noConversion"/>
  </si>
  <si>
    <t>中国邮政储蓄银行股份有限公司山东省分行关于2023年第1期个人消费及经营类信用不良贷款转让项目</t>
    <phoneticPr fontId="1" type="noConversion"/>
  </si>
  <si>
    <t>平安银行股份有限公司关于2022年第70期个人经营类信用不良贷款转让项目（重新挂牌）</t>
    <phoneticPr fontId="1" type="noConversion"/>
  </si>
  <si>
    <t>平安银行股份有限公司关于2023年第26期个人经营类不良贷款转让项目</t>
    <phoneticPr fontId="1" type="noConversion"/>
  </si>
  <si>
    <t>平安银行股份有限公司关于2023年第9期个人经营类信用不良贷款转让项目（重新挂牌）</t>
    <phoneticPr fontId="1" type="noConversion"/>
  </si>
  <si>
    <t>平安银行股份有限公司关于2023年第18期个人经营类信用不良贷款转让项目（重新挂牌）</t>
    <phoneticPr fontId="1" type="noConversion"/>
  </si>
  <si>
    <t>平安银行股份有限公司关于2023年第17期个人消费及经营类信用不良贷款转让项目（重新挂牌）</t>
    <phoneticPr fontId="1" type="noConversion"/>
  </si>
  <si>
    <t>平安银行股份有限公司关于2023年第28期个人消费信用不良贷款转让项目</t>
    <phoneticPr fontId="1" type="noConversion"/>
  </si>
  <si>
    <t>平安银行股份有限公司关于2023年第16期个人消费及经营类信用不良贷款转让项目（重新挂牌）</t>
    <phoneticPr fontId="1" type="noConversion"/>
  </si>
  <si>
    <t>平安银行股份有限公司关于2023年第27期个人经营类 信用不良贷款转让项目</t>
    <phoneticPr fontId="1" type="noConversion"/>
  </si>
  <si>
    <t>平安银行股份有限公司关于2023年第10期个人经营类信用不良贷款转让项目（重新挂牌）</t>
    <phoneticPr fontId="1" type="noConversion"/>
  </si>
  <si>
    <t>江苏银行股份有限公司关于2023年第1期信用卡不良贷款转让项目</t>
    <phoneticPr fontId="1" type="noConversion"/>
  </si>
  <si>
    <t>备注</t>
    <phoneticPr fontId="1" type="noConversion"/>
  </si>
  <si>
    <t>未偿利息包括：利息及违约金、信用卡年费、取现手续费等相关费用。其他费用包括：判决书明确由借款人承担的律师费、诉讼费等费用。</t>
    <phoneticPr fontId="1" type="noConversion"/>
  </si>
  <si>
    <t>捷信消费金融有限公司关于2023年第1期个人消费信用不良贷款（广东包）转让项目</t>
    <phoneticPr fontId="1" type="noConversion"/>
  </si>
  <si>
    <t>中国邮政储蓄银行股份有限公司浙江省分行关于2023年第1期个人消费信用不良贷款转让项目</t>
    <phoneticPr fontId="1" type="noConversion"/>
  </si>
  <si>
    <t>中信银行股份有限公司杭州分行关于2023年第1期个人消费信用不良贷款转让项目</t>
    <phoneticPr fontId="1" type="noConversion"/>
  </si>
  <si>
    <t xml:space="preserve"> 2023-05-15 09:00</t>
    <phoneticPr fontId="1" type="noConversion"/>
  </si>
  <si>
    <t>南京银行股份有限公司关于2023年第1期个人消费信用不良贷款转让项目</t>
    <phoneticPr fontId="1" type="noConversion"/>
  </si>
  <si>
    <t>南京银行股份有限公司</t>
  </si>
  <si>
    <t>平安银行股份有限公司关于2023年第29期个人消费及经营类信用不良贷款转让项目</t>
    <phoneticPr fontId="1" type="noConversion"/>
  </si>
  <si>
    <t>上海浦东发展银行股份有限公司上海分行关于2023年第1期个人消费信用不良贷款转让项目</t>
    <phoneticPr fontId="1" type="noConversion"/>
  </si>
  <si>
    <t>上海浦东发展银行股份有限公司广州分行关于2023年第1期个人经营类信用不良贷款转让项目</t>
    <phoneticPr fontId="1" type="noConversion"/>
  </si>
  <si>
    <t>平安银行股份有限公司关于2023年第45期个人消费及经营类信用不良贷款转让项目</t>
    <phoneticPr fontId="1" type="noConversion"/>
  </si>
  <si>
    <t>上海浦东发展银行股份有限公司长沙分行关于2023年第1期个人消费类信用不良贷款转让项目</t>
    <phoneticPr fontId="1" type="noConversion"/>
  </si>
  <si>
    <t>平安银行股份有限公司关于2023年第37期个人消费信用不良贷款转让项目</t>
    <phoneticPr fontId="1" type="noConversion"/>
  </si>
  <si>
    <t>上海银行股份有限公司市南分行关于2023年第1期个人消费信用不良贷款转让项目</t>
    <phoneticPr fontId="1" type="noConversion"/>
  </si>
  <si>
    <t>平安银行股份有限公司关于2023年第52期个人消费及经营类信用不良贷款转让项目</t>
    <phoneticPr fontId="1" type="noConversion"/>
  </si>
  <si>
    <t>平安银行股份有限公司关于2023年第61期个人消费及经营类信用不良贷款转让项目</t>
    <phoneticPr fontId="1" type="noConversion"/>
  </si>
  <si>
    <t>平安银行股份有限公司关于2023年第60期个人消费及经营类信用不良贷款转让项目</t>
    <phoneticPr fontId="1" type="noConversion"/>
  </si>
  <si>
    <t>平安银行股份有限公司关于2023年第59期个人消费信用不良贷款转让项目</t>
    <phoneticPr fontId="1" type="noConversion"/>
  </si>
  <si>
    <t>江苏紫金农村商业银行股份有限公司关于2023年第1期个人消费及经营类信用不良贷款转让项目</t>
    <phoneticPr fontId="1" type="noConversion"/>
  </si>
  <si>
    <t>江苏紫金农村商业银行股份有限公司</t>
  </si>
  <si>
    <t>平安银行股份有限公司关于2023年第34期个人消费及经营类信用不良贷款转让项目</t>
    <phoneticPr fontId="1" type="noConversion"/>
  </si>
  <si>
    <t>平安银行股份有限公司关于2023年第58期个人消费及经营类信用不良贷款转让项目</t>
    <phoneticPr fontId="1" type="noConversion"/>
  </si>
  <si>
    <t>平安银行股份有限公司关于2023年第43期个人消费及经营类信用不良贷款转让项目</t>
    <phoneticPr fontId="1" type="noConversion"/>
  </si>
  <si>
    <t>平安银行股份有限公司关于2023年第38期个人消费及经营类信用不良贷款转让项目</t>
    <phoneticPr fontId="1" type="noConversion"/>
  </si>
  <si>
    <t>广东顺德农村商业银行股份有限公司关于2023年第1期个人消费及经营类信用不良贷款转让项目</t>
    <phoneticPr fontId="1" type="noConversion"/>
  </si>
  <si>
    <t>广东顺德农村商业银行股份有限公司</t>
    <phoneticPr fontId="1" type="noConversion"/>
  </si>
  <si>
    <t>其他费用包括：由出让方已垫付的律师费、诉讼费、财产保全费等费用。交易基准日后至2023年5月24日，该资产包收回本息合计465696.64元，该部分收益归受让方所有。</t>
    <phoneticPr fontId="1" type="noConversion"/>
  </si>
  <si>
    <t>平安银行股份有限公司关于2023年第70期个人消费及经营类信用不良贷款转让项目</t>
    <phoneticPr fontId="1" type="noConversion"/>
  </si>
  <si>
    <t>上海浦东发展银行股份有限公司深圳分行关于2023年第1期个人消费信用不良贷款转让项目</t>
    <phoneticPr fontId="1" type="noConversion"/>
  </si>
  <si>
    <t>上海浦东发展银行股份有限公司深圳分行关于2023年第2期个人消费信用不良贷款转让项目</t>
  </si>
  <si>
    <t>平安银行股份有限公司关于2023年第57期个人消费及经营类信用不良贷款转让项目</t>
    <phoneticPr fontId="1" type="noConversion"/>
  </si>
  <si>
    <t>平安银行股份有限公司关于2023年第86期个人消费信用不良贷款转让项目</t>
    <phoneticPr fontId="1" type="noConversion"/>
  </si>
  <si>
    <t>甘肃银行股份有限公司关于2023年第1期信用卡不良贷款转让项目</t>
    <phoneticPr fontId="1" type="noConversion"/>
  </si>
  <si>
    <t>甘肃银行股份有限公司</t>
  </si>
  <si>
    <t>平安银行股份有限公司关于2023年第41期个人消费及经营类信用不良贷款转让项目</t>
    <phoneticPr fontId="1" type="noConversion"/>
  </si>
  <si>
    <t>平安银行股份有限公司关于2023年第47期个人消费及经营类信用不良贷款转让项目</t>
    <phoneticPr fontId="1" type="noConversion"/>
  </si>
  <si>
    <t>平安银行股份有限公司关于2023年第33期个人消费及经营类信用不良贷款转让项目</t>
  </si>
  <si>
    <t>平安银行股份有限公司关于2023年第95期个人消费及经营类信用不良贷款转让项目</t>
    <phoneticPr fontId="1" type="noConversion"/>
  </si>
  <si>
    <t>平安银行股份有限公司关于2023年第85期个人消费及经营类信用不良贷款转让项目</t>
  </si>
  <si>
    <t>平安银行股份有限公司关于2023年第32期个人消费及经营类信用不良贷款转让项目</t>
  </si>
  <si>
    <t>平安银行股份有限公司关于2023年第83期个人消费信用不良贷款转让项目</t>
    <phoneticPr fontId="1" type="noConversion"/>
  </si>
  <si>
    <t>平安银行股份有限公司关于2023年第96期个人消费及经营类信用不良贷款转让项目</t>
    <phoneticPr fontId="1" type="noConversion"/>
  </si>
  <si>
    <t>平安银行股份有限公司关于2023年第74期个人消费及经营类信用不良贷款转让项目</t>
    <phoneticPr fontId="1" type="noConversion"/>
  </si>
  <si>
    <t>平安银行股份有限公司关于2023年第46期个人消费及经营类信用不良贷款转让项目</t>
    <phoneticPr fontId="1" type="noConversion"/>
  </si>
  <si>
    <t>上海银行股份有限公司杭州分行关于2023年第1期个人消费信用不良贷款转让项目</t>
    <phoneticPr fontId="1" type="noConversion"/>
  </si>
  <si>
    <t>平安银行股份有限公司关于2023年第35期个人消费及经营类信用不良贷款转让项目</t>
    <phoneticPr fontId="1" type="noConversion"/>
  </si>
  <si>
    <t>平安银行股份有限公司关于2023年第42期个人消费及经营类信用不良贷款转让项目</t>
    <phoneticPr fontId="1" type="noConversion"/>
  </si>
  <si>
    <t>平安银行股份有限公司关于2023年第88期个人消费及经营类信用不良贷款转让项目</t>
    <phoneticPr fontId="1" type="noConversion"/>
  </si>
  <si>
    <t>平安银行股份有限公司关于2023年第54期个人消费及经营类信用不良贷款转让项目</t>
    <phoneticPr fontId="1" type="noConversion"/>
  </si>
  <si>
    <t>平安银行股份有限公司关于2023年第97期个人消费及经营类信用不良贷款转让项目</t>
    <phoneticPr fontId="1" type="noConversion"/>
  </si>
  <si>
    <t>平安银行股份有限公司关于2023年第56期个人消费及经营类信用不良贷款转让项目</t>
    <phoneticPr fontId="1" type="noConversion"/>
  </si>
  <si>
    <t>平安银行股份有限公司关于2023年第73期个人消费及经营类信用不良贷款转让项目</t>
    <phoneticPr fontId="1" type="noConversion"/>
  </si>
  <si>
    <t>平安银行股份有限公司关于2023年第84期个人消费及经营类信用不良贷款转让项目</t>
    <phoneticPr fontId="1" type="noConversion"/>
  </si>
  <si>
    <t>平安银行股份有限公司关于2023年第102期个人消费及经营类信用不良贷款转让项目</t>
    <phoneticPr fontId="1" type="noConversion"/>
  </si>
  <si>
    <t>平安银行股份有限公司关于2023年第92期个人消费及经营类信用不良贷款转让项目</t>
    <phoneticPr fontId="1" type="noConversion"/>
  </si>
  <si>
    <t>平安银行股份有限公司关于2023年第30期个人消费及经营类信用不良贷款转让项目</t>
    <phoneticPr fontId="1" type="noConversion"/>
  </si>
  <si>
    <t>平安银行股份有限公司关于2023年第65期个人经营类信用不良贷款转让项目</t>
    <phoneticPr fontId="1" type="noConversion"/>
  </si>
  <si>
    <t>平安银行股份有限公司关于2023年第48期个人消费及经营类信用不良贷款转让项目</t>
    <phoneticPr fontId="1" type="noConversion"/>
  </si>
  <si>
    <t>平安银行股份有限公司关于2023年第49期个人消费及经营类信用不良贷款转让项目</t>
    <phoneticPr fontId="1" type="noConversion"/>
  </si>
  <si>
    <t>平安银行股份有限公司关于2023年第44期个人消费及经营类信用不良贷款转让项目</t>
    <phoneticPr fontId="1" type="noConversion"/>
  </si>
  <si>
    <t>平安银行股份有限公司关于2023年第62期个人消费及经营类信用不良贷款转让项目</t>
    <phoneticPr fontId="1" type="noConversion"/>
  </si>
  <si>
    <t>平安银行股份有限公司关于2023年第55期个人消费及经营类信用不良贷款转让项目</t>
    <phoneticPr fontId="1" type="noConversion"/>
  </si>
  <si>
    <t>平安银行股份有限公司关于2023年第90期个人消费及经营类信用不良贷款转让项目</t>
    <phoneticPr fontId="1" type="noConversion"/>
  </si>
  <si>
    <t>平安银行股份有限公司关于2023年第89期个人消费及经营类信用不良贷款转让项目</t>
    <phoneticPr fontId="1" type="noConversion"/>
  </si>
  <si>
    <t>平安银行股份有限公司关于2023年第66期个人消费及经营类信用不良贷款转让项目</t>
    <phoneticPr fontId="1" type="noConversion"/>
  </si>
  <si>
    <t>平安银行股份有限公司关于2023年第63期个人消费及经营类信用不良贷款转让项目</t>
    <phoneticPr fontId="1" type="noConversion"/>
  </si>
  <si>
    <t>平安银行股份有限公司关于2023年第71期个人消费及经营类信用不良贷款转让项目</t>
    <phoneticPr fontId="1" type="noConversion"/>
  </si>
  <si>
    <t>平安银行股份有限公司关于2023年第81期个人消费类信用不良贷款转让项目</t>
    <phoneticPr fontId="1" type="noConversion"/>
  </si>
  <si>
    <t>平安银行股份有限公司关于2023年第64期个人消费及经营类信用不良贷款转让项目</t>
    <phoneticPr fontId="1" type="noConversion"/>
  </si>
  <si>
    <t>平安银行股份有限公司关于2023年第93期个人消费及经营类信用不良贷款转让项目</t>
    <phoneticPr fontId="1" type="noConversion"/>
  </si>
  <si>
    <t>平安银行股份有限公司关于2023年第53期个人消费及经营类信用不良贷款转让项目</t>
    <phoneticPr fontId="1" type="noConversion"/>
  </si>
  <si>
    <t>平安银行股份有限公司关于2023年第31期个人消费及经营类信用不良贷款转让项目</t>
    <phoneticPr fontId="1" type="noConversion"/>
  </si>
  <si>
    <t>平安银行股份有限公司关于2023年第82期个人消费信用不良贷款转让项目</t>
    <phoneticPr fontId="1" type="noConversion"/>
  </si>
  <si>
    <t>平安银行股份有限公司关于2023年第36期个人消费及经营类信用不良贷款转让项目</t>
    <phoneticPr fontId="1" type="noConversion"/>
  </si>
  <si>
    <t>平安银行股份有限公司关于2023年第94期个人消费及经营类信用不良贷款转让项目</t>
    <phoneticPr fontId="1" type="noConversion"/>
  </si>
  <si>
    <t>平安银行股份有限公司关于2023年第98期个人消费及经营类信用不良贷款转让项目</t>
    <phoneticPr fontId="1" type="noConversion"/>
  </si>
  <si>
    <t>平安银行股份有限公司关于2023年第87期个人消费及经营类信用不良贷款转让项目</t>
    <phoneticPr fontId="1" type="noConversion"/>
  </si>
  <si>
    <t>平安银行股份有限公司关于2023年第91期个人消费及经营类信用不良贷款转让项目</t>
    <phoneticPr fontId="1" type="noConversion"/>
  </si>
  <si>
    <t>平安银行股份有限公司关于2023年第77期个人消费及经营类信用不良贷款转让项目</t>
    <phoneticPr fontId="1" type="noConversion"/>
  </si>
  <si>
    <t>平安银行股份有限公司关于2023年第105期个人消费及经营类信用不良贷款转让项目</t>
    <phoneticPr fontId="1" type="noConversion"/>
  </si>
  <si>
    <t>甘肃会宁农村商业银行股份有限公司关于2023年第1期个人消费及经营类不良贷款转让项目</t>
    <phoneticPr fontId="1" type="noConversion"/>
  </si>
  <si>
    <t>广发银行股份有限公司关于2023年第1期信用卡不良贷款转让项目</t>
    <phoneticPr fontId="1" type="noConversion"/>
  </si>
  <si>
    <t>广发银行股份有限公司</t>
  </si>
  <si>
    <t xml:space="preserve">未偿利息、未偿费用与内部批复文件不一致，是由于银登中心业务系统登记口径将信用卡消费、取现、分期产生的利息与产生的手续费和逾期违约金等各项信用卡费用合并计为未偿利息。内部批复文件是按照本机构内部统计口径，将信用卡消费、取现、分期产生的利息计为未偿利息，信用卡消费、取现、分期产生的手续费和逾期违约金等各项信用卡费用计为未偿费用。按照本机构内部统计口径，本项目转让不良贷款的未偿利息为952,425.95元，未偿费用为222,591.2元，共计1,175,017.15元，此处系统填写与银登业务系统登记口径的未偿利息保持一致。 </t>
    <phoneticPr fontId="1" type="noConversion"/>
  </si>
  <si>
    <t>平安银行股份有限公司关于2023年第67期个人消费及经营类信用不良贷款转让项目</t>
    <phoneticPr fontId="1" type="noConversion"/>
  </si>
  <si>
    <t>平安银行股份有限公司关于2023年第101期个人消费信用不良贷款转让项目</t>
    <phoneticPr fontId="1" type="noConversion"/>
  </si>
  <si>
    <t>平安银行股份有限公司关于2023年第100期个人消费及经营类信用不良贷款转让项目</t>
    <phoneticPr fontId="1" type="noConversion"/>
  </si>
  <si>
    <t>平安银行股份有限公司关于2023年第72期个人经营类信用不良贷款转让项目</t>
    <phoneticPr fontId="1" type="noConversion"/>
  </si>
  <si>
    <t>平安银行股份有限公司关于2023年第69期个人消费及经营类信用不良贷款转让项目</t>
    <phoneticPr fontId="1" type="noConversion"/>
  </si>
  <si>
    <t>平安银行股份有限公司关于2023年第109期个人消费及经营类信用不良贷款转让项目</t>
    <phoneticPr fontId="1" type="noConversion"/>
  </si>
  <si>
    <t>平安银行股份有限公司关于2023年第51期个人消费及经营类信用不良贷款转让项目</t>
    <phoneticPr fontId="1" type="noConversion"/>
  </si>
  <si>
    <t>平安银行股份有限公司关于2023年第40期个人消费及经营类信用不良贷款转让项目</t>
    <phoneticPr fontId="1" type="noConversion"/>
  </si>
  <si>
    <t>平安银行股份有限公司关于2023年第107期个人消费及经营类信用不良贷款转让项目</t>
    <phoneticPr fontId="1" type="noConversion"/>
  </si>
  <si>
    <t>平安银行股份有限公司关于2023年第78期个人消费信用不良贷款转让项目</t>
    <phoneticPr fontId="1" type="noConversion"/>
  </si>
  <si>
    <t>平安银行股份有限公司关于2023年第39期个人消费及经营类信用不良贷款转让项目</t>
    <phoneticPr fontId="1" type="noConversion"/>
  </si>
  <si>
    <t>平安银行股份有限公司关于2023年第79期个人消费信用不良贷款转让项目</t>
    <phoneticPr fontId="1" type="noConversion"/>
  </si>
  <si>
    <t>平安银行股份有限公司关于2023年第80期个人消费信用不良贷款转让项目</t>
    <phoneticPr fontId="1" type="noConversion"/>
  </si>
  <si>
    <t>平安银行股份有限公司关于2023年第99期个人消费及经营类信用不良贷款转让项目</t>
    <phoneticPr fontId="1" type="noConversion"/>
  </si>
  <si>
    <t>平安银行股份有限公司关于2023年第68期个人经营类信用不良贷款转让项目</t>
    <phoneticPr fontId="1" type="noConversion"/>
  </si>
  <si>
    <t>平安银行股份有限公司关于2023年第76期个人消费及经营类信用不良贷款转让项目</t>
    <phoneticPr fontId="1" type="noConversion"/>
  </si>
  <si>
    <t>平安银行股份有限公司关于2023年第112期个人消费及经营类信用不良贷款转让项目</t>
    <phoneticPr fontId="1" type="noConversion"/>
  </si>
  <si>
    <t>平安银行股份有限公司关于2023年第104期个人消费及经营类信用不良贷款转让项目</t>
    <phoneticPr fontId="1" type="noConversion"/>
  </si>
  <si>
    <t>平安银行股份有限公司关于2023年第50期个人消费及经营类信用不良贷款转让项目</t>
    <phoneticPr fontId="1" type="noConversion"/>
  </si>
  <si>
    <t>平安银行股份有限公司关于2023年第75期个人消费及经营类信用不良贷款转让项目</t>
    <phoneticPr fontId="1" type="noConversion"/>
  </si>
  <si>
    <t>平安银行股份有限公司关于2023年第37期个人消费信用不良贷款转让项目（重新挂牌）</t>
    <phoneticPr fontId="1" type="noConversion"/>
  </si>
  <si>
    <t>平安银行股份有限公司关于2023年第110期个人消费及经营类信用不良贷款转让项目</t>
    <phoneticPr fontId="1" type="noConversion"/>
  </si>
  <si>
    <t>平安银行股份有限公司关于2023年第111期个人消费及经营类信用不良贷款转让项目</t>
    <phoneticPr fontId="1" type="noConversion"/>
  </si>
  <si>
    <t>平安银行股份有限公司关于2023年第106期个人消费及经营类信用不良贷款转让项目</t>
    <phoneticPr fontId="1" type="noConversion"/>
  </si>
  <si>
    <t>平安银行股份有限公司关于2023年第59期个人消费信用不良贷款转让项目（重新挂牌）</t>
    <phoneticPr fontId="1" type="noConversion"/>
  </si>
  <si>
    <t>中银消费金融有限公司关于2023年第1期个人消费信用不良贷款转让项目</t>
    <phoneticPr fontId="1" type="noConversion"/>
  </si>
  <si>
    <t>中银消费金融有限公司</t>
  </si>
  <si>
    <t>平安银行股份有限公司关于2023年第38期个人消费及经营类信用不良贷款转让项目（重新挂牌）</t>
    <phoneticPr fontId="1" type="noConversion"/>
  </si>
  <si>
    <t>平安银行股份有限公司关于2023年第113期个人消费及经营类信用不良贷款转让项目</t>
    <phoneticPr fontId="1" type="noConversion"/>
  </si>
  <si>
    <t>中国光大银行股份有限公司北京分行关于2023年第1期个人经营类不良贷款转让项目</t>
    <phoneticPr fontId="1" type="noConversion"/>
  </si>
  <si>
    <t>本项目下部分贷款合同中勾选了抵押选项，但因未办理抵押登记抵押关系未生效，本项目项下所有贷款均为保证担保。</t>
    <phoneticPr fontId="1" type="noConversion"/>
  </si>
  <si>
    <t>肇庆农村商业银行股份有限公司关于2023年第1期个人消费及经营类不良贷款转让项目</t>
    <phoneticPr fontId="1" type="noConversion"/>
  </si>
  <si>
    <t>由于部分债权逾期时间较长，受档案保管物质条件限制等历史客观原 因，资产包部分债权存在以下一项或多项瑕疵:1.缺乏借款合同档案;2.缺乏借据档案;3.缺乏债务人身份证复印件档案，资产列表中的身份证号码为银行内部系统客户编号;4.对于利息的计算，由于系统停止计算利息，利息实际数据要以法院判决或合同约定计算为准。具体每个债权的情况，详见资产列表中的备注栏。另外，本项目资产包中部分资产为肇庆农村商业银行股份有限公司开业前，由被承继银行、农村信用合作联社发放的贷款。根据《肇 庆银保监分局关于肇庆农村商用银行股份有限公司开业的批复》(肇银保监复〔2020〕10号)，原广东高要农村商用银行股份有限公司、肇庆端州农村商业银行股份有限公司、肇庆市鼎湖区农村信用合作联 社的全部业务、财产、债权债务以及其他各项权利义务均由肇庆农村商业银行股份有限公司承继。对于广东高要农村商用银行股份有限公司、肇庆端州农村商业银行股份有限公司、肇庆市鼎湖区农村信用合作联社成立之前发放的贷款，依据监管部门规定，也依法由肇庆农村商业银行股份有限公司承继。</t>
    <phoneticPr fontId="1" type="noConversion"/>
  </si>
  <si>
    <t>平安银行股份有限公司关于2023年第103期个人消费及经营类信用不良贷款转让项目</t>
    <phoneticPr fontId="1" type="noConversion"/>
  </si>
  <si>
    <t>中国光大银行股份有限公司重庆分行关于2023年第1期个人经营类等不良贷款转让项目</t>
    <phoneticPr fontId="1" type="noConversion"/>
  </si>
  <si>
    <t>本次拟转让的27户28笔个人不良贷款均经司法强制执行，27笔已终结或终本，1笔在执行中，均已无抵质押物，转让项目符合《中国银保监会办公厅关于开展不良贷款转让试点工作的通知》(银保监办便函〔2021〕26号)文件、《中国银保监会办公厅关于开展第二批不良贷款转让试点工作的通知》(银保监办便函〔2022〕1191号)文件及《银行业信贷资产登记流转中心不良贷款转让业务规则》(银登字〔2023〕1号)文件的相关规定及要求。</t>
    <phoneticPr fontId="1" type="noConversion"/>
  </si>
  <si>
    <t>中国民生银行股份有限公司信用卡中心关于2023年第1期信用卡不良贷款转让项目</t>
    <phoneticPr fontId="1" type="noConversion"/>
  </si>
  <si>
    <t>中国民生银行股份有限公司信用卡中心关于2023年第2期信用卡不良贷款转让项目</t>
  </si>
  <si>
    <t>未偿利息包括:利息及信用卡年费、刷卡手续费、取现手续费等相关费用。</t>
    <phoneticPr fontId="1" type="noConversion"/>
  </si>
  <si>
    <t>中国民生银行股份有限公司信用卡中心关于2023年第3期信用卡不良贷款转让项目</t>
  </si>
  <si>
    <t>中国民生银行股份有限公司信用卡中心关于2023年第4期信用卡不良贷款转让项目</t>
  </si>
  <si>
    <t>中国民生银行股份有限公司信用卡中心关于2023年第5期信用卡不良贷款转让项目</t>
  </si>
  <si>
    <t>南京银行股份有限公司关于2023年第2期信用卡不良贷款转让项目</t>
    <phoneticPr fontId="1" type="noConversion"/>
  </si>
  <si>
    <t>1.未偿利息包括:利息、复利及违约金、手续费等相关费用。其他费用包括:律师费、诉讼费等费用。2.“加权平均逾期天数”、“借款人加权平均年龄”、“借款人加权平均授信额度(元)”按拟转让贷款本息费总额加权平均计算。</t>
    <phoneticPr fontId="1" type="noConversion"/>
  </si>
  <si>
    <t>中原银行股份有限公司关于2023年第1期信用卡不良贷款转让项目</t>
    <phoneticPr fontId="1" type="noConversion"/>
  </si>
  <si>
    <t>中原银行股份有限公司</t>
  </si>
  <si>
    <t>1.若无特殊说明，本表格中“加权平均逾期天数”、“借款人加权平均年龄”、“借款人加权平均授信额度(元)”按拟转让贷款本息总额加权平均计算。 2.本次资产包评估费1.75万元，由受让方承担，不包含在资产包价款内。后期债权转让公告费，由我行和受让方共同据实承担。</t>
    <phoneticPr fontId="1" type="noConversion"/>
  </si>
  <si>
    <t>招商银行股份有限公司信用卡中心关于2023年第1期信用卡不良贷款转让项目</t>
    <phoneticPr fontId="1" type="noConversion"/>
  </si>
  <si>
    <t>招商银行股份有限公司信用卡中心关于2023年第2期信用卡不良贷款转让项目</t>
  </si>
  <si>
    <t>招商银行股份有限公司信用卡中心关于2023年第3期信用卡不良贷款转让项目</t>
  </si>
  <si>
    <t>江苏银行股份有限公司关于2023年第1期个人经营类不良贷款转让项目</t>
    <phoneticPr fontId="1" type="noConversion"/>
  </si>
  <si>
    <t>江苏银行股份有限公司</t>
  </si>
  <si>
    <t>其他费用包括:江苏银行代垫的诉讼费、保全费及判决书明确由借款人承担的律师费等费用。</t>
    <phoneticPr fontId="1" type="noConversion"/>
  </si>
  <si>
    <t>平安银行股份有限公司关于2023年第50期个人消费及经营类信用不良贷款转让项目（重新挂牌）</t>
    <phoneticPr fontId="1" type="noConversion"/>
  </si>
  <si>
    <t>珠海华润银行股份有限公司关于2023年第1期个人消费及经营类信用不良贷款转让项目</t>
    <phoneticPr fontId="1" type="noConversion"/>
  </si>
  <si>
    <t>1.本次转让债权未包含迟延履行期间的债务利息。2.本次转让债权中，实现债权的费用包含裁判文书暂未支持但我行实际支出的费用，共计12,770元。</t>
    <phoneticPr fontId="1" type="noConversion"/>
  </si>
  <si>
    <t>捷信消费金融有限公司关于2023年第2期个人消费信用不良贷款转让项目</t>
    <phoneticPr fontId="1" type="noConversion"/>
  </si>
  <si>
    <t>其它费用包括罚息(包括产生的复利)、客户服务费、贷款管理费
(如有)、手续费(如有)、灵活保障服务包费(如有)。</t>
    <phoneticPr fontId="1" type="noConversion"/>
  </si>
  <si>
    <t>中国光大银行股份有限公司信用卡中心关于2023年第1期信用卡不良贷款转让项目</t>
    <phoneticPr fontId="1" type="noConversion"/>
  </si>
  <si>
    <t>1.借款人加权平均授信额度:按照每笔资产未偿本息总额加权计算加权平均初始授信额度。2.未偿利息包括:利息、费用(包括但不限于取现费、年费、手续费等各项费用)、违约金等。3.资产明细中，借款人所在地区(省、市)填写为借款人账户所属分行的省、市。</t>
    <phoneticPr fontId="1" type="noConversion"/>
  </si>
  <si>
    <t>平安银行股份有限公司关于2023年第114期个人经营类不良贷款转让项目</t>
    <phoneticPr fontId="1" type="noConversion"/>
  </si>
  <si>
    <t>资产包内贷款全部为平安银行成都分行发放。</t>
    <phoneticPr fontId="1" type="noConversion"/>
  </si>
  <si>
    <t>平安银行股份有限公司关于2023年第115期个人消费及经营类信用不良贷款转让项目</t>
    <phoneticPr fontId="1" type="noConversion"/>
  </si>
  <si>
    <t>河南中原消费金融股份有限公司关于2023年第1期个人消费信用不良贷款转让项目</t>
    <phoneticPr fontId="1" type="noConversion"/>
  </si>
  <si>
    <t>河南中原消费金融股份有限公司</t>
    <phoneticPr fontId="1" type="noConversion"/>
  </si>
  <si>
    <t>平安银行股份有限公司关于2023年第116期个人消费及经营类信用不良贷款转让项目</t>
    <phoneticPr fontId="1" type="noConversion"/>
  </si>
  <si>
    <t>资产包内贷款全部为平安银行广州分行发放。</t>
    <phoneticPr fontId="1" type="noConversion"/>
  </si>
  <si>
    <t>平安银行股份有限公司关于2023年第117期个人消费及经营类信用不良贷款转让项目</t>
    <phoneticPr fontId="1" type="noConversion"/>
  </si>
  <si>
    <t>资产包内贷款全部为平安银行济南分行和东营分行发放。</t>
    <phoneticPr fontId="1" type="noConversion"/>
  </si>
  <si>
    <t>平安银行股份有限公司关于2023年第118期个人消费及经营类信用不良贷款转让项目</t>
  </si>
  <si>
    <t>平安银行股份有限公司关于2023年第119期个人消费及经营类信用不良贷款转让项目</t>
  </si>
  <si>
    <t>资产包内贷款全部为平安银行济宁分行、临沂分行、泰安分行发放。</t>
    <phoneticPr fontId="1" type="noConversion"/>
  </si>
  <si>
    <t>资产包内贷款全部为平安银行青岛分行发放。</t>
  </si>
  <si>
    <t>北银消费金融有限公司关于2023年第1期个人消费信用不良贷款转让项目</t>
    <phoneticPr fontId="1" type="noConversion"/>
  </si>
  <si>
    <t>北银消费金融有限公司</t>
  </si>
  <si>
    <t>按照合同约定，未偿利息总额为3,430,212.19元，包含:未还利息 579,137.37元以及未还罚息2,851,074.82元</t>
    <phoneticPr fontId="1" type="noConversion"/>
  </si>
  <si>
    <t>中国民生银行股份有限公司信用卡中心关于2023年第8期信用卡不良贷款转让项目</t>
    <phoneticPr fontId="1" type="noConversion"/>
  </si>
  <si>
    <t>中国民生银行股份有限公司信用卡中心关于2023年第10期信用卡不良贷款转让项目</t>
    <phoneticPr fontId="1" type="noConversion"/>
  </si>
  <si>
    <t>中国民生银行股份有限公司信用卡中心关于2023年第7期信用卡不良贷款转让项目</t>
    <phoneticPr fontId="1" type="noConversion"/>
  </si>
  <si>
    <t>中国民生银行股份有限公司信用卡中心关于2023年第6期信用卡不良贷款转让项目</t>
    <phoneticPr fontId="1" type="noConversion"/>
  </si>
  <si>
    <t>平安银行股份有限公司关于2023年第1期信用卡不良贷款转让项目</t>
    <phoneticPr fontId="1" type="noConversion"/>
  </si>
  <si>
    <t>未偿本金总额中含信用卡年费、刷卡手续费、取现手续费等相关费用。</t>
    <phoneticPr fontId="1" type="noConversion"/>
  </si>
  <si>
    <t>平安银行股份有限公司关于2023年第3期信用卡不良贷款转让项目</t>
    <phoneticPr fontId="1" type="noConversion"/>
  </si>
  <si>
    <t>平安银行股份有限公司关于2023年第4期信用卡不良贷款转让项目</t>
  </si>
  <si>
    <t>平安银行股份有限公司关于2023年第127期个人消费及经营类信用不良贷款转让项目</t>
    <phoneticPr fontId="1" type="noConversion"/>
  </si>
  <si>
    <t>资产包内贷款全部为平安银行东莞分行发放。</t>
    <phoneticPr fontId="1" type="noConversion"/>
  </si>
  <si>
    <t>平安银行股份有限公司关于2023年第2期信用卡不良贷款转让项目</t>
    <phoneticPr fontId="1" type="noConversion"/>
  </si>
  <si>
    <t>平安银行股份有限公司关于2023年第128期个人消费及经营类信用不良贷款转让项目</t>
    <phoneticPr fontId="1" type="noConversion"/>
  </si>
  <si>
    <t>上海浦东发展银行股份有限公司哈尔滨分行关于2023年第1期个人消费信用不良贷款转让项目</t>
    <phoneticPr fontId="1" type="noConversion"/>
  </si>
  <si>
    <t>上海浦东发展银行股份有限公司太原分行关于2023年第1期个人消费及经营类信用不良贷款转让项目</t>
    <phoneticPr fontId="1" type="noConversion"/>
  </si>
  <si>
    <t>平安银行股份有限公司关于2023年第120期个人经营类信用不良贷款转让项目</t>
    <phoneticPr fontId="1" type="noConversion"/>
  </si>
  <si>
    <t>资产包内贷款全部为平安银行沈阳分行发放。</t>
    <phoneticPr fontId="1" type="noConversion"/>
  </si>
  <si>
    <t>上海浦东发展银行股份有限公司苏州分行关于2023年第1期个人消费及经营类信用不良贷款转让项目</t>
    <phoneticPr fontId="1" type="noConversion"/>
  </si>
  <si>
    <t>平安银行股份有限公司关于2023年第6期信用卡不良贷款转让项目</t>
    <phoneticPr fontId="1" type="noConversion"/>
  </si>
  <si>
    <t>平安银行股份有限公司关于2023年第10期信用卡不良贷款转让项目</t>
    <phoneticPr fontId="1" type="noConversion"/>
  </si>
  <si>
    <t>平安银行股份有限公司关于2023年第11期信用卡不良贷款转让项目</t>
    <phoneticPr fontId="1" type="noConversion"/>
  </si>
  <si>
    <t>平安银行股份有限公司关于2023年第5期信用卡不良贷款转让项目</t>
    <phoneticPr fontId="1" type="noConversion"/>
  </si>
  <si>
    <t>上海浦东发展银行股份有限公司郑州分行关于2023年第1期个人消费及经营类信用不良贷款转让项目</t>
    <phoneticPr fontId="1" type="noConversion"/>
  </si>
  <si>
    <t>平安银行股份有限公司关于2023年第8期信用卡不良贷款转让项目</t>
    <phoneticPr fontId="1" type="noConversion"/>
  </si>
  <si>
    <t>平安银行股份有限公司关于2023年第124期个人消费及经营类信用不良贷款转让项目</t>
    <phoneticPr fontId="1" type="noConversion"/>
  </si>
  <si>
    <t>资产包内贷款全部为平安银行天津分行发放。</t>
    <phoneticPr fontId="1" type="noConversion"/>
  </si>
  <si>
    <t>平安银行股份有限公司关于2023年第121期个人消费及经营类信用不良贷款转让项目</t>
    <phoneticPr fontId="1" type="noConversion"/>
  </si>
  <si>
    <t>资产包内贷款全部为平安银行郑州分行发放。</t>
    <phoneticPr fontId="1" type="noConversion"/>
  </si>
  <si>
    <t>上海浦东发展银行股份有限公司深圳分行关于2023年第1期个人消费信用不良贷款转让项目（重新挂牌）</t>
    <phoneticPr fontId="1" type="noConversion"/>
  </si>
  <si>
    <t>平安银行股份有限公司关于2023年第13期信用卡不良贷款转让项目</t>
    <phoneticPr fontId="1" type="noConversion"/>
  </si>
  <si>
    <t>平安银行股份有限公司关于2023年第12期信用卡不良贷款转让项目</t>
    <phoneticPr fontId="1" type="noConversion"/>
  </si>
  <si>
    <t>平安银行股份有限公司关于2023年第122期个人消费信用不良贷款转让项目</t>
    <phoneticPr fontId="1" type="noConversion"/>
  </si>
  <si>
    <t>资产包内贷款全部为平安银行泉州分行和厦门分行发放。</t>
    <phoneticPr fontId="1" type="noConversion"/>
  </si>
  <si>
    <t>平安银行股份有限公司关于2023年第123期个人消费及经营类信用不良贷款转让项目</t>
    <phoneticPr fontId="1" type="noConversion"/>
  </si>
  <si>
    <t>资产包内贷款全部为平安银行武汉分行发放。</t>
    <phoneticPr fontId="1" type="noConversion"/>
  </si>
  <si>
    <t>平安银行股份有限公司关于2023年第131期个人消费及经营类信用不良贷款转让项目</t>
    <phoneticPr fontId="1" type="noConversion"/>
  </si>
  <si>
    <t>资产包内贷款全部为平安银行西安分行和咸阳分行发放。</t>
    <phoneticPr fontId="1" type="noConversion"/>
  </si>
  <si>
    <t>平安银行股份有限公司关于2023年第136期个人消费及经营类信用不良贷款转让项目</t>
    <phoneticPr fontId="1" type="noConversion"/>
  </si>
  <si>
    <t>资产包内贷款全部为平安银行乌鲁木齐分行发放。</t>
    <phoneticPr fontId="1" type="noConversion"/>
  </si>
  <si>
    <t>平安银行股份有限公司关于2023年第133期个人消费及经营类信用不良贷款转让项目</t>
    <phoneticPr fontId="1" type="noConversion"/>
  </si>
  <si>
    <t>平安银行股份有限公司关于2023年第139期个人经营类信用不良贷款转让项目</t>
    <phoneticPr fontId="1" type="noConversion"/>
  </si>
  <si>
    <t>资产包内贷款全部为平安银行北京分行发放。</t>
    <phoneticPr fontId="1" type="noConversion"/>
  </si>
  <si>
    <t>江苏江南农村商业银行股份有限公司关于2023年第1期个人消费及经营类信用不良贷款转让项目</t>
    <phoneticPr fontId="1" type="noConversion"/>
  </si>
  <si>
    <t>江苏江南农村商业银行股份有限公司关于2023年第2期信用卡不良贷款转让项目</t>
    <phoneticPr fontId="1" type="noConversion"/>
  </si>
  <si>
    <t>平安银行股份有限公司关于2023年第126期个人消费及经营类信用不良贷款转让项目</t>
    <phoneticPr fontId="1" type="noConversion"/>
  </si>
  <si>
    <t>平安银行股份有限公司关于2023年第125期个人消费及经营类信用不良贷款转让项目</t>
    <phoneticPr fontId="1" type="noConversion"/>
  </si>
  <si>
    <t>四川锦程消费金融有限责任公司关于2023年第1期个人消费信用不良贷款转让项目</t>
    <phoneticPr fontId="1" type="noConversion"/>
  </si>
  <si>
    <t>上海银行股份有限公司市南分行关于2023年第2期个人消费信用不良贷款转让项目</t>
    <phoneticPr fontId="1" type="noConversion"/>
  </si>
  <si>
    <t>平安银行股份有限公司关于2023年第164期个人消费及经营类信用不良贷款转让项目</t>
    <phoneticPr fontId="1" type="noConversion"/>
  </si>
  <si>
    <t>资产包内贷款全部为平安银行山东地区各分行发放。</t>
    <phoneticPr fontId="1" type="noConversion"/>
  </si>
  <si>
    <t>广东顺德农村商业银行股份有限公司关于2023年第3期信用卡不良贷款转让项目</t>
    <phoneticPr fontId="1" type="noConversion"/>
  </si>
  <si>
    <t>广东顺德农村商业银行股份有限公司</t>
  </si>
  <si>
    <t>未偿利息包括:利息及违约金、信用卡年费、取现手续费等相关费用。 其他费用包括:由出让方已垫付的律师费、诉讼费、财产保全费等费用。交易基准日后至2023年9月4日，该资产包收回本息合计329,894.56 元，该部分收益归受让方所有;出让方在此期间垫付的催收费用为 37,937.87元，该部分费用由受让方负担。</t>
    <phoneticPr fontId="1" type="noConversion"/>
  </si>
  <si>
    <t>广东顺德农村商业银行股份有限公司关于2023年第2期信用卡不良贷款转让项目</t>
    <phoneticPr fontId="1" type="noConversion"/>
  </si>
  <si>
    <t>未偿利息包括:利息及违约金、信用卡年费、取现手续费等相关费用。其他费用包括:由出让方已垫付的律师费、诉讼费、财产保全费等费用。交易基准日后至2023年9月4日，该资产包收回本息合计329,362.31 元，该部分收益归受让方所有;出让方在此期间垫付的催收费用为 37,876.67元，该部分费用由受让方负担。</t>
    <phoneticPr fontId="1" type="noConversion"/>
  </si>
  <si>
    <t>平安银行股份有限公司关于2023年第134期个人消费及经营类信用不良贷款转让项目</t>
    <phoneticPr fontId="1" type="noConversion"/>
  </si>
  <si>
    <t>平安银行股份有限公司关于2023年第129期个人消费信 用不良贷款转让项目</t>
    <phoneticPr fontId="1" type="noConversion"/>
  </si>
  <si>
    <t>资产包内贷款全部为平安银行福州分行发放。</t>
    <phoneticPr fontId="1" type="noConversion"/>
  </si>
  <si>
    <t>平安银行股份有限公司关于2023年第7期信用卡不良贷款转让项目</t>
    <phoneticPr fontId="1" type="noConversion"/>
  </si>
  <si>
    <t>平安银行股份有限公司关于2023年第153期个人消费及经营类信用不良贷款转让项目</t>
    <phoneticPr fontId="1" type="noConversion"/>
  </si>
  <si>
    <t>平安银行股份有限公司关于2023年第160期个人经营类信用不良贷款转让项目</t>
    <phoneticPr fontId="1" type="noConversion"/>
  </si>
  <si>
    <t>资产包内贷款全部为平安银行大连分行发放。</t>
    <phoneticPr fontId="1" type="noConversion"/>
  </si>
  <si>
    <t>平安银行股份有限公司关于2023年第138期个人经营类信用不良贷款转让项目</t>
    <phoneticPr fontId="1" type="noConversion"/>
  </si>
  <si>
    <t>平安银行股份有限公司关于2023年第137期个人经营类信用不良贷款转让项目</t>
    <phoneticPr fontId="1" type="noConversion"/>
  </si>
  <si>
    <t>平安银行股份有限公司关于2023年第159期个人消费及经营类信用不良贷款转让项目</t>
    <phoneticPr fontId="1" type="noConversion"/>
  </si>
  <si>
    <t>资产包内贷款全部为平安银行太原分行和晋中分行发放。</t>
    <phoneticPr fontId="1" type="noConversion"/>
  </si>
  <si>
    <t>平安银行股份有限公司关于2023年第165期个人消费及经营类信用不良贷款转让项目</t>
    <phoneticPr fontId="1" type="noConversion"/>
  </si>
  <si>
    <t>资产包内贷款全部为平安银行河南省各分行发放。</t>
    <phoneticPr fontId="1" type="noConversion"/>
  </si>
  <si>
    <t>平安银行股份有限公司关于2023年第150期个人消费信用不良贷款转让项目</t>
    <phoneticPr fontId="1" type="noConversion"/>
  </si>
  <si>
    <t>资产包内贷款全部为平安银行昆明分行和南宁分行发放。</t>
    <phoneticPr fontId="1" type="noConversion"/>
  </si>
  <si>
    <t>平安银行股份有限公司关于2023年第154期个人消费及经营类信用不良贷款转让项目</t>
    <phoneticPr fontId="1" type="noConversion"/>
  </si>
  <si>
    <t>资产包内贷款全部为平安银行惠州分行发放。</t>
    <phoneticPr fontId="1" type="noConversion"/>
  </si>
  <si>
    <t>平安银行股份有限公司关于2023年第149期个人消费及经营类信用不良贷款转让项目</t>
    <phoneticPr fontId="1" type="noConversion"/>
  </si>
  <si>
    <t>资产包内贷款全部为平安银行南昌分行发放。</t>
    <phoneticPr fontId="1" type="noConversion"/>
  </si>
  <si>
    <t>平安银行股份有限公司关于2023年第148期个人消费信用不良贷款转让项目</t>
    <phoneticPr fontId="1" type="noConversion"/>
  </si>
  <si>
    <t>资产包内贷款全部为平安银行南京分行发放。</t>
    <phoneticPr fontId="1" type="noConversion"/>
  </si>
  <si>
    <t>平安银行股份有限公司关于2023年第144期个人消费及经营类信用不良贷款转让项目</t>
    <phoneticPr fontId="1" type="noConversion"/>
  </si>
  <si>
    <t>平安银行股份有限公司关于2023年第140期个人消费信用不良贷款转让项目</t>
    <phoneticPr fontId="1" type="noConversion"/>
  </si>
  <si>
    <t>平安银行股份有限公司关于2023年第151期个人消费信用不良贷款转让项目</t>
    <phoneticPr fontId="1" type="noConversion"/>
  </si>
  <si>
    <t>资产包内贷款全部为平安银行重庆分行发放。</t>
    <phoneticPr fontId="1" type="noConversion"/>
  </si>
  <si>
    <t>平安银行股份有限公司关于2023年第170期个人消费信用不良贷款转让项目</t>
    <phoneticPr fontId="1" type="noConversion"/>
  </si>
  <si>
    <t>资产包内贷款全部为平安银行长沙分行发放。</t>
    <phoneticPr fontId="1" type="noConversion"/>
  </si>
  <si>
    <t>平安银行股份有限公司关于2023年第161期个人消费及经营类信用不良贷款转让项目</t>
    <phoneticPr fontId="1" type="noConversion"/>
  </si>
  <si>
    <t>资产包内贷款全部为平安银行佛山分行发放。</t>
    <phoneticPr fontId="1" type="noConversion"/>
  </si>
  <si>
    <t>平安银行股份有限公司关于2023年第166期个人消费及经营类信用不良贷款转让项目</t>
    <phoneticPr fontId="1" type="noConversion"/>
  </si>
  <si>
    <t>平安银行股份有限公司关于2023年第171期个人消费及经营类信用不良贷款转让项目</t>
    <phoneticPr fontId="1" type="noConversion"/>
  </si>
  <si>
    <t>资产包内贷款全部为平安银行中山分行发放。</t>
    <phoneticPr fontId="1" type="noConversion"/>
  </si>
  <si>
    <t>平安银行股份有限公司关于2023年第163期个人消费信用不良贷款转让项目</t>
    <phoneticPr fontId="1" type="noConversion"/>
  </si>
  <si>
    <t>平安银行股份有限公司关于2023年第147期个人消费及经营类信用不良贷款转让项目</t>
    <phoneticPr fontId="1" type="noConversion"/>
  </si>
  <si>
    <t>资产包内贷款全部为平安银行合肥分行发放。</t>
    <phoneticPr fontId="1" type="noConversion"/>
  </si>
  <si>
    <t>平安银行股份有限公司关于2023年第162期个人消费及经营类信用不良贷款转让项目</t>
    <phoneticPr fontId="1" type="noConversion"/>
  </si>
  <si>
    <t>平安银行股份有限公司关于2023年第146期个人消费及经营类信用不良贷款转让项目</t>
    <phoneticPr fontId="1" type="noConversion"/>
  </si>
  <si>
    <t>平安银行股份有限公司关于2023年第141期个人经营类信用不良贷款转让项目</t>
    <phoneticPr fontId="1" type="noConversion"/>
  </si>
  <si>
    <t>平安银行股份有限公司关于2023年第145期个人消费及经营类信用不良贷款转让项目</t>
    <phoneticPr fontId="1" type="noConversion"/>
  </si>
  <si>
    <t>资产包内贷款全部为平安银行苏州分行发放。</t>
    <phoneticPr fontId="1" type="noConversion"/>
  </si>
  <si>
    <t>平安银行股份有限公司关于2023年第156期个人消费及经营类信用不良贷款转让项目</t>
    <phoneticPr fontId="1" type="noConversion"/>
  </si>
  <si>
    <t>资产包内贷款全部为平安银行温州分行发放。</t>
    <phoneticPr fontId="1" type="noConversion"/>
  </si>
  <si>
    <t>平安银行股份有限公司关于2023年第172期个人消费及经营类信用不良贷款转让项目</t>
    <phoneticPr fontId="1" type="noConversion"/>
  </si>
  <si>
    <t>平安银行股份有限公司关于2023年第132期个人消费及经营类信用不良贷款转让项目</t>
    <phoneticPr fontId="1" type="noConversion"/>
  </si>
  <si>
    <t>平安银行股份有限公司关于2023年第135期个人消费及经营类信用不良贷款转让项目</t>
    <phoneticPr fontId="1" type="noConversion"/>
  </si>
  <si>
    <t>平安银行股份有限公司关于2023年第143期个人经营类信用不良贷款转让项目</t>
    <phoneticPr fontId="1" type="noConversion"/>
  </si>
  <si>
    <t>资产包内贷款全部为平安银行海口分行发放。</t>
    <phoneticPr fontId="1" type="noConversion"/>
  </si>
  <si>
    <t>平安银行股份有限公司关于2023年第167期个人消费及经营类信用不良贷款转让项目</t>
    <phoneticPr fontId="1" type="noConversion"/>
  </si>
  <si>
    <t>平安银行股份有限公司关于2023年第142期个人消费及经营类信用不良贷款转让项目</t>
    <phoneticPr fontId="1" type="noConversion"/>
  </si>
  <si>
    <t>资产包内贷款全部为平安银行成都、德阳、乐山、绵阳分行发放。</t>
    <phoneticPr fontId="1" type="noConversion"/>
  </si>
  <si>
    <t>平安银行股份有限公司关于2023年第179期个人消费及经营类信用不良贷款转让项目</t>
    <phoneticPr fontId="1" type="noConversion"/>
  </si>
  <si>
    <t>资产包内贷款全部为平安银行廊坊分行发放。</t>
    <phoneticPr fontId="1" type="noConversion"/>
  </si>
  <si>
    <t>平安银行股份有限公司关于2023年第152期个人消费及经营类信用不良贷款转让项目</t>
    <phoneticPr fontId="1" type="noConversion"/>
  </si>
  <si>
    <t>平安银行股份有限公司关于2023年第155期个人经营类不良贷款转让项目</t>
    <phoneticPr fontId="1" type="noConversion"/>
  </si>
  <si>
    <t>资产包内贷款全部为平安银行温州分行发放。本资产包内11笔原抵押贷款已经处置完抵押物，现仅剩余债务人个人信用担保。</t>
    <phoneticPr fontId="1" type="noConversion"/>
  </si>
  <si>
    <t>平安银行股份有限公司关于2023年第182期个人消费及经营类信用不良贷款转让项目</t>
    <phoneticPr fontId="1" type="noConversion"/>
  </si>
  <si>
    <t>资产包内贷款全部为平安银行唐山分行发放。</t>
  </si>
  <si>
    <t>平安银行股份有限公司关于2023年第158期个人消费及经营类信用不良贷款转让项目</t>
    <phoneticPr fontId="1" type="noConversion"/>
  </si>
  <si>
    <t>资产包内贷款全部为平安银行兰州分行发放。</t>
    <phoneticPr fontId="1" type="noConversion"/>
  </si>
  <si>
    <t>平安银行股份有限公司关于2023年第181期个人经营类信用不良贷款转让项目</t>
    <phoneticPr fontId="1" type="noConversion"/>
  </si>
  <si>
    <t>平安银行股份有限公司关于2023年第180期个人经营类信用不良贷款转让项目</t>
    <phoneticPr fontId="1" type="noConversion"/>
  </si>
  <si>
    <t>平安银行股份有限公司</t>
  </si>
  <si>
    <t>资产包内贷款全部为平安银行石家庄分行发放。</t>
    <phoneticPr fontId="1" type="noConversion"/>
  </si>
  <si>
    <t>资产包内贷款全部为平安银行唐山分行发放。</t>
    <phoneticPr fontId="1" type="noConversion"/>
  </si>
  <si>
    <t>平安银行股份有限公司关于2022年第29期个人经营类不良贷款转让项目</t>
    <phoneticPr fontId="1" type="noConversion"/>
  </si>
  <si>
    <t>重庆富城资产管理有限公司</t>
    <phoneticPr fontId="1" type="noConversion"/>
  </si>
  <si>
    <t>平安银行股份有限公司关于2022年第25期个人消费及经营类不良贷款转让项目</t>
    <phoneticPr fontId="1" type="noConversion"/>
  </si>
  <si>
    <t>广西广投资产管理股份有限公司</t>
    <phoneticPr fontId="1" type="noConversion"/>
  </si>
  <si>
    <t>中国光大银行股份有限公司北京分行关于2022年第1期个人经营类不良贷款转让项目</t>
    <phoneticPr fontId="1" type="noConversion"/>
  </si>
  <si>
    <t>光大金瓯资产管理有限公司</t>
    <phoneticPr fontId="1" type="noConversion"/>
  </si>
  <si>
    <t>平安银行股份有限公司关于2022年第14期个人消费及经营类信用不良贷款转让项目</t>
    <phoneticPr fontId="1" type="noConversion"/>
  </si>
  <si>
    <t>中国银行股份有限公司广东省分行关于2022年第1期个人经营类信用不良贷款转让项目</t>
    <phoneticPr fontId="5" type="noConversion"/>
  </si>
  <si>
    <t>广州资产管理有限公司</t>
    <phoneticPr fontId="1" type="noConversion"/>
  </si>
  <si>
    <t>平安银行股份有限公司关于2021年第3期个人经营类信用不良贷款转让项目</t>
    <phoneticPr fontId="1" type="noConversion"/>
  </si>
  <si>
    <t>平安银行股份有限公司关于2021年第19期个人经营类信用不良贷款转让项目</t>
    <phoneticPr fontId="1" type="noConversion"/>
  </si>
  <si>
    <t>平安银行股份有限公司关于2022年第37期个人经营类信用不良贷款转让项目</t>
    <phoneticPr fontId="1" type="noConversion"/>
  </si>
  <si>
    <t>中信银行股份有限公司苏州分行关于2022年第1期个人消费类信用不良贷款转让项目</t>
    <phoneticPr fontId="1" type="noConversion"/>
  </si>
  <si>
    <t>苏州资产管理有限公司</t>
    <phoneticPr fontId="1" type="noConversion"/>
  </si>
  <si>
    <t>中国民生银行股份有限公司信用卡中心关于2022年第2期信用卡不良贷款转让项目</t>
    <phoneticPr fontId="1" type="noConversion"/>
  </si>
  <si>
    <t>平安银行股份有限公司关于2022年第18期个人消费及经营类信用不良贷款转让项目</t>
    <phoneticPr fontId="1" type="noConversion"/>
  </si>
  <si>
    <t>国厚资产管理股份有限公司</t>
    <phoneticPr fontId="1" type="noConversion"/>
  </si>
  <si>
    <t>平安银行股份有限公司关于2022年第34期个人消费及经营类信用不良贷款转让项目</t>
    <phoneticPr fontId="1" type="noConversion"/>
  </si>
  <si>
    <t>辽宁富安金融资产管理有限公司</t>
    <phoneticPr fontId="1" type="noConversion"/>
  </si>
  <si>
    <t>平安银行股份有限公司关于2021年第9期个人消费及经营类信用不良贷款转让项目</t>
    <phoneticPr fontId="1" type="noConversion"/>
  </si>
  <si>
    <t>平安银行股份有限公司关于2022年第26期个人消费及经营类信用不良贷款转让项目</t>
    <phoneticPr fontId="1" type="noConversion"/>
  </si>
  <si>
    <t>河南资产管理有限公司</t>
    <phoneticPr fontId="1" type="noConversion"/>
  </si>
  <si>
    <t>平安银行股份有限公司关于2022年第52期个人消费及经营类信用不良贷款转让项目</t>
    <phoneticPr fontId="1" type="noConversion"/>
  </si>
  <si>
    <t>平安银行股份有限公司关于2022年第42期个人消费及经营类信用不良贷款转让项目</t>
    <phoneticPr fontId="1" type="noConversion"/>
  </si>
  <si>
    <t>平安银行股份有限公司关于2022年第79期个人经营类信用不良贷款转让项目</t>
    <phoneticPr fontId="1" type="noConversion"/>
  </si>
  <si>
    <t>平安银行股份有限公司关于2022年第47期个人消费及经营类信用不良贷款转让项目</t>
    <phoneticPr fontId="1" type="noConversion"/>
  </si>
  <si>
    <t>平安银行股份有限公司关于2022年第48期个人经营类信用不良贷款转让项目</t>
    <phoneticPr fontId="1" type="noConversion"/>
  </si>
  <si>
    <t>浙江省浙商资产管理股份有限公司</t>
    <phoneticPr fontId="1" type="noConversion"/>
  </si>
  <si>
    <t>中国建设银行股份有限公司关于2022年第1期信用卡不良贷款转让项目</t>
    <phoneticPr fontId="1" type="noConversion"/>
  </si>
  <si>
    <t>中国建设银行股份有限公司</t>
  </si>
  <si>
    <t>天津滨海正信资产管理有限公司</t>
    <phoneticPr fontId="1" type="noConversion"/>
  </si>
  <si>
    <t>平安银行股份有限公司关于2022年第51期个人经营类信用不良贷款转让项目</t>
    <phoneticPr fontId="1" type="noConversion"/>
  </si>
  <si>
    <t>平安银行股份有限公司关于2022年第76期个人经营类信用不良贷款转让项目</t>
    <phoneticPr fontId="1" type="noConversion"/>
  </si>
  <si>
    <t>平安银行股份有限公司关于2022年第49期个人消费及经营类不良贷款转让项目</t>
    <phoneticPr fontId="1" type="noConversion"/>
  </si>
  <si>
    <t>平安银行股份有限公司关于2022年第74期个人消费及经营类信用不良贷款转让项目</t>
    <phoneticPr fontId="1" type="noConversion"/>
  </si>
  <si>
    <t>平安银行股份有限公司关于2022年第22期个人消费类信用不良贷款转让项目</t>
    <phoneticPr fontId="1" type="noConversion"/>
  </si>
  <si>
    <t>平安银行股份有限公司关于2022年第73期个人经营类信用不良贷款转让项目</t>
    <phoneticPr fontId="1" type="noConversion"/>
  </si>
  <si>
    <t>平安银行股份有限公司关于2022年第60期个人消费信用不良贷款转让项目</t>
  </si>
  <si>
    <t>22000204</t>
    <phoneticPr fontId="1" type="noConversion"/>
  </si>
  <si>
    <t>平安银行股份有限公司关于2022年第40期个人消费及经营类信用不良贷款转让项目</t>
    <phoneticPr fontId="1" type="noConversion"/>
  </si>
  <si>
    <t>平安银行股份有限公司关于2022年第67期个人消费及经营类信用不良贷款转让项目</t>
    <phoneticPr fontId="1" type="noConversion"/>
  </si>
  <si>
    <t>平安银行股份有限公司关于2022年第68期个人消费及经营类信用不良贷款转让项目</t>
    <phoneticPr fontId="1" type="noConversion"/>
  </si>
  <si>
    <t>平安银行股份有限公司关于2022年第3期个人消费及经营类信用不良贷款转让项目</t>
    <phoneticPr fontId="1" type="noConversion"/>
  </si>
  <si>
    <t>宁夏金融资产管理有限公司</t>
    <phoneticPr fontId="1" type="noConversion"/>
  </si>
  <si>
    <t>平安银行股份有限公司关于2021年第16期个人经营类信用不良贷款转让项目</t>
    <phoneticPr fontId="1" type="noConversion"/>
  </si>
  <si>
    <t>平安银行股份有限公司关于2022年第66期个人消费信用不良贷款转让项目</t>
    <phoneticPr fontId="1" type="noConversion"/>
  </si>
  <si>
    <t>平安银行股份有限公司关于2022年第54期个人消费及经营类信用不良贷款转让项目</t>
    <phoneticPr fontId="1" type="noConversion"/>
  </si>
  <si>
    <t>平安银行股份有限公司关于2022年第50期个人经营类信用不良贷款转让项目</t>
    <phoneticPr fontId="1" type="noConversion"/>
  </si>
  <si>
    <t>平安银行股份有限公司关于2022年第31期个人消费及经营类信用不良贷款转让项目</t>
    <phoneticPr fontId="1" type="noConversion"/>
  </si>
  <si>
    <t>中国建设银行股份有限公司关于2022年第2期个人消费及经营类不良贷款（成渝）转让项目</t>
    <phoneticPr fontId="1" type="noConversion"/>
  </si>
  <si>
    <t>广西联合资产管理股份有限公司（原名称：广西广投资产管理股份有限公司）</t>
    <phoneticPr fontId="1" type="noConversion"/>
  </si>
  <si>
    <t>中国建设银行股份有限公司关于2022年第3期个人消费及经营类不良贷款（西北）转让项目</t>
    <phoneticPr fontId="1" type="noConversion"/>
  </si>
  <si>
    <t>中国邮政储蓄银行股份有限公司广东省分行关于2022年第1期个人经营类不良贷款转让项目</t>
    <phoneticPr fontId="1" type="noConversion"/>
  </si>
  <si>
    <t>平安银行股份有限公司关于2022年第36期个人消费及经营类信用不良贷款转让项目</t>
    <phoneticPr fontId="1" type="noConversion"/>
  </si>
  <si>
    <t>平安银行股份有限公司关于2022年第39期个人消费类信用不良贷款转让项目</t>
    <phoneticPr fontId="1" type="noConversion"/>
  </si>
  <si>
    <t>平安银行股份有限公司关于2022年第43期个人消费及经营类信用不良贷款转让项目</t>
    <phoneticPr fontId="1" type="noConversion"/>
  </si>
  <si>
    <t>平安银行股份有限公司关于2022年第80期个人消费及经营类信用不良贷款转让项目</t>
    <phoneticPr fontId="1" type="noConversion"/>
  </si>
  <si>
    <t>平安银行股份有限公司关于2022年第28期个人消费及经营类信用不良贷款转让项目</t>
    <phoneticPr fontId="1" type="noConversion"/>
  </si>
  <si>
    <t>平安银行股份有限公司关于2023年第11期个人消费及经营类信用不良贷款转让项目</t>
    <phoneticPr fontId="1" type="noConversion"/>
  </si>
  <si>
    <t>平安银行股份有限公司关于2022年第11期个人消费类信用不良贷款转让项目</t>
    <phoneticPr fontId="1" type="noConversion"/>
  </si>
  <si>
    <t>福建省闽投资产管理有限公司</t>
    <phoneticPr fontId="1" type="noConversion"/>
  </si>
  <si>
    <t>平安银行股份有限公司关于2022年第23期个人经营类信用不良贷款转让项目</t>
    <phoneticPr fontId="1" type="noConversion"/>
  </si>
  <si>
    <t>平安银行股份有限公司关于2022年第35期个人消费及经营类信用不良贷款转让项目</t>
    <phoneticPr fontId="1" type="noConversion"/>
  </si>
  <si>
    <t>中国民生银行股份有限公司深圳分行关于2022年第1期个人消费及经营类信用不良贷款转让项目</t>
    <phoneticPr fontId="1" type="noConversion"/>
  </si>
  <si>
    <t>平安银行股份有限公司关于2022年第71期个人消费信用不良贷款转让项目</t>
    <phoneticPr fontId="1" type="noConversion"/>
  </si>
  <si>
    <t>平安银行股份有限公司关于2022年第53期个人消费信用不良贷款转让项目</t>
    <phoneticPr fontId="1" type="noConversion"/>
  </si>
  <si>
    <t>平安银行股份有限公司关于2022年第58期个人消费及经营类信用不良贷款转让项目</t>
    <phoneticPr fontId="1" type="noConversion"/>
  </si>
  <si>
    <t>平安银行股份有限公司关于2022年第56期个人消费信用不良贷款转让项目</t>
    <phoneticPr fontId="1" type="noConversion"/>
  </si>
  <si>
    <t>平安银行股份有限公司关于2022年第5期个人消费类信用不良贷款转让项目</t>
    <phoneticPr fontId="1" type="noConversion"/>
  </si>
  <si>
    <t>平安银行股份有限公司关于2022年第69期个人消费及经营类信用不良贷款转让项目</t>
    <phoneticPr fontId="1" type="noConversion"/>
  </si>
  <si>
    <t>NPL2023000160</t>
    <phoneticPr fontId="1" type="noConversion"/>
  </si>
  <si>
    <t>中国邮政储蓄银行股份有限公司山东省分行关于2023年第1期个人消费及经营类不良贷款转让项目</t>
    <phoneticPr fontId="1" type="noConversion"/>
  </si>
  <si>
    <t>NPL2023000260</t>
    <phoneticPr fontId="1" type="noConversion"/>
  </si>
  <si>
    <t>中国华融资产管理股份有限公司浙江省分公司</t>
    <phoneticPr fontId="1" type="noConversion"/>
  </si>
  <si>
    <t>中邮消费金融有限公司关于2023年第1期个人消费信用不良贷款转让项目</t>
    <phoneticPr fontId="1" type="noConversion"/>
  </si>
  <si>
    <t>NPL2023000060</t>
    <phoneticPr fontId="1" type="noConversion"/>
  </si>
  <si>
    <t>NPL2023000521</t>
    <phoneticPr fontId="1" type="noConversion"/>
  </si>
  <si>
    <t>深圳市招商平安资产管理有限责任公司</t>
    <phoneticPr fontId="1" type="noConversion"/>
  </si>
  <si>
    <t>平安银行股份有限公司关于2022年第2期个人消费及经营类信用不良贷款转让项目</t>
    <phoneticPr fontId="1" type="noConversion"/>
  </si>
  <si>
    <t>平安银行股份有限公司关于2022年第1期个人消费及经营类信用不良贷款转让项目</t>
    <phoneticPr fontId="1" type="noConversion"/>
  </si>
  <si>
    <t>平安银行股份有限公司关于2022年第62期个人消费及经营类信用不良贷款转让项目</t>
    <phoneticPr fontId="1" type="noConversion"/>
  </si>
  <si>
    <t>广东顺德农村商业银行股份有限公司关于2023年第1期信用卡不良贷款转让项目</t>
    <phoneticPr fontId="1" type="noConversion"/>
  </si>
  <si>
    <t>NPL2023000781</t>
    <phoneticPr fontId="1" type="noConversion"/>
  </si>
  <si>
    <t>平安银行股份有限公司关于2023年第8期个人消费及经营类信用不良贷款转让项目</t>
    <phoneticPr fontId="1" type="noConversion"/>
  </si>
  <si>
    <t>NPL2023000900</t>
    <phoneticPr fontId="1" type="noConversion"/>
  </si>
  <si>
    <t>甘肃长达金融资产管理股份有限公司</t>
    <phoneticPr fontId="1" type="noConversion"/>
  </si>
  <si>
    <t>NPL2023000926</t>
    <phoneticPr fontId="1" type="noConversion"/>
  </si>
  <si>
    <t>NPL2023000782</t>
    <phoneticPr fontId="1" type="noConversion"/>
  </si>
  <si>
    <t>华润渝康资产管理有限公司</t>
    <phoneticPr fontId="1" type="noConversion"/>
  </si>
  <si>
    <t>NPL2023000621</t>
    <phoneticPr fontId="1" type="noConversion"/>
  </si>
  <si>
    <t>平安银行股份有限公司关于2022年第65期个人消费及经营类信用不良贷款转让项目</t>
    <phoneticPr fontId="1" type="noConversion"/>
  </si>
  <si>
    <t>NPL2023001440</t>
    <phoneticPr fontId="1" type="noConversion"/>
  </si>
  <si>
    <t>广东粤财资产管理有限公司</t>
    <phoneticPr fontId="1" type="noConversion"/>
  </si>
  <si>
    <t>中国民生银行股份有限公司信用卡中心关于2023年第2期信用卡不良贷款转让项目</t>
    <phoneticPr fontId="1" type="noConversion"/>
  </si>
  <si>
    <t>NPL2023001460</t>
    <phoneticPr fontId="1" type="noConversion"/>
  </si>
  <si>
    <t>NPL2023001320</t>
    <phoneticPr fontId="1" type="noConversion"/>
  </si>
  <si>
    <t>NLP2023001161</t>
    <phoneticPr fontId="1" type="noConversion"/>
  </si>
  <si>
    <t>NPL2023001041</t>
    <phoneticPr fontId="1" type="noConversion"/>
  </si>
  <si>
    <t>中国邮政储蓄银行股份有限公司重庆分行关于2022年第1期个人消费信用不良贷款转让项目</t>
    <phoneticPr fontId="1" type="noConversion"/>
  </si>
  <si>
    <t>平安银行股份有限公司关于2023年第85期个人消费及经营类信用不良贷款转让项目</t>
    <phoneticPr fontId="1" type="noConversion"/>
  </si>
  <si>
    <t>NPL2023000940</t>
    <phoneticPr fontId="1" type="noConversion"/>
  </si>
  <si>
    <t>NPL2023001163</t>
    <phoneticPr fontId="1" type="noConversion"/>
  </si>
  <si>
    <t>NPL2023000100</t>
    <phoneticPr fontId="1" type="noConversion"/>
  </si>
  <si>
    <t>NPL2023000982</t>
    <phoneticPr fontId="1" type="noConversion"/>
  </si>
  <si>
    <t>NPL2023001180</t>
    <phoneticPr fontId="1" type="noConversion"/>
  </si>
  <si>
    <t>NPL2023001400</t>
    <phoneticPr fontId="1" type="noConversion"/>
  </si>
  <si>
    <t>NPL2023000941</t>
    <phoneticPr fontId="1" type="noConversion"/>
  </si>
  <si>
    <t>中国民生银行股份有限公司信用卡中心关于2023年第3期信用卡不良贷款转让项目</t>
    <phoneticPr fontId="1" type="noConversion"/>
  </si>
  <si>
    <t>NPL2023001461</t>
    <phoneticPr fontId="1" type="noConversion"/>
  </si>
  <si>
    <t>江西瑞京金融资产管理有限公司</t>
    <phoneticPr fontId="1" type="noConversion"/>
  </si>
  <si>
    <t>NPL2023000741</t>
    <phoneticPr fontId="1" type="noConversion"/>
  </si>
  <si>
    <t>中国民生银行股份有限公司信用卡中心关于2023年第4期信用卡不良贷款转让项目</t>
    <phoneticPr fontId="1" type="noConversion"/>
  </si>
  <si>
    <t>NPL2023001441</t>
    <phoneticPr fontId="1" type="noConversion"/>
  </si>
  <si>
    <t>重庆分行</t>
  </si>
  <si>
    <t>福建省分行</t>
  </si>
  <si>
    <t>山东省分行</t>
  </si>
  <si>
    <t>捷信消费金融有限公司</t>
  </si>
  <si>
    <t>浙江省分行</t>
  </si>
  <si>
    <t>中信银行股份有限公司</t>
  </si>
  <si>
    <t>上海分行</t>
  </si>
  <si>
    <t>广州分行</t>
  </si>
  <si>
    <t>长沙分行</t>
  </si>
  <si>
    <t>上海银行股份有限公司</t>
  </si>
  <si>
    <t>深圳分行</t>
  </si>
  <si>
    <t>招商银行股份有限公司</t>
  </si>
  <si>
    <t>哈尔滨分行</t>
  </si>
  <si>
    <t>太原分行</t>
  </si>
  <si>
    <t>苏州分行</t>
  </si>
  <si>
    <t>郑州分行</t>
  </si>
  <si>
    <t>中国光大银行股份有限公司</t>
    <phoneticPr fontId="1" type="noConversion"/>
  </si>
  <si>
    <t>深圳分行</t>
    <phoneticPr fontId="1" type="noConversion"/>
  </si>
  <si>
    <t>中国邮政储蓄银行股份有限公司</t>
    <phoneticPr fontId="1" type="noConversion"/>
  </si>
  <si>
    <t>江苏江南农村商业银行股份有限公司</t>
    <phoneticPr fontId="1" type="noConversion"/>
  </si>
  <si>
    <t>杭州分行</t>
  </si>
  <si>
    <t>杭州分行</t>
    <phoneticPr fontId="1" type="noConversion"/>
  </si>
  <si>
    <t>上海浦东发展银行股份有限公司</t>
    <phoneticPr fontId="1" type="noConversion"/>
  </si>
  <si>
    <t>市南分行</t>
    <phoneticPr fontId="1" type="noConversion"/>
  </si>
  <si>
    <t>江苏紫金农村商业银行股份有限公司</t>
    <phoneticPr fontId="1" type="noConversion"/>
  </si>
  <si>
    <t>甘肃会宁农村商业银行股份有限公司</t>
    <phoneticPr fontId="1" type="noConversion"/>
  </si>
  <si>
    <t>北京分行</t>
    <phoneticPr fontId="1" type="noConversion"/>
  </si>
  <si>
    <t>肇庆农村商业银行股份有限公司</t>
    <phoneticPr fontId="1" type="noConversion"/>
  </si>
  <si>
    <t>重庆分行</t>
    <phoneticPr fontId="1" type="noConversion"/>
  </si>
  <si>
    <t>中国民生银行股份有限公司</t>
    <phoneticPr fontId="1" type="noConversion"/>
  </si>
  <si>
    <t>信用卡中心</t>
  </si>
  <si>
    <t>信用卡中心</t>
    <phoneticPr fontId="1" type="noConversion"/>
  </si>
  <si>
    <t>珠海华润银行股份有限公司</t>
    <phoneticPr fontId="1" type="noConversion"/>
  </si>
  <si>
    <t>四川锦程消费金融有限责任公司</t>
    <phoneticPr fontId="1" type="noConversion"/>
  </si>
  <si>
    <t>下属机构</t>
    <phoneticPr fontId="1" type="noConversion"/>
  </si>
  <si>
    <t>信用（笔）</t>
    <phoneticPr fontId="1" type="noConversion"/>
  </si>
  <si>
    <t>保证（笔）</t>
    <phoneticPr fontId="1" type="noConversion"/>
  </si>
  <si>
    <t>次级（笔）</t>
    <phoneticPr fontId="1" type="noConversion"/>
  </si>
  <si>
    <t>可疑（笔）</t>
    <phoneticPr fontId="1" type="noConversion"/>
  </si>
  <si>
    <t>损失（笔）</t>
    <phoneticPr fontId="1" type="noConversion"/>
  </si>
  <si>
    <t>中国银行股份有限公司</t>
    <phoneticPr fontId="1" type="noConversion"/>
  </si>
  <si>
    <t>广东省分行</t>
  </si>
  <si>
    <t>广东省分行</t>
    <phoneticPr fontId="1" type="noConversion"/>
  </si>
  <si>
    <t>中信银行股份有限公司</t>
    <phoneticPr fontId="1" type="noConversion"/>
  </si>
  <si>
    <t>已核销（笔）</t>
    <phoneticPr fontId="1" type="noConversion"/>
  </si>
  <si>
    <t>其他（笔）</t>
    <phoneticPr fontId="1" type="noConversion"/>
  </si>
  <si>
    <t>已调解（笔）</t>
    <phoneticPr fontId="1" type="noConversion"/>
  </si>
  <si>
    <t>终本执行（笔）</t>
    <phoneticPr fontId="1" type="noConversion"/>
  </si>
  <si>
    <t>终结执行（笔）</t>
    <phoneticPr fontId="1" type="noConversion"/>
  </si>
  <si>
    <t>执行中（笔）</t>
    <phoneticPr fontId="1" type="noConversion"/>
  </si>
  <si>
    <t>未诉（笔）</t>
    <phoneticPr fontId="1" type="noConversion"/>
  </si>
  <si>
    <t>诉讼中（笔）</t>
    <phoneticPr fontId="1" type="noConversion"/>
  </si>
  <si>
    <t>已判未执（笔）</t>
    <phoneticPr fontId="1" type="noConversion"/>
  </si>
  <si>
    <t>撤回执行（笔）</t>
    <phoneticPr fontId="1" type="noConversion"/>
  </si>
  <si>
    <t>已诉讼（笔）</t>
    <phoneticPr fontId="1" type="noConversion"/>
  </si>
  <si>
    <t>执行中止（笔）</t>
    <phoneticPr fontId="1" type="noConversion"/>
  </si>
  <si>
    <t>仲裁中（笔）</t>
    <phoneticPr fontId="1" type="noConversion"/>
  </si>
  <si>
    <t>已仲裁（笔）</t>
    <phoneticPr fontId="1" type="noConversion"/>
  </si>
  <si>
    <t>平安银行股份有限公司关于2023年第32期个人消费及经营类信用不良贷款转让项目</t>
    <phoneticPr fontId="1" type="noConversion"/>
  </si>
  <si>
    <t>NPL2023000960</t>
    <phoneticPr fontId="1" type="noConversion"/>
  </si>
  <si>
    <t>出让方主体名称</t>
    <phoneticPr fontId="1" type="noConversion"/>
  </si>
  <si>
    <t>是否成交</t>
    <phoneticPr fontId="1" type="noConversion"/>
  </si>
  <si>
    <t>中国光大银行股份有限公司重庆分行关于2022年第1期个人消费类信用不良贷款转让项目</t>
    <phoneticPr fontId="1" type="noConversion"/>
  </si>
  <si>
    <t>中国民生银行股份有限公司信用卡中心关于2023年第5期信用卡不良贷款转让项目</t>
    <phoneticPr fontId="1" type="noConversion"/>
  </si>
  <si>
    <t>NPL2023001480</t>
    <phoneticPr fontId="1" type="noConversion"/>
  </si>
  <si>
    <t>海德资产管理有限公司</t>
    <phoneticPr fontId="1" type="noConversion"/>
  </si>
  <si>
    <t>中国民生银行股份有限公司信用卡中心关于2023年第9期信用卡不良贷款转让项目</t>
    <phoneticPr fontId="1" type="noConversion"/>
  </si>
  <si>
    <t>中国民生银行股份有限公司信用卡中心关于2023年第11期信用卡不良贷款转让项目</t>
    <phoneticPr fontId="1" type="noConversion"/>
  </si>
  <si>
    <t>未偿本息总额检验</t>
    <phoneticPr fontId="1" type="noConversion"/>
  </si>
  <si>
    <t>NPL2023001063</t>
    <phoneticPr fontId="1" type="noConversion"/>
  </si>
  <si>
    <t>NPL2023001183</t>
    <phoneticPr fontId="1" type="noConversion"/>
  </si>
  <si>
    <t>上海浦东发展银行股份有限公司天津分行2023年第1期个人消费信用不良贷款转让项目</t>
    <phoneticPr fontId="1" type="noConversion"/>
  </si>
  <si>
    <t>天津分行</t>
  </si>
  <si>
    <t>广东顺德农村商业银行股份有限公司关于2023年第2期个人消费及经营类不良贷款转让项目</t>
    <phoneticPr fontId="1" type="noConversion"/>
  </si>
  <si>
    <t>其他费用包括:由出让方已垫付的律师费、诉讼费、财产保全费等费用。交易基准日后至2023年9月5日，该资产包收回本息合计131,563.93元，该部分收益归受让方所有。</t>
    <phoneticPr fontId="1" type="noConversion"/>
  </si>
  <si>
    <t>交通银行股份有限公司湖北省分行关于2023年第1期个人消费信用不良贷款转让项目</t>
    <phoneticPr fontId="1" type="noConversion"/>
  </si>
  <si>
    <t>交通银行股份有限公司</t>
    <phoneticPr fontId="1" type="noConversion"/>
  </si>
  <si>
    <t>湖北省分行</t>
    <phoneticPr fontId="1" type="noConversion"/>
  </si>
  <si>
    <t>平安银行股份有限公司关于2021年第18期个人经营类信用不良贷款转让项目</t>
    <phoneticPr fontId="1" type="noConversion"/>
  </si>
  <si>
    <t>NPL2023001042</t>
    <phoneticPr fontId="1" type="noConversion"/>
  </si>
  <si>
    <t>平安银行股份有限公司关于2023年第188期个人消费及经营类信用不良贷款转让项目</t>
  </si>
  <si>
    <t>资产包内贷款全部为平安银行宁波分行发放。</t>
    <phoneticPr fontId="1" type="noConversion"/>
  </si>
  <si>
    <t>平安银行股份有限公司关于2023年第3期信用卡不良贷款转让项目（重新挂牌）</t>
    <phoneticPr fontId="1" type="noConversion"/>
  </si>
  <si>
    <t>平安银行股份有限公司关于2023年第6期信用卡不良贷款转让项目（重新挂牌）</t>
    <phoneticPr fontId="1" type="noConversion"/>
  </si>
  <si>
    <t>平安银行股份有限公司关于2023年第160期个人经营类信用不良贷款转让项目（重新挂牌）</t>
    <phoneticPr fontId="1" type="noConversion"/>
  </si>
  <si>
    <t>南银法巴消费金融有限公司关于2023年第1期个人消费信用不良贷款转让项目</t>
    <phoneticPr fontId="1" type="noConversion"/>
  </si>
  <si>
    <t>南银法巴消费金融有限公司</t>
  </si>
  <si>
    <t>NPL2023001088</t>
    <phoneticPr fontId="1" type="noConversion"/>
  </si>
  <si>
    <t>辽宁富安金融资产管理有限公司</t>
  </si>
  <si>
    <t>NPL2023000660</t>
    <phoneticPr fontId="1" type="noConversion"/>
  </si>
  <si>
    <t>NPL2023001840</t>
    <phoneticPr fontId="1" type="noConversion"/>
  </si>
  <si>
    <t>庆城县农村信用合作联社关于2023年第1期个人消费不良贷款转让项目</t>
    <phoneticPr fontId="1" type="noConversion"/>
  </si>
  <si>
    <t>庆城县农村信用合作联社</t>
  </si>
  <si>
    <t>庆城县农村信用合作联社关于2023年第2期个人消费不良贷款转让项目</t>
    <phoneticPr fontId="1" type="noConversion"/>
  </si>
  <si>
    <t>天水秦州农村合作银行关于2023年第1期信用卡不良贷款转让项目</t>
    <phoneticPr fontId="1" type="noConversion"/>
  </si>
  <si>
    <t>天水秦州农村合作银行</t>
    <phoneticPr fontId="1" type="noConversion"/>
  </si>
  <si>
    <t>天水秦州农村合作银行关于2023年第1期个人经营类不良贷款转让项目</t>
    <phoneticPr fontId="1" type="noConversion"/>
  </si>
  <si>
    <t>平安银行股份有限公司关于2023年第185期个人消费及经营类信用不良贷款转让项目</t>
    <phoneticPr fontId="1" type="noConversion"/>
  </si>
  <si>
    <t>河北银行股份有限公司关于2023年第1期信用卡不良贷款转让项目</t>
    <phoneticPr fontId="1" type="noConversion"/>
  </si>
  <si>
    <t>河北银行股份有限公司</t>
  </si>
  <si>
    <t>平安银行股份有限公司关于2023年第1期信用卡不良贷款转让项目（重新挂牌）</t>
    <phoneticPr fontId="1" type="noConversion"/>
  </si>
  <si>
    <t>平安银行股份有限公司关于2023年第175期个人消费及经营类信用不良贷款转让项目</t>
    <phoneticPr fontId="1" type="noConversion"/>
  </si>
  <si>
    <t>资产包内贷款全部为平安银行上海分行发放。</t>
    <phoneticPr fontId="1" type="noConversion"/>
  </si>
  <si>
    <t>平安银行股份有限公司关于2023年第125期个人消费及经营类信用不良贷款转让项目（重新挂牌）</t>
    <phoneticPr fontId="1" type="noConversion"/>
  </si>
  <si>
    <t>NPL2023002940</t>
    <phoneticPr fontId="1" type="noConversion"/>
  </si>
  <si>
    <t>平安银行股份有限公司关于2023年第141期个人经营类信用不良贷款转让项目（重新挂牌）</t>
    <phoneticPr fontId="1" type="noConversion"/>
  </si>
  <si>
    <t>中国信达资产管理股份有限公司四川省分公司</t>
    <phoneticPr fontId="1" type="noConversion"/>
  </si>
  <si>
    <t>平安银行股份有限公司关于2023年第187期个人消费信用不良贷款转让项目</t>
    <phoneticPr fontId="1" type="noConversion"/>
  </si>
  <si>
    <t>资产包内贷款全部为平安银行深圳分行发放。</t>
    <phoneticPr fontId="1" type="noConversion"/>
  </si>
  <si>
    <t>平安银行股份有限公司关于2023年第168期个人经营类不良贷款转让项目</t>
    <phoneticPr fontId="1" type="noConversion"/>
  </si>
  <si>
    <t>北银消费金融有限公司</t>
    <phoneticPr fontId="1" type="noConversion"/>
  </si>
  <si>
    <t>NPL2023002520</t>
    <phoneticPr fontId="1" type="noConversion"/>
  </si>
  <si>
    <t>NPL2023001540</t>
    <phoneticPr fontId="1" type="noConversion"/>
  </si>
  <si>
    <t>南京银行股份有限公司</t>
    <phoneticPr fontId="1" type="noConversion"/>
  </si>
  <si>
    <t>NPL2023000320</t>
    <phoneticPr fontId="1" type="noConversion"/>
  </si>
  <si>
    <t>中国民生银行股份有限公司信用卡中心关于2023年第12期信用卡不良贷款转让项目</t>
    <phoneticPr fontId="1" type="noConversion"/>
  </si>
  <si>
    <t>中国民生银行股份有限公司</t>
  </si>
  <si>
    <t>中国民生银行股份有限公司信用卡中心关于2023年第13期信用卡不良贷款转让项目</t>
    <phoneticPr fontId="1" type="noConversion"/>
  </si>
  <si>
    <t>中国民生银行股份有限公司信用卡中心关于2023年第14期信用卡不良贷款转让项目</t>
    <phoneticPr fontId="1" type="noConversion"/>
  </si>
  <si>
    <t>云南省资产管理有限公司</t>
    <phoneticPr fontId="1" type="noConversion"/>
  </si>
  <si>
    <t>南京银行股份有限公司关于2023年第3期信用卡不良贷款转让项目</t>
    <phoneticPr fontId="1" type="noConversion"/>
  </si>
  <si>
    <t>NPL2023000240</t>
    <phoneticPr fontId="1" type="noConversion"/>
  </si>
  <si>
    <t>NPL2023001164</t>
    <phoneticPr fontId="1" type="noConversion"/>
  </si>
  <si>
    <t>NPL2023001600</t>
    <phoneticPr fontId="1" type="noConversion"/>
  </si>
  <si>
    <t>NPL2023001241</t>
    <phoneticPr fontId="1" type="noConversion"/>
  </si>
  <si>
    <t>天水秦州农村合作银行关于2023年第1期个人经营类信用不良贷款转让项目</t>
    <phoneticPr fontId="1" type="noConversion"/>
  </si>
  <si>
    <t>江苏紫金农村商业银行股份有限公司关于2023年第1期信用卡、个人消费及经营类信用不良贷款转让项目</t>
    <phoneticPr fontId="1" type="noConversion"/>
  </si>
  <si>
    <t>NPL2023001361</t>
    <phoneticPr fontId="1" type="noConversion"/>
  </si>
  <si>
    <t>中银消费金融有限公司关于2023年第2期个人消费信用不良贷款转让项目</t>
    <phoneticPr fontId="1" type="noConversion"/>
  </si>
  <si>
    <t>中银消费金融有限公司</t>
    <phoneticPr fontId="1" type="noConversion"/>
  </si>
  <si>
    <t>中银消费金融有限公司关于2023年第3期个人消费信用不良贷款转让项目</t>
    <phoneticPr fontId="1" type="noConversion"/>
  </si>
  <si>
    <t>无</t>
    <phoneticPr fontId="1" type="noConversion"/>
  </si>
  <si>
    <t>中银消费金融有限公司关于2023年第4期个人消费信用不良贷款转让项目</t>
    <phoneticPr fontId="1" type="noConversion"/>
  </si>
  <si>
    <t>NPL2023001120</t>
    <phoneticPr fontId="1" type="noConversion"/>
  </si>
  <si>
    <t>浙江宁银消费金融股份有限公司关于2023年第1期个人消费信用不良贷款转让项目</t>
    <phoneticPr fontId="1" type="noConversion"/>
  </si>
  <si>
    <t>浙江宁银消费金融股份有限公司</t>
    <phoneticPr fontId="1" type="noConversion"/>
  </si>
  <si>
    <t>中原银行股份有限公司关于2023年第2期信用卡不良贷款转让项目</t>
    <phoneticPr fontId="1" type="noConversion"/>
  </si>
  <si>
    <t>中原银行股份有限公司</t>
    <phoneticPr fontId="1" type="noConversion"/>
  </si>
  <si>
    <t>1.若无特殊说明，本表格中“加权平均逾期天数”、“借款人加权平均年龄”、“借款人加权平均授信额度(元)”按拟转让贷款本息总额加权平均计算。
2.本次资产包评估费1.58万元，由受让方承担，不包含在资产包价款内。后期债权转让公告费，由我行和受让方共同据实承担。
3.本次资产包公告费用由出让方和买受方各自承担50%。</t>
    <phoneticPr fontId="1" type="noConversion"/>
  </si>
  <si>
    <t>NPL2023002960</t>
    <phoneticPr fontId="1" type="noConversion"/>
  </si>
  <si>
    <t>平安银行股份有限公司关于2023年第14期信用卡不良贷款转让项目</t>
    <phoneticPr fontId="1" type="noConversion"/>
  </si>
  <si>
    <t>广发银行股份有限公司北京分行关于2023年第1期个人经营类信用不良贷款转让项目</t>
    <phoneticPr fontId="1" type="noConversion"/>
  </si>
  <si>
    <t>北京分行</t>
  </si>
  <si>
    <t>兴业银行股份有限公司泉州分行关于2023年第1期个人消费及经营类不良贷款转让项目</t>
    <phoneticPr fontId="1" type="noConversion"/>
  </si>
  <si>
    <t>兴业银行股份有限公司</t>
  </si>
  <si>
    <t>泉州分行</t>
  </si>
  <si>
    <t>平安银行股份有限公司关于2023年第165期个人消费及经营类信用不良贷款转让项目（重新挂牌）</t>
    <phoneticPr fontId="1" type="noConversion"/>
  </si>
  <si>
    <t>平安银行股份有限公司关于2023年第9期信用卡不良贷款转让项目</t>
    <phoneticPr fontId="1" type="noConversion"/>
  </si>
  <si>
    <t>交通银行股份有限公司河南省分行关于2023年第1期个人消费信用不良贷款转让项目</t>
    <phoneticPr fontId="1" type="noConversion"/>
  </si>
  <si>
    <t>交通银行股份有限公司</t>
  </si>
  <si>
    <t>河南省分行</t>
  </si>
  <si>
    <t>1.加权平均逾期天数是按照每户进行计算的；
2.不良资产表格中的利息，填写的是每户总的欠息金额不是每笔的金额。</t>
    <phoneticPr fontId="1" type="noConversion"/>
  </si>
  <si>
    <t>平安银行股份有限公司关于2023年第19期信用卡不良贷款转让项目</t>
    <phoneticPr fontId="1" type="noConversion"/>
  </si>
  <si>
    <t>NPL2023002920</t>
    <phoneticPr fontId="1" type="noConversion"/>
  </si>
  <si>
    <t>平安银行股份有限公司关于2023年第214期个人消费及经营类信用不良贷款转让项目</t>
    <phoneticPr fontId="1" type="noConversion"/>
  </si>
  <si>
    <t>资产包内贷款全部为平安银行郑州分行、洛阳分行、开封分行发放。</t>
    <phoneticPr fontId="1" type="noConversion"/>
  </si>
  <si>
    <t>平安银行股份有限公司关于2023年第227期个人消费信用不良贷款转让项目</t>
    <phoneticPr fontId="1" type="noConversion"/>
  </si>
  <si>
    <t>平安银行股份有限公司关于2023年第211期个人消费及经营类信用不良贷款转让项目</t>
    <phoneticPr fontId="1" type="noConversion"/>
  </si>
  <si>
    <t>平安银行股份有限公司关于2023年第18期信用卡不良贷款转让项目</t>
    <phoneticPr fontId="1" type="noConversion"/>
  </si>
  <si>
    <t>平安银行股份有限公司关于2023年第261期个人消费及经营类信用不良贷款转让项目</t>
    <phoneticPr fontId="1" type="noConversion"/>
  </si>
  <si>
    <t>平安银行股份有限公司关于2023年第259期个人消费及经营类信用不良贷款转让项目</t>
    <phoneticPr fontId="1" type="noConversion"/>
  </si>
  <si>
    <t>平安银行股份有限公司关于2023年第200期个人消费及经营类信用不良贷款转让项目</t>
    <phoneticPr fontId="1" type="noConversion"/>
  </si>
  <si>
    <t>资产包内贷款全部为平安银行东营分行、济南分行、济宁分行、临沂分行、泰安分行、潍坊分行、淄博分行发放。</t>
    <phoneticPr fontId="1" type="noConversion"/>
  </si>
  <si>
    <t>平安银行股份有限公司关于2023年第231期个人消费及经营类信用不良贷款转让项目</t>
    <phoneticPr fontId="1" type="noConversion"/>
  </si>
  <si>
    <t>平安银行股份有限公司关于2023年第201期个人消费及经营类信用不良贷款转让项目</t>
    <phoneticPr fontId="1" type="noConversion"/>
  </si>
  <si>
    <t>平安银行股份有限公司关于2023年第226期个人消费及经营类信用不良贷款转让项目</t>
    <phoneticPr fontId="1" type="noConversion"/>
  </si>
  <si>
    <t>平安银行股份有限公司关于2023年第283期个人经营类信用不良贷款转让项目</t>
    <phoneticPr fontId="1" type="noConversion"/>
  </si>
  <si>
    <t>平安银行股份有限公司关于2023年第1期个人汽车消费及经营类信用不良贷款转让项目</t>
    <phoneticPr fontId="1" type="noConversion"/>
  </si>
  <si>
    <t>平安银行股份有限公司关于2023年第2期个人汽车消费及经营类信用不良贷款转让项目</t>
  </si>
  <si>
    <t>平安银行股份有限公司关于2023年第3期个人汽车消费及经营类信用不良贷款转让项目</t>
  </si>
  <si>
    <t>平安银行股份有限公司关于2023年第4期个人汽车消费及经营类信用不良贷款转让项目</t>
  </si>
  <si>
    <t>本资产包债权主要分布地区为两广地区。</t>
    <phoneticPr fontId="1" type="noConversion"/>
  </si>
  <si>
    <t>本资产包债权主要分布地区为贵湘渝皖地区。</t>
    <phoneticPr fontId="1" type="noConversion"/>
  </si>
  <si>
    <t>本资产包债权主要分布地区为北方地区。</t>
    <phoneticPr fontId="1" type="noConversion"/>
  </si>
  <si>
    <t>本资产包债权主要分布地区为沪浙闽地区。</t>
    <phoneticPr fontId="1" type="noConversion"/>
  </si>
  <si>
    <t>平安银行股份有限公司关于2023年第234期个人消费信用不良贷款转让项目</t>
    <phoneticPr fontId="1" type="noConversion"/>
  </si>
  <si>
    <t>资产包内贷款全部为平安银行厦门分行发放。</t>
    <phoneticPr fontId="1" type="noConversion"/>
  </si>
  <si>
    <t>平安银行股份有限公司关于2023年第219期个人消费及经营类信用不良贷款转让项目</t>
    <phoneticPr fontId="1" type="noConversion"/>
  </si>
  <si>
    <t>资产包内贷款全部为平安银行义乌分行发放。</t>
    <phoneticPr fontId="1" type="noConversion"/>
  </si>
  <si>
    <t>平安银行股份有限公司关于2023年第21期信用卡不良贷款转让项目</t>
    <phoneticPr fontId="1" type="noConversion"/>
  </si>
  <si>
    <t>平安银行股份有限公司关于2023年第194期个人消费及经营类信用不良贷款转让项目</t>
    <phoneticPr fontId="1" type="noConversion"/>
  </si>
  <si>
    <t>平安银行股份有限公司关于2023年第202期个人消费及经营类信用不良贷款转让项目</t>
    <phoneticPr fontId="1" type="noConversion"/>
  </si>
  <si>
    <t>资产包内贷款全部为平安银行济南分行、济宁分行、东营分行、临沂分行、泰安分行、潍坊分行、淄博分行发放。</t>
    <phoneticPr fontId="1" type="noConversion"/>
  </si>
  <si>
    <t>平安银行股份有限公司关于2023年第245期个人消费信用不良贷款转让项目</t>
    <phoneticPr fontId="1" type="noConversion"/>
  </si>
  <si>
    <t>平安银行股份有限公司关于2023年第198期个人消费信用不良贷款转让项目</t>
    <phoneticPr fontId="1" type="noConversion"/>
  </si>
  <si>
    <t>平安银行股份有限公司关于2023年第195期个人消费及经营类信用不良贷款转让项目</t>
    <phoneticPr fontId="1" type="noConversion"/>
  </si>
  <si>
    <t>平安银行股份有限公司关于2023年第196期个人消费及经营类不良贷款转让项目</t>
    <phoneticPr fontId="1" type="noConversion"/>
  </si>
  <si>
    <t>资产包内贷款全部为平安银行太原分行、晋中分行发放。</t>
    <phoneticPr fontId="1" type="noConversion"/>
  </si>
  <si>
    <t>平安银行股份有限公司关于2023年第246期个人消费信用不良贷款转让项目</t>
    <phoneticPr fontId="1" type="noConversion"/>
  </si>
  <si>
    <t>平安银行股份有限公司关于2023年第213期个人消费及经营类信用不良贷款转让项目</t>
    <phoneticPr fontId="1" type="noConversion"/>
  </si>
  <si>
    <t>资产包内贷款全部为平安银行乌鲁木齐分行、平安银行兰州分行、平安银行银川分行发放。</t>
    <phoneticPr fontId="1" type="noConversion"/>
  </si>
  <si>
    <t>平安银行股份有限公司关于2023年第224期个人经营类信用不良贷款转让项目</t>
    <phoneticPr fontId="1" type="noConversion"/>
  </si>
  <si>
    <t>平安银行股份有限公司关于2023年第190期个人消费及经营类信用不良贷款转让项目</t>
    <phoneticPr fontId="1" type="noConversion"/>
  </si>
  <si>
    <t>平安银行股份有限公司关于2023年第212期个人消费及经营类信用不良贷款转让项目</t>
    <phoneticPr fontId="1" type="noConversion"/>
  </si>
  <si>
    <t>资产包内贷款全部为平安银行兰州分行、西安分行、乌鲁木齐分行发放。</t>
    <phoneticPr fontId="1" type="noConversion"/>
  </si>
  <si>
    <t>平安银行股份有限公司关于2023年第207期个人消费及经营类信用不良贷款转让项目</t>
    <phoneticPr fontId="1" type="noConversion"/>
  </si>
  <si>
    <t>资产包内贷款全部为平安银行保定分行、沧州分行、邯郸分行、廊坊分行、石家庄分行、唐山分行发放。</t>
    <phoneticPr fontId="1" type="noConversion"/>
  </si>
  <si>
    <t>平安银行股份有限公司关于2023年第208期个人消费及经营类信用不良贷款转让项目</t>
    <phoneticPr fontId="1" type="noConversion"/>
  </si>
  <si>
    <t>资产包内贷款全部为平安银行廊坊分行、石家庄分行发放。</t>
    <phoneticPr fontId="1" type="noConversion"/>
  </si>
  <si>
    <t>平安银行股份有限公司关于2023年第23期信用卡不良贷款转让项目</t>
    <phoneticPr fontId="1" type="noConversion"/>
  </si>
  <si>
    <t>平安银行股份有限公司关于2023年第209期个人消费及经营类信用不良贷款转让项目</t>
    <phoneticPr fontId="1" type="noConversion"/>
  </si>
  <si>
    <t>资产包内贷款全部为平安银行唐山分行、保定分行、沧州分行发放。</t>
    <phoneticPr fontId="1" type="noConversion"/>
  </si>
  <si>
    <t>中山农村商业银行股份有限公司关于2023年第1期信用卡、个人消费及经营类不良贷款转让项目</t>
    <phoneticPr fontId="1" type="noConversion"/>
  </si>
  <si>
    <t>中山农村商业银行股份有限公司</t>
    <phoneticPr fontId="1" type="noConversion"/>
  </si>
  <si>
    <t>1.由于部分债权逾期时间较长，受档案保管物质条件限制等历史客观原因，资产包部分债权存在以下一项或多项瑕疵:1.缺乏借款合同档案;2.缺乏借据档案;3.缺乏债务人身份证复印件档案，资产列表中的身份证号码为银行内部系统客户编号;4.对于利息的计算，本项目所列利息为出让方系统数据利息，由于系统停止计算利息、计算误差等原因，利息实际数据要以法院判决或合同约定计算为准。具体每个债 权的情况，详见资产列表中的备注栏。另外，本项目资产包中部分资产为中山农村商业银行股份有限公司改制前，由被承继银行中山市农村信用合作联社及下属机构发放的贷款。根据《银保监分局关于中山市农村信用合作联社部分分支机构更名的批复》(中银监复[2007]67号)、《中国银监会关于中山农村商业 银行股份有限公司开业的批复》(银监复[2013]264号)等文件规定、原中山市农村信用合作联社的债权债务转为中山农村商业银行股份有 限公司的债权债务。 因历史原因，部分债权缺乏债务人身份证复印件，故“借款人加权平 均年龄”栏的数值不包含无身份证号码部分。“加权平均逾期天数” 包含了3247笔旧账不良贷款。</t>
    <phoneticPr fontId="1" type="noConversion"/>
  </si>
  <si>
    <t>平安银行股份有限公司关于2023年第268期个人经营类不良贷款转让项目</t>
    <phoneticPr fontId="1" type="noConversion"/>
  </si>
  <si>
    <t>平安银行股份有限公司关于2023年第244期个人消费信用不良贷款转让项目</t>
    <phoneticPr fontId="1" type="noConversion"/>
  </si>
  <si>
    <t>平安银行股份有限公司关于2023年第189期个人经营类不良贷款转让项目</t>
    <phoneticPr fontId="1" type="noConversion"/>
  </si>
  <si>
    <t>平安银行股份有限公司关于2023年第252期个人消费及经营类信用不良贷款转让项目</t>
    <phoneticPr fontId="1" type="noConversion"/>
  </si>
  <si>
    <t>资产包内贷款全部为平安银行保定分行、邯郸分行、唐山分行、石家庄、廊坊分行、沧州分行发放。</t>
    <phoneticPr fontId="1" type="noConversion"/>
  </si>
  <si>
    <t>平安银行股份有限公司关于2023年第197期个人经营类不良贷款转让项目</t>
    <phoneticPr fontId="1" type="noConversion"/>
  </si>
  <si>
    <t>平安银行股份有限公司关于2023年第210期个人消费及经营类信用不良贷款转让项目</t>
    <phoneticPr fontId="1" type="noConversion"/>
  </si>
  <si>
    <t>资产包内贷款全部为平安银行股份有限公司石家庄分行发放。</t>
    <phoneticPr fontId="1" type="noConversion"/>
  </si>
  <si>
    <t>平安银行股份有限公司关于2023年第265期个人消费及经营类信用不良贷款转让项目</t>
    <phoneticPr fontId="1" type="noConversion"/>
  </si>
  <si>
    <t>平安银行股份有限公司关于2023年第204期个人消费及经营类信用不良贷款转让项目</t>
    <phoneticPr fontId="1" type="noConversion"/>
  </si>
  <si>
    <t>平安银行股份有限公司关于2023年第240期个人消费信用不良贷款转让项目</t>
    <phoneticPr fontId="1" type="noConversion"/>
  </si>
  <si>
    <t>平安银行股份有限公司关于2023年第270期个人消费及经营类信用不良贷款转让项目</t>
    <phoneticPr fontId="1" type="noConversion"/>
  </si>
  <si>
    <t>资产包内贷款全部为平安银行贵阳分行、遵义分行发放。</t>
    <phoneticPr fontId="1" type="noConversion"/>
  </si>
  <si>
    <t>平安银行股份有限公司关于2023年第271期个人消费及经营类信用不良贷款转让项目</t>
    <phoneticPr fontId="1" type="noConversion"/>
  </si>
  <si>
    <t>资产包内贷款全部为平安银行遵义分行、贵阳分行发放。</t>
    <phoneticPr fontId="1" type="noConversion"/>
  </si>
  <si>
    <t>平安银行股份有限公司关于2023年第273期个人消费及经营类信用不良贷款转让项目</t>
    <phoneticPr fontId="1" type="noConversion"/>
  </si>
  <si>
    <t>平安银行股份有限公司关于2023年第255期个人消费及经营类信用不良贷款转让项目</t>
    <phoneticPr fontId="1" type="noConversion"/>
  </si>
  <si>
    <t>资产包内贷款全部为平安银行成都分行、德阳分行、乐山分行、绵阳分行发放。</t>
    <phoneticPr fontId="1" type="noConversion"/>
  </si>
  <si>
    <t>NPL2023002580</t>
    <phoneticPr fontId="1" type="noConversion"/>
  </si>
  <si>
    <t>NPL2023002601</t>
    <phoneticPr fontId="1" type="noConversion"/>
  </si>
  <si>
    <t>NPL2023002581</t>
    <phoneticPr fontId="1" type="noConversion"/>
  </si>
  <si>
    <t>NPL2023002600</t>
    <phoneticPr fontId="1" type="noConversion"/>
  </si>
  <si>
    <t>庆城县农村信用合作联社</t>
    <phoneticPr fontId="1" type="noConversion"/>
  </si>
  <si>
    <t>庆城县农村信用合作联社关于2023年第1期个人消费不良贷款转让项目（重新挂牌）</t>
    <phoneticPr fontId="1" type="noConversion"/>
  </si>
  <si>
    <t>庆城县农村信用合作联社关于2023年第2期个人消费不良贷款转让项目（重新挂牌）</t>
    <phoneticPr fontId="1" type="noConversion"/>
  </si>
  <si>
    <t>兴业银行股份有限公司西安分行关于2022年第2期个人经营及消费类不良贷款转让项目</t>
    <phoneticPr fontId="1" type="noConversion"/>
  </si>
  <si>
    <t>兴业银行股份有限公司</t>
    <phoneticPr fontId="1" type="noConversion"/>
  </si>
  <si>
    <t>西安分行</t>
    <phoneticPr fontId="1" type="noConversion"/>
  </si>
  <si>
    <t>陕西金融资产管理股份有限公司</t>
    <phoneticPr fontId="1" type="noConversion"/>
  </si>
  <si>
    <t>定西农村商业银行股份有限公司关于2023年第一期个人消费及经营类不良贷款转让项目</t>
    <phoneticPr fontId="1" type="noConversion"/>
  </si>
  <si>
    <t>定西农村商业银行股份有限公司</t>
    <phoneticPr fontId="1" type="noConversion"/>
  </si>
  <si>
    <t>平安银行股份有限公司关于2023年第264期个人消费及经营类信用不良贷款转让项目</t>
    <phoneticPr fontId="1" type="noConversion"/>
  </si>
  <si>
    <t>广发银行股份有限公司广州分行关于2023年第1期个人消费及经营类信用不良贷款转让项目</t>
    <phoneticPr fontId="1" type="noConversion"/>
  </si>
  <si>
    <t>捷信消费金融有限公司关于2023年第3期个人消费信用不良贷款转让项目</t>
    <phoneticPr fontId="1" type="noConversion"/>
  </si>
  <si>
    <t>合水县农村信用合作联社关于2023年第1期个人消费及经营类不良贷款转让项目</t>
    <phoneticPr fontId="1" type="noConversion"/>
  </si>
  <si>
    <t>合水县农村信用合作联社</t>
    <phoneticPr fontId="1" type="noConversion"/>
  </si>
  <si>
    <t>江苏银行股份有限公司关于2023年第2期个人消费信用不良贷款转让项目</t>
    <phoneticPr fontId="1" type="noConversion"/>
  </si>
  <si>
    <t>平安银行股份有限公司关于2023年第278期个人消费及经营类信用不良贷款转让项目</t>
    <phoneticPr fontId="1" type="noConversion"/>
  </si>
  <si>
    <t>NPL2023001082</t>
    <phoneticPr fontId="1" type="noConversion"/>
  </si>
  <si>
    <t>四川发展资产管理有限公司</t>
    <phoneticPr fontId="1" type="noConversion"/>
  </si>
  <si>
    <t>平安银行股份有限公司关于2023年第24期信用卡不良贷款转让项目</t>
    <phoneticPr fontId="1" type="noConversion"/>
  </si>
  <si>
    <t>平安银行股份有限公司关于2023年第258期个人消费及经营类信用不良贷款转让项目</t>
    <phoneticPr fontId="1" type="noConversion"/>
  </si>
  <si>
    <t>资产包内贷款全部为平安银行成都分行、绵阳分行发放。</t>
    <phoneticPr fontId="1" type="noConversion"/>
  </si>
  <si>
    <t>平安银行股份有限公司关于2023年第256期个人消费及经营类信用不良贷款转让项目</t>
    <phoneticPr fontId="1" type="noConversion"/>
  </si>
  <si>
    <t>平安银行股份有限公司关于2023年第257期个人消费及经营类信用不良贷款转让项目</t>
    <phoneticPr fontId="1" type="noConversion"/>
  </si>
  <si>
    <t>交通银行股份有限公司青岛分行关于2023年第1期个人消费信用不良贷款转让项目</t>
    <phoneticPr fontId="1" type="noConversion"/>
  </si>
  <si>
    <t>青岛分行</t>
    <phoneticPr fontId="1" type="noConversion"/>
  </si>
  <si>
    <t>总行批复文件为619户，过渡期期间有6户债务人结清，因此不纳入转 让范围之内，改为613户。</t>
    <phoneticPr fontId="1" type="noConversion"/>
  </si>
  <si>
    <t>NPL2023002681</t>
    <phoneticPr fontId="1" type="noConversion"/>
  </si>
  <si>
    <t>太原分行</t>
    <phoneticPr fontId="1" type="noConversion"/>
  </si>
  <si>
    <t>NPL2023002962</t>
    <phoneticPr fontId="1" type="noConversion"/>
  </si>
  <si>
    <t>招商银行股份有限公司信用卡中心关于2023年第2期信用卡不良贷款转让项目</t>
    <phoneticPr fontId="1" type="noConversion"/>
  </si>
  <si>
    <t>NPL2023001640</t>
    <phoneticPr fontId="1" type="noConversion"/>
  </si>
  <si>
    <t>招商银行股份有限公司</t>
    <phoneticPr fontId="1" type="noConversion"/>
  </si>
  <si>
    <t>招商银行股份有限公司信用卡中心关于2023年第3期信用卡不良贷款转让项目</t>
    <phoneticPr fontId="1" type="noConversion"/>
  </si>
  <si>
    <t>NPL2023001660</t>
    <phoneticPr fontId="1" type="noConversion"/>
  </si>
  <si>
    <t>中信银行股份有限公司重庆分行关于2023年第1期个人消费及经营类信用不良贷款转让项目</t>
    <phoneticPr fontId="1" type="noConversion"/>
  </si>
  <si>
    <t>中邮消费金融有限公司关于2023年第2期个人消费信用不良贷款转让项目</t>
    <phoneticPr fontId="1" type="noConversion"/>
  </si>
  <si>
    <t>中邮消费金融有限公司</t>
    <phoneticPr fontId="1" type="noConversion"/>
  </si>
  <si>
    <t>平安银行股份有限公司关于2023年第25期信用卡不良贷款转让项目</t>
    <phoneticPr fontId="1" type="noConversion"/>
  </si>
  <si>
    <t>平安银行股份有限公司关于2023年第193期个人消费信用不良贷款转让项目</t>
    <phoneticPr fontId="1" type="noConversion"/>
  </si>
  <si>
    <t>平安银行股份有限公司关于2023年第29期信用卡不良贷款转让项目</t>
    <phoneticPr fontId="1" type="noConversion"/>
  </si>
  <si>
    <t>平安银行股份有限公司关于2023年第30期信用卡不良贷款转让项目</t>
    <phoneticPr fontId="1" type="noConversion"/>
  </si>
  <si>
    <t>中原银行股份有限公司关于2023年第3期信用卡不良贷款转让项目</t>
    <phoneticPr fontId="1" type="noConversion"/>
  </si>
  <si>
    <t>中原银行股份有限公司关于2023年第4期信用卡不良贷款转让项目</t>
  </si>
  <si>
    <t>中原银行股份有限公司关于2023年第5期信用卡不良贷款转让项目</t>
  </si>
  <si>
    <t>中原银行股份有限公司关于2023年第6期信用卡不良贷款转让项目</t>
  </si>
  <si>
    <t>1.若无特殊说明，本表格中“加权平均逾期天数”、“借款人加权平均年龄”、“借款人加权平均授信额度(元)”按拟转让贷款本息总额加权平均计算。 2.本次资产包评估费1.2万元，由受让方承担，不包含在资产包价款内。后期债权转让公告费，由我行和受让方共同据实承担。 3.本次资产包公告费用由出让方和买受方各自承担50%。</t>
    <phoneticPr fontId="1" type="noConversion"/>
  </si>
  <si>
    <t>兰州农村商业银行股份有限公司关于2023年第1期个人消费及经营类不良贷款转让项目</t>
    <phoneticPr fontId="1" type="noConversion"/>
  </si>
  <si>
    <t>兰州农村商业银行股份有限公司</t>
  </si>
  <si>
    <t>NPL2023001181</t>
    <phoneticPr fontId="1" type="noConversion"/>
  </si>
  <si>
    <t>江苏紫金农村商业银行股份有限公司关于2023年第2期信用卡、个人消费及经营类信用不良贷款转让项目</t>
    <phoneticPr fontId="1" type="noConversion"/>
  </si>
  <si>
    <t>平安银行股份有限公司关于2023年第203期个人消费信用不良贷款转让项目</t>
    <phoneticPr fontId="1" type="noConversion"/>
  </si>
  <si>
    <t>资产包内贷款全部为平安银行青岛分行发放。</t>
    <phoneticPr fontId="1" type="noConversion"/>
  </si>
  <si>
    <t>NPL2023002041</t>
    <phoneticPr fontId="1" type="noConversion"/>
  </si>
  <si>
    <t>NPL2023001620</t>
    <phoneticPr fontId="1" type="noConversion"/>
  </si>
  <si>
    <t>平安银行股份有限公司关于2023年第172期个人消费及经营类信用不良贷款转让项目（重新挂牌）</t>
    <phoneticPr fontId="1" type="noConversion"/>
  </si>
  <si>
    <t>平安银行股份有限公司关于2023年第27期信用卡不良贷款转让项目</t>
    <phoneticPr fontId="1" type="noConversion"/>
  </si>
  <si>
    <t>平安银行股份有限公司关于2023年第26期信用卡不良贷款转让项目</t>
    <phoneticPr fontId="1" type="noConversion"/>
  </si>
  <si>
    <t>甘肃庄浪农村商业银行股份有限公司关于2023年第1期个人消费及经营类不良贷款转让项目</t>
    <phoneticPr fontId="1" type="noConversion"/>
  </si>
  <si>
    <t>甘肃庄浪农村商业银行股份有限公司</t>
  </si>
  <si>
    <t>蒙商银行股份有限公司关于2023年第1期个人经营类不良贷款转让项目</t>
    <phoneticPr fontId="1" type="noConversion"/>
  </si>
  <si>
    <t>蒙商银行股份有限公司</t>
  </si>
  <si>
    <t>平凉农村商业银行股份有限公司关于2023年第1期个人消费及经营类不良贷款转让项目</t>
    <phoneticPr fontId="1" type="noConversion"/>
  </si>
  <si>
    <t>平凉农村商业银行股份有限公司</t>
  </si>
  <si>
    <t>华池县农村信用合作联社关于2023年第1期个人消费及经营类信用不良贷款转让项目</t>
    <phoneticPr fontId="1" type="noConversion"/>
  </si>
  <si>
    <t>华池县农村信用合作联社</t>
  </si>
  <si>
    <t>中国银行股份有限公司安徽省分行关于2023年第1期个人经营类不良贷款转让项目</t>
    <phoneticPr fontId="1" type="noConversion"/>
  </si>
  <si>
    <t>中国银行股份有限公司</t>
  </si>
  <si>
    <t>安徽省分行</t>
    <phoneticPr fontId="1" type="noConversion"/>
  </si>
  <si>
    <t>中国建设银行股份有限公司关于2022年第6期个人消费及经营类信用不良贷款（广西）转让项目</t>
    <phoneticPr fontId="1" type="noConversion"/>
  </si>
  <si>
    <t>中国建设银行股份有限公司</t>
    <phoneticPr fontId="1" type="noConversion"/>
  </si>
  <si>
    <t>NPL2023002942</t>
    <phoneticPr fontId="1" type="noConversion"/>
  </si>
  <si>
    <t>交通银行股份有限公司天津市分行关于2023年第1期个人消费信用不良贷款转让项目</t>
    <phoneticPr fontId="1" type="noConversion"/>
  </si>
  <si>
    <t>天津市分行</t>
  </si>
  <si>
    <t>总行批复文件为对509户个贷不良资产实施转让，过渡期内有4户不良资产已不满足转让条件予以剔除，调整为505户。</t>
    <phoneticPr fontId="1" type="noConversion"/>
  </si>
  <si>
    <t>甘肃康县农村商业银行股份有限公司关于2023年第1期个人消费及经营类不良贷款转让项目</t>
    <phoneticPr fontId="1" type="noConversion"/>
  </si>
  <si>
    <t>甘肃康县农村商业银行股份有限公司</t>
    <phoneticPr fontId="1" type="noConversion"/>
  </si>
  <si>
    <t>平安银行股份有限公司关于2023年第47期信用卡不良贷款转让项目</t>
    <phoneticPr fontId="1" type="noConversion"/>
  </si>
  <si>
    <t>平安银行股份有限公司关于2023年第28期信用卡不良贷款转让项目</t>
    <phoneticPr fontId="1" type="noConversion"/>
  </si>
  <si>
    <t>NPL2023002620</t>
    <phoneticPr fontId="1" type="noConversion"/>
  </si>
  <si>
    <t>海徳资产管理有限公司</t>
    <phoneticPr fontId="1" type="noConversion"/>
  </si>
  <si>
    <t>NPL2023002602</t>
    <phoneticPr fontId="1" type="noConversion"/>
  </si>
  <si>
    <t>中国光大银行股份有限公司信用卡中心关于2023年第2期信用卡不良贷款转让项目</t>
    <phoneticPr fontId="1" type="noConversion"/>
  </si>
  <si>
    <t>中国光大银行股份有限公司信用卡中心关于2023年第3期信用卡不良贷款转让项目</t>
  </si>
  <si>
    <t>中国光大银行股份有限公司信用卡中心关于2023年第4期信用卡不良贷款转让项目</t>
  </si>
  <si>
    <t>中国光大银行股份有限公司信用卡中心关于2023年第5期信用卡不良贷款转让项目</t>
  </si>
  <si>
    <t>中国光大银行股份有限公司信用卡中心关于2023年第6期信用卡不良贷款转让项目</t>
  </si>
  <si>
    <t>中国光大银行股份有限公司信用卡中心关于2023年第7期信用卡不良贷款转让项目</t>
  </si>
  <si>
    <t>中国光大银行股份有限公司信用卡中心关于2023年第8期信用卡不良贷款转让项目</t>
  </si>
  <si>
    <t>1.借款人加权平均授信额度:按照每笔资产未偿本息总额加权计算加权平均初始授信额度。
2.未偿利息包括:利息、费用(包括但不限于取现费、年费、手续费等各项费用)、违约金等。
3.资产明细中，借款人所在地区(省、市)填写为借款人账户所属分行的省、市。</t>
    <phoneticPr fontId="1" type="noConversion"/>
  </si>
  <si>
    <t>NPL2023001340</t>
    <phoneticPr fontId="1" type="noConversion"/>
  </si>
  <si>
    <t>平安银行股份有限公司关于2023年第15期信用卡不良贷款转让项目</t>
    <phoneticPr fontId="1" type="noConversion"/>
  </si>
  <si>
    <t>平安银行股份有限公司关于2023年第51期信用卡不良贷款转让项目</t>
    <phoneticPr fontId="1" type="noConversion"/>
  </si>
  <si>
    <r>
      <t>2659</t>
    </r>
    <r>
      <rPr>
        <sz val="12"/>
        <color theme="1"/>
        <rFont val="宋体"/>
        <family val="3"/>
        <charset val="134"/>
      </rPr>
      <t>（另有其他</t>
    </r>
    <r>
      <rPr>
        <sz val="12"/>
        <color theme="1"/>
        <rFont val="Times New Roman"/>
        <family val="1"/>
      </rPr>
      <t>723</t>
    </r>
    <r>
      <rPr>
        <sz val="12"/>
        <color theme="1"/>
        <rFont val="宋体"/>
        <family val="3"/>
        <charset val="134"/>
      </rPr>
      <t>）</t>
    </r>
    <phoneticPr fontId="1" type="noConversion"/>
  </si>
  <si>
    <t>平安银行股份有限公司关于2023年第52期信用卡不良贷款转让项目</t>
    <phoneticPr fontId="1" type="noConversion"/>
  </si>
  <si>
    <t>平安银行股份有限公司关于2023年第60期信用卡不良贷款转让项目</t>
    <phoneticPr fontId="1" type="noConversion"/>
  </si>
  <si>
    <t>合水县农村信用合作联社关于2023年第2期个人消费及经营类不良贷款转让项目</t>
    <phoneticPr fontId="1" type="noConversion"/>
  </si>
  <si>
    <t>合水县农村信用合作联社</t>
  </si>
  <si>
    <t>上海浦东发展银行股份有限公司天津分行关于2023年第2期个人消费信用不良贷款转让项目</t>
    <phoneticPr fontId="1" type="noConversion"/>
  </si>
  <si>
    <t>上海浦东发展银行股份有限公司</t>
  </si>
  <si>
    <t>天津分行</t>
    <phoneticPr fontId="1" type="noConversion"/>
  </si>
  <si>
    <t>中国邮政储蓄银行股份有限公司甘肃省分行关于2023年第1期个人消费及经营类不良贷款转让项目</t>
    <phoneticPr fontId="1" type="noConversion"/>
  </si>
  <si>
    <t>中国邮政储蓄银行股份有限公司</t>
  </si>
  <si>
    <t>甘肃省分行</t>
  </si>
  <si>
    <t>请各位意向人关注资产披露信息，详情情况请查阅:中国邮政储蓄银行甘肃省分行关于2023年第1期个人不良贷款批量转让瑕疵披露书。</t>
    <phoneticPr fontId="1" type="noConversion"/>
  </si>
  <si>
    <t>中国邮政储蓄银行股份有限公司甘肃省分行关于2023年第2期个人消费及经营类信用不良贷款转让项目</t>
    <phoneticPr fontId="1" type="noConversion"/>
  </si>
  <si>
    <t>请各位意向人关注资产披露信息，详情情况请查阅:中国邮政储蓄银行甘肃省分行关于2023年第2期个人不良贷款批量转让瑕疵披露书。</t>
    <phoneticPr fontId="1" type="noConversion"/>
  </si>
  <si>
    <t>中信银行股份有限公司广州分行关于2023年第1期个人消费及经营类信用不良贷款转让项目</t>
    <phoneticPr fontId="1" type="noConversion"/>
  </si>
  <si>
    <t>上海浦东发展银行股份有限公司南京分行关于2023年第1期个人消费及经营类信用不良贷款转让项目</t>
    <phoneticPr fontId="1" type="noConversion"/>
  </si>
  <si>
    <t>南京分行</t>
    <phoneticPr fontId="1" type="noConversion"/>
  </si>
  <si>
    <t>郑州分行</t>
    <phoneticPr fontId="1" type="noConversion"/>
  </si>
  <si>
    <t>上海浦东发展银行股份有限公司郑州分行关于2023年第1期个人消费及经营类信用不良贷款转让项目（重新挂牌）</t>
    <phoneticPr fontId="1" type="noConversion"/>
  </si>
  <si>
    <t>平安银行股份有限公司关于2023年第225期个人消费及经营类信用不良贷款转让项目</t>
    <phoneticPr fontId="1" type="noConversion"/>
  </si>
  <si>
    <t>本资产包资产主要贷款借据地区为安徽省。</t>
    <phoneticPr fontId="1" type="noConversion"/>
  </si>
  <si>
    <t>平安银行股份有限公司关于2023年第34期信用卡不良贷款转让项目</t>
    <phoneticPr fontId="1" type="noConversion"/>
  </si>
  <si>
    <t>镇原县农村信用合作联社2023年第1期个人消费及经营类不良贷款转让项目</t>
    <phoneticPr fontId="1" type="noConversion"/>
  </si>
  <si>
    <t>镇原县农村信用合作联社</t>
  </si>
  <si>
    <t>合水县农村信用合作联社关于2023年第1期个人消费及经营类不良贷款转让项目（重新挂牌）</t>
    <phoneticPr fontId="1" type="noConversion"/>
  </si>
  <si>
    <t>通渭县农村信用合作联社关于2023年第1期个人消费及经营类不良贷款转让项目</t>
    <phoneticPr fontId="1" type="noConversion"/>
  </si>
  <si>
    <t>通渭县农村信用合作联社</t>
  </si>
  <si>
    <t>平安银行股份有限公司关于2023年第217期个人消费信用不良贷款转让项目</t>
    <phoneticPr fontId="1" type="noConversion"/>
  </si>
  <si>
    <t>平安银行股份有限公司关于2023年第218期个人消费信用不良贷款转让项目</t>
    <phoneticPr fontId="1" type="noConversion"/>
  </si>
  <si>
    <t>华夏银行股份有限公司信用卡中心关于2023年第1期信用卡不良贷款转让项目</t>
    <phoneticPr fontId="1" type="noConversion"/>
  </si>
  <si>
    <t>华夏银行股份有限公司</t>
  </si>
  <si>
    <t>华夏银行股份有限公司信用卡中心关于2023年第2期信用卡不良贷款转让项目</t>
    <phoneticPr fontId="1" type="noConversion"/>
  </si>
  <si>
    <t>华夏银行股份有限公司信用卡中心关于2023年第3期信用卡不良贷款转让项目</t>
    <phoneticPr fontId="1" type="noConversion"/>
  </si>
  <si>
    <t>华夏银行股份有限公司信用卡中心关于2023年第4期信用卡不良贷款转让项目</t>
    <phoneticPr fontId="1" type="noConversion"/>
  </si>
  <si>
    <t>华夏银行股份有限公司信用卡中心关于2023年第5期信用卡不良贷款转让项目</t>
    <phoneticPr fontId="1" type="noConversion"/>
  </si>
  <si>
    <t>上海浦东发展银行股份有限公司广州分行关于2023年第2期个人消费及经营类信用不良贷款转让项目</t>
    <phoneticPr fontId="1" type="noConversion"/>
  </si>
  <si>
    <t>平安银行股份有限公司关于2023年第64期信用卡不良贷款转让项目</t>
    <phoneticPr fontId="1" type="noConversion"/>
  </si>
  <si>
    <t>平安银行股份有限公司关于2023年第59期信用卡不良贷款转让项目</t>
    <phoneticPr fontId="1" type="noConversion"/>
  </si>
  <si>
    <t>NPL2023002060</t>
    <phoneticPr fontId="1" type="noConversion"/>
  </si>
  <si>
    <t>平安银行股份有限公司关于2023年第50期信用卡不良贷款转让项目</t>
    <phoneticPr fontId="1" type="noConversion"/>
  </si>
  <si>
    <t>平安银行股份有限公司关于2023年第53期信用卡不良贷款转让项目</t>
    <phoneticPr fontId="1" type="noConversion"/>
  </si>
  <si>
    <t>平安银行股份有限公司关于2023年第212期个人消费及经营类信用不良贷款转让项目（重新挂牌）</t>
    <phoneticPr fontId="1" type="noConversion"/>
  </si>
  <si>
    <t>皋兰县农村信用合作联社2023年第1期个人消费及经营类不良贷款转让项目</t>
    <phoneticPr fontId="1" type="noConversion"/>
  </si>
  <si>
    <t>皋兰县农村信用合作联社</t>
  </si>
  <si>
    <t>张掖农村商业银行股份有限公司关于2023年第1期个人消费经营类不良贷款转让项目</t>
    <phoneticPr fontId="1" type="noConversion"/>
  </si>
  <si>
    <t>张掖农村商业银行股份有限公司</t>
  </si>
  <si>
    <t>甘肃礼县农村商业银行股份有限公司关于2023年第1期个人消费及经营类不良贷款转让项目</t>
    <phoneticPr fontId="1" type="noConversion"/>
  </si>
  <si>
    <t>甘肃礼县农村商业银行股份有限公司</t>
  </si>
  <si>
    <t>甘肃泾川农村商业银行股份有限公司关于2023年第1期个人消费及经营类不良贷款转让项目</t>
    <phoneticPr fontId="1" type="noConversion"/>
  </si>
  <si>
    <t>甘肃泾川农村商业银行股份有限公司</t>
  </si>
  <si>
    <t>平安银行股份有限公司关于2023年第45期信用卡不良贷款转让项目</t>
    <phoneticPr fontId="1" type="noConversion"/>
  </si>
  <si>
    <t>平安银行股份有限公司关于2023年第46期信用卡不良贷款转让项目</t>
    <phoneticPr fontId="1" type="noConversion"/>
  </si>
  <si>
    <t>平安银行股份有限公司关于2023年第56期信用卡不良贷款转让项目</t>
    <phoneticPr fontId="1" type="noConversion"/>
  </si>
  <si>
    <t>平安银行股份有限公司关于2023年第49期信用卡不良贷款转让项目</t>
    <phoneticPr fontId="1" type="noConversion"/>
  </si>
  <si>
    <t>平安银行股份有限公司关于2023年第38期信用卡不良贷款转让项目</t>
    <phoneticPr fontId="1" type="noConversion"/>
  </si>
  <si>
    <t>平安银行股份有限公司关于2023年第57期信用卡不良贷款转让项目</t>
    <phoneticPr fontId="1" type="noConversion"/>
  </si>
  <si>
    <t>平安银行股份有限公司关于2023年第22期信用卡不良贷款转让项目</t>
    <phoneticPr fontId="1" type="noConversion"/>
  </si>
  <si>
    <t>平安银行股份有限公司关于2023年第205期个人消费及经营类信用不良贷款转让项目</t>
    <phoneticPr fontId="1" type="noConversion"/>
  </si>
  <si>
    <t>资产包内贷款全部为平安银行哈尔滨分行发放。</t>
    <phoneticPr fontId="1" type="noConversion"/>
  </si>
  <si>
    <t>平安银行股份有限公司关于2023年第262期个人消费及经营类信用不良贷款转让项目</t>
    <phoneticPr fontId="1" type="noConversion"/>
  </si>
  <si>
    <t>平安银行股份有限公司关于2023年第223期个人消费及经营类信用不良贷款转让项目</t>
    <phoneticPr fontId="1" type="noConversion"/>
  </si>
  <si>
    <t>资产包内贷款全部为平安银行杭州分行发放。</t>
    <phoneticPr fontId="1" type="noConversion"/>
  </si>
  <si>
    <t>平安银行股份有限公司关于2023年第228期个人消费信用不良贷款转让项目</t>
    <phoneticPr fontId="1" type="noConversion"/>
  </si>
  <si>
    <t>资产包内贷款全部为平安银行南京分行、合肥分行发放。</t>
    <phoneticPr fontId="1" type="noConversion"/>
  </si>
  <si>
    <t>甘肃陇西农村商业银行股份有限公司关于2023年第1期个人经营类信用不良贷款转让项目</t>
    <phoneticPr fontId="1" type="noConversion"/>
  </si>
  <si>
    <t>甘肃陇西农村商业银行股份有限公司</t>
  </si>
  <si>
    <t>2023-11-24</t>
  </si>
  <si>
    <t>NPL2023003560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</si>
</sst>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yyyy\-mm\-dd\ hh:mm"/>
    <numFmt numFmtId="178" formatCode="#,##0.00_ "/>
    <numFmt numFmtId="179" formatCode="0.00_ "/>
    <numFmt numFmtId="180" formatCode="0_ "/>
  </numFmts>
  <fonts count="14">
    <font>
      <sz val="12"/>
      <color theme="1"/>
      <name val="等线"/>
      <family val="2"/>
      <charset val="134"/>
      <scheme val="minor"/>
    </font>
    <font>
      <sz val="9"/>
      <name val="等线"/>
      <family val="2"/>
      <charset val="134"/>
      <scheme val="minor"/>
    </font>
    <font>
      <u/>
      <sz val="12"/>
      <color theme="10"/>
      <name val="等线"/>
      <family val="2"/>
      <charset val="134"/>
      <scheme val="minor"/>
    </font>
    <font>
      <sz val="12"/>
      <color theme="1"/>
      <name val="宋体"/>
      <family val="3"/>
      <charset val="134"/>
    </font>
    <font>
      <sz val="12"/>
      <color rgb="FF000000"/>
      <name val="宋体"/>
      <family val="3"/>
      <charset val="134"/>
    </font>
    <font>
      <sz val="9"/>
      <name val="等线"/>
      <family val="2"/>
      <charset val="134"/>
    </font>
    <font>
      <b/>
      <sz val="12"/>
      <color theme="1"/>
      <name val="黑体"/>
      <family val="3"/>
      <charset val="134"/>
    </font>
    <font>
      <sz val="12"/>
      <color theme="1"/>
      <name val="FangSong_GB2312"/>
    </font>
    <font>
      <b/>
      <sz val="14"/>
      <color theme="1"/>
      <name val="黑体"/>
      <family val="3"/>
      <charset val="134"/>
    </font>
    <font>
      <b/>
      <sz val="14"/>
      <color rgb="FF000000"/>
      <name val="黑体"/>
      <family val="3"/>
      <charset val="134"/>
    </font>
    <font>
      <sz val="12"/>
      <color rgb="FF000000"/>
      <name val="Times New Roman"/>
      <family val="1"/>
    </font>
    <font>
      <sz val="12"/>
      <color theme="1"/>
      <name val="Times New Roman"/>
      <family val="1"/>
    </font>
    <font>
      <sz val="12"/>
      <color rgb="FFFF0000"/>
      <name val="Times New Roman"/>
      <family val="1"/>
    </font>
    <font>
      <u/>
      <sz val="12"/>
      <color theme="10"/>
      <name val="Times New Roman"/>
      <family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3">
    <xf numFmtId="0" fontId="0" fillId="0" borderId="0" xfId="0">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6" fillId="0" borderId="0" xfId="0" applyFont="1" applyAlignment="1">
      <alignment horizontal="center" vertical="center"/>
    </xf>
    <xf numFmtId="0" fontId="6" fillId="0" borderId="0" xfId="0" applyFont="1">
      <alignment vertical="center"/>
    </xf>
    <xf numFmtId="49" fontId="6" fillId="0" borderId="0" xfId="0" applyNumberFormat="1" applyFont="1" applyAlignment="1">
      <alignment horizontal="center" vertical="center"/>
    </xf>
    <xf numFmtId="49"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7" fillId="0" borderId="0" xfId="0" applyFont="1" applyAlignment="1">
      <alignment horizontal="center" vertical="center"/>
    </xf>
    <xf numFmtId="49" fontId="4"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49" fontId="8" fillId="0" borderId="0" xfId="0" applyNumberFormat="1" applyFont="1" applyAlignment="1">
      <alignment horizontal="center" vertical="center"/>
    </xf>
    <xf numFmtId="176" fontId="8" fillId="0" borderId="0" xfId="0" applyNumberFormat="1" applyFont="1" applyAlignment="1">
      <alignment horizontal="center" vertical="center"/>
    </xf>
    <xf numFmtId="179" fontId="8" fillId="0" borderId="0" xfId="0" applyNumberFormat="1" applyFont="1" applyAlignment="1">
      <alignment horizontal="center" vertical="center"/>
    </xf>
    <xf numFmtId="178" fontId="8" fillId="0" borderId="0" xfId="0" applyNumberFormat="1" applyFont="1" applyAlignment="1">
      <alignment horizontal="center" vertical="center"/>
    </xf>
    <xf numFmtId="178" fontId="9" fillId="0" borderId="0" xfId="0" applyNumberFormat="1" applyFont="1" applyAlignment="1">
      <alignment horizontal="center" vertical="center"/>
    </xf>
    <xf numFmtId="49" fontId="9" fillId="0" borderId="0" xfId="0" applyNumberFormat="1" applyFont="1" applyAlignment="1">
      <alignment horizontal="center" vertical="center"/>
    </xf>
    <xf numFmtId="49" fontId="8" fillId="0" borderId="0" xfId="0" applyNumberFormat="1" applyFont="1" applyAlignment="1">
      <alignment horizontal="center" vertical="center" wrapText="1"/>
    </xf>
    <xf numFmtId="177" fontId="8" fillId="0" borderId="0" xfId="0" applyNumberFormat="1" applyFont="1" applyAlignment="1">
      <alignment horizontal="center" vertical="center"/>
    </xf>
    <xf numFmtId="0" fontId="8" fillId="0" borderId="0" xfId="0" applyFont="1">
      <alignment vertical="center"/>
    </xf>
    <xf numFmtId="180" fontId="8" fillId="0" borderId="0" xfId="0" applyNumberFormat="1" applyFont="1" applyAlignment="1">
      <alignment horizontal="center" vertical="center"/>
    </xf>
    <xf numFmtId="176" fontId="9" fillId="0" borderId="0" xfId="0" applyNumberFormat="1" applyFont="1" applyAlignment="1">
      <alignment horizontal="center" vertical="center"/>
    </xf>
    <xf numFmtId="180" fontId="9" fillId="0" borderId="0" xfId="0" applyNumberFormat="1" applyFont="1" applyAlignment="1">
      <alignment horizontal="center" vertical="center"/>
    </xf>
    <xf numFmtId="180" fontId="8" fillId="0" borderId="0" xfId="0" applyNumberFormat="1" applyFont="1" applyAlignment="1">
      <alignment horizontal="center" vertical="center" wrapText="1"/>
    </xf>
    <xf numFmtId="176" fontId="10" fillId="0" borderId="0" xfId="0" applyNumberFormat="1" applyFont="1" applyAlignment="1">
      <alignment horizontal="center" vertical="center"/>
    </xf>
    <xf numFmtId="176" fontId="11" fillId="0" borderId="0" xfId="0" applyNumberFormat="1" applyFont="1" applyAlignment="1">
      <alignment horizontal="center" vertical="center"/>
    </xf>
    <xf numFmtId="49" fontId="10" fillId="0" borderId="0" xfId="0" applyNumberFormat="1" applyFont="1" applyAlignment="1">
      <alignment horizontal="center" vertical="center"/>
    </xf>
    <xf numFmtId="49" fontId="11" fillId="0" borderId="0" xfId="0" applyNumberFormat="1" applyFont="1" applyAlignment="1">
      <alignment horizontal="center" vertical="center"/>
    </xf>
    <xf numFmtId="0" fontId="11" fillId="0" borderId="0" xfId="0" applyFont="1" applyAlignment="1">
      <alignment horizontal="center" vertical="center"/>
    </xf>
    <xf numFmtId="178" fontId="10" fillId="0" borderId="0" xfId="0" applyNumberFormat="1" applyFont="1" applyAlignment="1">
      <alignment horizontal="center" vertical="center"/>
    </xf>
    <xf numFmtId="178" fontId="11" fillId="0" borderId="0" xfId="0" applyNumberFormat="1" applyFont="1">
      <alignment vertical="center"/>
    </xf>
    <xf numFmtId="180" fontId="11" fillId="0" borderId="0" xfId="0" applyNumberFormat="1" applyFont="1" applyAlignment="1">
      <alignment horizontal="center" vertical="center" wrapText="1"/>
    </xf>
    <xf numFmtId="180" fontId="11" fillId="0" borderId="0" xfId="0" applyNumberFormat="1" applyFont="1" applyAlignment="1">
      <alignment horizontal="center" vertical="center"/>
    </xf>
    <xf numFmtId="179" fontId="11" fillId="0" borderId="0" xfId="0" applyNumberFormat="1" applyFont="1" applyAlignment="1">
      <alignment horizontal="center" vertical="center"/>
    </xf>
    <xf numFmtId="178" fontId="11" fillId="0" borderId="0" xfId="0" applyNumberFormat="1" applyFont="1" applyAlignment="1">
      <alignment horizontal="center" vertical="center"/>
    </xf>
    <xf numFmtId="178" fontId="12" fillId="0" borderId="0" xfId="0" applyNumberFormat="1" applyFont="1" applyAlignment="1">
      <alignment horizontal="center" vertical="center"/>
    </xf>
    <xf numFmtId="180" fontId="10" fillId="0" borderId="0" xfId="0" applyNumberFormat="1" applyFont="1" applyAlignment="1">
      <alignment horizontal="center" vertical="center"/>
    </xf>
    <xf numFmtId="177" fontId="11" fillId="0" borderId="0" xfId="0" applyNumberFormat="1" applyFont="1" applyAlignment="1">
      <alignment horizontal="center" vertical="center"/>
    </xf>
    <xf numFmtId="177" fontId="10" fillId="0" borderId="0" xfId="0" applyNumberFormat="1" applyFont="1" applyAlignment="1">
      <alignment horizontal="center" vertical="center"/>
    </xf>
    <xf numFmtId="178" fontId="13" fillId="0" borderId="0" xfId="1" applyNumberFormat="1" applyFont="1" applyAlignment="1">
      <alignment horizontal="center" vertical="center"/>
    </xf>
    <xf numFmtId="0" fontId="0" fillId="0" borderId="0" xfId="0"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8D41-B276-5F4B-9C91-A7AD0AEB28DE}">
  <dimension ref="A1:AW441"/>
  <sheetViews>
    <sheetView tabSelected="1" zoomScaleNormal="100" workbookViewId="0">
      <pane ySplit="1" topLeftCell="A437" activePane="bottomLeft" state="frozen"/>
      <selection pane="bottomLeft" activeCell="B441" sqref="B441"/>
    </sheetView>
  </sheetViews>
  <sheetFormatPr baseColWidth="10" defaultRowHeight="16"/>
  <cols>
    <col min="1" max="1" width="10.83203125" style="30"/>
    <col min="2" max="2" width="51" style="2" customWidth="1"/>
    <col min="3" max="4" width="39.5" style="7" customWidth="1"/>
    <col min="5" max="5" width="16" style="27" customWidth="1"/>
    <col min="6" max="6" width="21.1640625" style="34" customWidth="1"/>
    <col min="7" max="7" width="21.6640625" style="30" customWidth="1"/>
    <col min="8" max="8" width="23.5" style="35" customWidth="1"/>
    <col min="9" max="9" width="40.1640625" style="36" customWidth="1"/>
    <col min="10" max="10" width="28.83203125" style="35" customWidth="1"/>
    <col min="11" max="11" width="28.5" style="36" customWidth="1"/>
    <col min="12" max="12" width="24.6640625" style="36" customWidth="1"/>
    <col min="13" max="13" width="25.33203125" style="36" customWidth="1"/>
    <col min="14" max="14" width="25.33203125" style="29" customWidth="1"/>
    <col min="15" max="15" width="20.83203125" style="36" customWidth="1"/>
    <col min="16" max="16" width="35.1640625" style="36" customWidth="1"/>
    <col min="17" max="17" width="36.83203125" style="36" customWidth="1"/>
    <col min="18" max="20" width="34.5" style="34" customWidth="1"/>
    <col min="21" max="21" width="27.83203125" style="34" customWidth="1"/>
    <col min="22" max="23" width="41.33203125" style="34" customWidth="1"/>
    <col min="24" max="24" width="17.1640625" style="33" customWidth="1"/>
    <col min="25" max="29" width="19.6640625" style="33" customWidth="1"/>
    <col min="30" max="32" width="19.5" style="33" customWidth="1"/>
    <col min="33" max="33" width="19.83203125" style="33" customWidth="1"/>
    <col min="34" max="34" width="21.1640625" style="33" customWidth="1"/>
    <col min="35" max="35" width="19.5" style="33" customWidth="1"/>
    <col min="36" max="36" width="17.83203125" style="33" customWidth="1"/>
    <col min="37" max="37" width="57.1640625" style="3" customWidth="1"/>
    <col min="38" max="38" width="22.33203125" style="39" customWidth="1"/>
    <col min="39" max="39" width="19.6640625" style="39" customWidth="1"/>
    <col min="40" max="40" width="14.5" style="1" customWidth="1"/>
    <col min="41" max="41" width="12.5" style="1" customWidth="1"/>
    <col min="42" max="42" width="23.83203125" style="39" customWidth="1"/>
    <col min="43" max="43" width="24.5" style="39" customWidth="1"/>
    <col min="44" max="44" width="25.33203125" style="34" customWidth="1"/>
    <col min="45" max="45" width="17.6640625" style="36" customWidth="1"/>
    <col min="46" max="46" width="19.6640625" style="36" customWidth="1"/>
    <col min="47" max="47" width="42.1640625" style="1" customWidth="1"/>
    <col min="48" max="48" width="19.6640625" style="36" customWidth="1"/>
    <col min="49" max="49" width="12.6640625" style="30" customWidth="1"/>
  </cols>
  <sheetData>
    <row r="1" spans="1:49" s="21" customFormat="1" ht="27" customHeight="1">
      <c r="A1" s="11" t="s">
        <v>9</v>
      </c>
      <c r="B1" s="12" t="s">
        <v>24</v>
      </c>
      <c r="C1" s="13" t="s">
        <v>530</v>
      </c>
      <c r="D1" s="13" t="s">
        <v>504</v>
      </c>
      <c r="E1" s="14" t="s">
        <v>0</v>
      </c>
      <c r="F1" s="22" t="s">
        <v>1</v>
      </c>
      <c r="G1" s="11" t="s">
        <v>19</v>
      </c>
      <c r="H1" s="15" t="s">
        <v>2</v>
      </c>
      <c r="I1" s="16" t="s">
        <v>20</v>
      </c>
      <c r="J1" s="15" t="s">
        <v>21</v>
      </c>
      <c r="K1" s="16" t="s">
        <v>3</v>
      </c>
      <c r="L1" s="16" t="s">
        <v>4</v>
      </c>
      <c r="M1" s="16" t="s">
        <v>5</v>
      </c>
      <c r="N1" s="13" t="s">
        <v>538</v>
      </c>
      <c r="O1" s="17" t="s">
        <v>6</v>
      </c>
      <c r="P1" s="17" t="s">
        <v>23</v>
      </c>
      <c r="Q1" s="17" t="s">
        <v>22</v>
      </c>
      <c r="R1" s="24" t="s">
        <v>507</v>
      </c>
      <c r="S1" s="24" t="s">
        <v>508</v>
      </c>
      <c r="T1" s="24" t="s">
        <v>509</v>
      </c>
      <c r="U1" s="24" t="s">
        <v>514</v>
      </c>
      <c r="V1" s="22" t="s">
        <v>505</v>
      </c>
      <c r="W1" s="22" t="s">
        <v>506</v>
      </c>
      <c r="X1" s="25" t="s">
        <v>520</v>
      </c>
      <c r="Y1" s="22" t="s">
        <v>521</v>
      </c>
      <c r="Z1" s="22" t="s">
        <v>524</v>
      </c>
      <c r="AA1" s="22" t="s">
        <v>526</v>
      </c>
      <c r="AB1" s="22" t="s">
        <v>527</v>
      </c>
      <c r="AC1" s="25" t="s">
        <v>522</v>
      </c>
      <c r="AD1" s="22" t="s">
        <v>519</v>
      </c>
      <c r="AE1" s="22" t="s">
        <v>523</v>
      </c>
      <c r="AF1" s="22" t="s">
        <v>525</v>
      </c>
      <c r="AG1" s="22" t="s">
        <v>518</v>
      </c>
      <c r="AH1" s="25" t="s">
        <v>517</v>
      </c>
      <c r="AI1" s="22" t="s">
        <v>516</v>
      </c>
      <c r="AJ1" s="25" t="s">
        <v>515</v>
      </c>
      <c r="AK1" s="19" t="s">
        <v>78</v>
      </c>
      <c r="AL1" s="20" t="s">
        <v>7</v>
      </c>
      <c r="AM1" s="20" t="s">
        <v>8</v>
      </c>
      <c r="AN1" s="11" t="s">
        <v>10</v>
      </c>
      <c r="AO1" s="11" t="s">
        <v>11</v>
      </c>
      <c r="AP1" s="20" t="s">
        <v>12</v>
      </c>
      <c r="AQ1" s="20" t="s">
        <v>13</v>
      </c>
      <c r="AR1" s="22" t="s">
        <v>14</v>
      </c>
      <c r="AS1" s="16" t="s">
        <v>15</v>
      </c>
      <c r="AT1" s="16" t="s">
        <v>16</v>
      </c>
      <c r="AU1" s="18" t="s">
        <v>41</v>
      </c>
      <c r="AV1" s="16" t="s">
        <v>26</v>
      </c>
      <c r="AW1" s="11" t="s">
        <v>531</v>
      </c>
    </row>
    <row r="2" spans="1:49" s="4" customFormat="1" ht="31" customHeight="1">
      <c r="A2" s="30">
        <v>1</v>
      </c>
      <c r="B2" s="2" t="s">
        <v>25</v>
      </c>
      <c r="C2" s="7" t="s">
        <v>486</v>
      </c>
      <c r="D2" s="7" t="s">
        <v>487</v>
      </c>
      <c r="E2" s="27">
        <v>44851</v>
      </c>
      <c r="F2" s="34">
        <v>211</v>
      </c>
      <c r="G2" s="30">
        <v>198</v>
      </c>
      <c r="H2" s="35">
        <v>1069</v>
      </c>
      <c r="I2" s="36">
        <v>381147.84</v>
      </c>
      <c r="J2" s="35">
        <v>43</v>
      </c>
      <c r="K2" s="36">
        <v>9652888.3900000006</v>
      </c>
      <c r="L2" s="36">
        <v>3759335.72</v>
      </c>
      <c r="M2" s="36">
        <v>13412224.109999999</v>
      </c>
      <c r="N2" s="29">
        <f>IF(K2+L2=M2,0,1)</f>
        <v>0</v>
      </c>
      <c r="O2" s="36">
        <v>22712.19</v>
      </c>
      <c r="P2" s="36">
        <v>67738.509999999995</v>
      </c>
      <c r="Q2" s="36"/>
      <c r="R2" s="34"/>
      <c r="S2" s="34"/>
      <c r="T2" s="34"/>
      <c r="U2" s="34"/>
      <c r="V2" s="34">
        <f>F2</f>
        <v>211</v>
      </c>
      <c r="W2" s="34"/>
      <c r="X2" s="33">
        <v>191</v>
      </c>
      <c r="Y2" s="33"/>
      <c r="Z2" s="33">
        <v>20</v>
      </c>
      <c r="AA2" s="33"/>
      <c r="AB2" s="33"/>
      <c r="AC2" s="33"/>
      <c r="AD2" s="33"/>
      <c r="AE2" s="33"/>
      <c r="AF2" s="33"/>
      <c r="AG2" s="33"/>
      <c r="AH2" s="33"/>
      <c r="AI2" s="33"/>
      <c r="AJ2" s="33"/>
      <c r="AK2" s="3"/>
      <c r="AL2" s="39">
        <v>44939.625</v>
      </c>
      <c r="AM2" s="39">
        <v>44946.416666666664</v>
      </c>
      <c r="AN2" s="1" t="s">
        <v>17</v>
      </c>
      <c r="AO2" s="1" t="s">
        <v>18</v>
      </c>
      <c r="AP2" s="39">
        <v>44946.416666666664</v>
      </c>
      <c r="AQ2" s="39">
        <v>44946.4375</v>
      </c>
      <c r="AR2" s="34">
        <v>3</v>
      </c>
      <c r="AS2" s="36">
        <v>590000</v>
      </c>
      <c r="AT2" s="36">
        <v>30000</v>
      </c>
      <c r="AU2" s="1" t="str">
        <f>IFERROR(VLOOKUP(B2,转让结果!B:H,5,0), "")</f>
        <v/>
      </c>
      <c r="AV2" s="41"/>
      <c r="AW2" s="30">
        <f>IF(AU2="",0,1)</f>
        <v>0</v>
      </c>
    </row>
    <row r="3" spans="1:49" ht="32">
      <c r="A3" s="30">
        <f>ROW()-1</f>
        <v>2</v>
      </c>
      <c r="B3" s="2" t="s">
        <v>27</v>
      </c>
      <c r="C3" s="7" t="s">
        <v>354</v>
      </c>
      <c r="E3" s="27">
        <v>44774</v>
      </c>
      <c r="F3" s="34">
        <v>633</v>
      </c>
      <c r="G3" s="30">
        <v>632</v>
      </c>
      <c r="H3" s="35">
        <v>1621</v>
      </c>
      <c r="I3" s="36">
        <v>2958268.12</v>
      </c>
      <c r="J3" s="35">
        <v>45</v>
      </c>
      <c r="K3" s="36">
        <v>67483609.519999996</v>
      </c>
      <c r="L3" s="36">
        <v>103724411.41</v>
      </c>
      <c r="M3" s="36">
        <v>171208020.93000001</v>
      </c>
      <c r="N3" s="29">
        <f t="shared" ref="N3:N66" si="0">IF(K3+L3=M3,0,1)</f>
        <v>0</v>
      </c>
      <c r="O3" s="36">
        <v>1177237.9099999999</v>
      </c>
      <c r="P3" s="36">
        <v>270898.77</v>
      </c>
      <c r="Q3" s="36">
        <v>216000</v>
      </c>
      <c r="V3" s="34">
        <f t="shared" ref="V3:V37" si="1">F3</f>
        <v>633</v>
      </c>
      <c r="AD3" s="33">
        <v>229</v>
      </c>
      <c r="AF3" s="33">
        <v>1</v>
      </c>
      <c r="AH3" s="33">
        <v>43</v>
      </c>
      <c r="AL3" s="39">
        <v>44943.625</v>
      </c>
      <c r="AM3" s="39">
        <v>44956.416666666664</v>
      </c>
      <c r="AN3" s="1" t="s">
        <v>17</v>
      </c>
      <c r="AO3" s="1" t="s">
        <v>18</v>
      </c>
      <c r="AP3" s="39">
        <v>44956.416666666664</v>
      </c>
      <c r="AQ3" s="39">
        <v>44956.4375</v>
      </c>
      <c r="AR3" s="34">
        <v>5</v>
      </c>
      <c r="AS3" s="36">
        <v>5550000</v>
      </c>
      <c r="AT3" s="36">
        <v>50000</v>
      </c>
      <c r="AU3" s="1" t="str">
        <f>IFERROR(VLOOKUP(B3,转让结果!B:H,5,0), "")</f>
        <v>河南资产管理有限公司</v>
      </c>
      <c r="AW3" s="30">
        <f t="shared" ref="AW3:AW66" si="2">IF(AU3="",0,1)</f>
        <v>1</v>
      </c>
    </row>
    <row r="4" spans="1:49" ht="32">
      <c r="A4" s="30">
        <f t="shared" ref="A4:A67" si="3">ROW()-1</f>
        <v>3</v>
      </c>
      <c r="B4" s="2" t="s">
        <v>28</v>
      </c>
      <c r="C4" s="7" t="s">
        <v>354</v>
      </c>
      <c r="E4" s="27">
        <v>44833</v>
      </c>
      <c r="F4" s="34">
        <v>264</v>
      </c>
      <c r="G4" s="30">
        <v>46</v>
      </c>
      <c r="H4" s="35">
        <v>2132</v>
      </c>
      <c r="I4" s="36">
        <v>3472416.82</v>
      </c>
      <c r="J4" s="35">
        <v>49</v>
      </c>
      <c r="K4" s="36">
        <v>10892993.93</v>
      </c>
      <c r="L4" s="36">
        <v>24936903.109999999</v>
      </c>
      <c r="M4" s="36">
        <v>35829897.039999999</v>
      </c>
      <c r="N4" s="29">
        <f t="shared" si="0"/>
        <v>0</v>
      </c>
      <c r="O4" s="36">
        <v>40888</v>
      </c>
      <c r="P4" s="36">
        <v>778910.81</v>
      </c>
      <c r="Q4" s="36">
        <v>252600</v>
      </c>
      <c r="V4" s="34">
        <f t="shared" si="1"/>
        <v>264</v>
      </c>
      <c r="AH4" s="33">
        <v>264</v>
      </c>
      <c r="AL4" s="39">
        <v>44970.625</v>
      </c>
      <c r="AM4" s="39">
        <v>44977.416666666664</v>
      </c>
      <c r="AN4" s="1" t="s">
        <v>17</v>
      </c>
      <c r="AO4" s="1" t="s">
        <v>18</v>
      </c>
      <c r="AP4" s="39">
        <v>44977.416666666664</v>
      </c>
      <c r="AQ4" s="39">
        <v>44977.4375</v>
      </c>
      <c r="AR4" s="34">
        <v>3</v>
      </c>
      <c r="AS4" s="36">
        <v>660000</v>
      </c>
      <c r="AT4" s="36">
        <v>10000</v>
      </c>
      <c r="AU4" s="1" t="str">
        <f>IFERROR(VLOOKUP(B4,转让结果!B:H,5,0), "")</f>
        <v>辽宁富安金融资产管理有限公司</v>
      </c>
      <c r="AW4" s="30">
        <f t="shared" si="2"/>
        <v>1</v>
      </c>
    </row>
    <row r="5" spans="1:49" ht="32">
      <c r="A5" s="30">
        <f t="shared" si="3"/>
        <v>4</v>
      </c>
      <c r="B5" s="2" t="s">
        <v>29</v>
      </c>
      <c r="C5" s="7" t="s">
        <v>354</v>
      </c>
      <c r="E5" s="27">
        <v>44651</v>
      </c>
      <c r="F5" s="34">
        <v>470</v>
      </c>
      <c r="G5" s="30">
        <v>466</v>
      </c>
      <c r="H5" s="35">
        <v>972</v>
      </c>
      <c r="I5" s="36">
        <v>2822185.27</v>
      </c>
      <c r="J5" s="35">
        <v>44.91</v>
      </c>
      <c r="K5" s="36">
        <v>59226322.259999998</v>
      </c>
      <c r="L5" s="36">
        <v>48947236.369999997</v>
      </c>
      <c r="M5" s="36">
        <v>108173558.63</v>
      </c>
      <c r="N5" s="29">
        <f t="shared" si="0"/>
        <v>0</v>
      </c>
      <c r="O5" s="36">
        <v>859992.97</v>
      </c>
      <c r="P5" s="36">
        <v>232132.1</v>
      </c>
      <c r="Q5" s="36">
        <v>325043.21000000002</v>
      </c>
      <c r="V5" s="34">
        <f t="shared" si="1"/>
        <v>470</v>
      </c>
      <c r="AD5" s="33">
        <v>25</v>
      </c>
      <c r="AE5" s="33">
        <v>361</v>
      </c>
      <c r="AH5" s="33">
        <v>34</v>
      </c>
      <c r="AI5" s="33">
        <v>50</v>
      </c>
      <c r="AL5" s="39">
        <v>44972.625</v>
      </c>
      <c r="AM5" s="39">
        <v>44974.416666666664</v>
      </c>
      <c r="AN5" s="1" t="s">
        <v>17</v>
      </c>
      <c r="AO5" s="1" t="s">
        <v>18</v>
      </c>
      <c r="AP5" s="39">
        <v>44974.416666666664</v>
      </c>
      <c r="AQ5" s="39">
        <v>44974.4375</v>
      </c>
      <c r="AR5" s="34">
        <v>5</v>
      </c>
      <c r="AS5" s="36">
        <v>5000000</v>
      </c>
      <c r="AT5" s="36">
        <v>10000</v>
      </c>
      <c r="AU5" s="1" t="str">
        <f>IFERROR(VLOOKUP(B5,转让结果!B:H,5,0), "")</f>
        <v/>
      </c>
      <c r="AW5" s="30">
        <f t="shared" si="2"/>
        <v>0</v>
      </c>
    </row>
    <row r="6" spans="1:49" ht="32">
      <c r="A6" s="30">
        <f t="shared" si="3"/>
        <v>5</v>
      </c>
      <c r="B6" s="2" t="s">
        <v>30</v>
      </c>
      <c r="C6" s="7" t="s">
        <v>354</v>
      </c>
      <c r="E6" s="27">
        <v>44742</v>
      </c>
      <c r="F6" s="34">
        <v>267</v>
      </c>
      <c r="G6" s="30">
        <v>264</v>
      </c>
      <c r="H6" s="35">
        <v>2011</v>
      </c>
      <c r="I6" s="36">
        <v>2354592.64</v>
      </c>
      <c r="J6" s="35">
        <v>48</v>
      </c>
      <c r="K6" s="36">
        <v>35143431.380000003</v>
      </c>
      <c r="L6" s="36">
        <v>82625592.409999996</v>
      </c>
      <c r="M6" s="36">
        <v>117769023.79000001</v>
      </c>
      <c r="N6" s="29">
        <f t="shared" si="0"/>
        <v>0</v>
      </c>
      <c r="O6" s="36">
        <v>102719</v>
      </c>
      <c r="P6" s="36">
        <v>446094.79</v>
      </c>
      <c r="Q6" s="36">
        <v>316074.21999999997</v>
      </c>
      <c r="V6" s="34">
        <f t="shared" si="1"/>
        <v>267</v>
      </c>
      <c r="AH6" s="33">
        <v>267</v>
      </c>
      <c r="AL6" s="39">
        <v>44977.625</v>
      </c>
      <c r="AM6" s="39">
        <v>44979.416666666664</v>
      </c>
      <c r="AN6" s="1" t="s">
        <v>17</v>
      </c>
      <c r="AO6" s="1" t="s">
        <v>18</v>
      </c>
      <c r="AP6" s="39">
        <v>44979.416666666664</v>
      </c>
      <c r="AQ6" s="39">
        <v>44979.4375</v>
      </c>
      <c r="AR6" s="34">
        <v>5</v>
      </c>
      <c r="AS6" s="36">
        <v>3050000</v>
      </c>
      <c r="AT6" s="36">
        <v>10000</v>
      </c>
      <c r="AU6" s="1" t="str">
        <f>IFERROR(VLOOKUP(B6,转让结果!B:H,5,0), "")</f>
        <v/>
      </c>
      <c r="AW6" s="30">
        <f t="shared" si="2"/>
        <v>0</v>
      </c>
    </row>
    <row r="7" spans="1:49" ht="32">
      <c r="A7" s="30">
        <f t="shared" si="3"/>
        <v>6</v>
      </c>
      <c r="B7" s="2" t="s">
        <v>31</v>
      </c>
      <c r="C7" s="7" t="s">
        <v>354</v>
      </c>
      <c r="E7" s="27">
        <v>44747</v>
      </c>
      <c r="F7" s="34">
        <v>280</v>
      </c>
      <c r="G7" s="30">
        <v>279</v>
      </c>
      <c r="H7" s="35">
        <v>1853</v>
      </c>
      <c r="I7" s="36">
        <v>3963456.11</v>
      </c>
      <c r="J7" s="35">
        <v>47</v>
      </c>
      <c r="K7" s="36">
        <v>45891697.719999999</v>
      </c>
      <c r="L7" s="36">
        <v>94515196.629999995</v>
      </c>
      <c r="M7" s="36">
        <v>140406894.34999999</v>
      </c>
      <c r="N7" s="29">
        <f t="shared" si="0"/>
        <v>0</v>
      </c>
      <c r="O7" s="36">
        <v>920952.19</v>
      </c>
      <c r="P7" s="36">
        <v>503250.52</v>
      </c>
      <c r="Q7" s="36">
        <v>269300</v>
      </c>
      <c r="V7" s="34">
        <f>F7</f>
        <v>280</v>
      </c>
      <c r="AG7" s="33">
        <v>280</v>
      </c>
      <c r="AL7" s="39">
        <v>44977.625</v>
      </c>
      <c r="AM7" s="39">
        <v>44988.416666666664</v>
      </c>
      <c r="AN7" s="1" t="s">
        <v>17</v>
      </c>
      <c r="AO7" s="1" t="s">
        <v>18</v>
      </c>
      <c r="AP7" s="39">
        <v>44988.416666666664</v>
      </c>
      <c r="AQ7" s="39">
        <v>44988.4375</v>
      </c>
      <c r="AR7" s="34">
        <v>3</v>
      </c>
      <c r="AS7" s="36">
        <v>3560000</v>
      </c>
      <c r="AT7" s="36">
        <v>100000</v>
      </c>
      <c r="AU7" s="1" t="str">
        <f>IFERROR(VLOOKUP(B7,转让结果!B:H,5,0), "")</f>
        <v>苏州资产管理有限公司</v>
      </c>
      <c r="AW7" s="30">
        <f t="shared" si="2"/>
        <v>1</v>
      </c>
    </row>
    <row r="8" spans="1:49" ht="32">
      <c r="A8" s="30">
        <f t="shared" si="3"/>
        <v>7</v>
      </c>
      <c r="B8" s="2" t="s">
        <v>32</v>
      </c>
      <c r="C8" s="7" t="s">
        <v>354</v>
      </c>
      <c r="E8" s="27">
        <v>44900</v>
      </c>
      <c r="F8" s="34">
        <v>348</v>
      </c>
      <c r="G8" s="30">
        <v>312</v>
      </c>
      <c r="H8" s="35">
        <v>1855</v>
      </c>
      <c r="I8" s="36">
        <v>3914634.08</v>
      </c>
      <c r="J8" s="35">
        <v>45</v>
      </c>
      <c r="K8" s="36">
        <v>37396839.210000001</v>
      </c>
      <c r="L8" s="36">
        <v>83658571.060000002</v>
      </c>
      <c r="M8" s="36">
        <v>121055410.27</v>
      </c>
      <c r="N8" s="29">
        <f t="shared" si="0"/>
        <v>0</v>
      </c>
      <c r="O8" s="36">
        <v>601335.68000000005</v>
      </c>
      <c r="P8" s="36">
        <v>387998.11</v>
      </c>
      <c r="Q8" s="36">
        <v>220200</v>
      </c>
      <c r="V8" s="34">
        <f t="shared" si="1"/>
        <v>348</v>
      </c>
      <c r="X8" s="33">
        <v>26</v>
      </c>
      <c r="AC8" s="33">
        <v>1</v>
      </c>
      <c r="AE8" s="33">
        <v>1</v>
      </c>
      <c r="AH8" s="33">
        <v>32</v>
      </c>
      <c r="AL8" s="39">
        <v>44993.625</v>
      </c>
      <c r="AM8" s="39">
        <v>45000.416666666664</v>
      </c>
      <c r="AN8" s="1" t="s">
        <v>17</v>
      </c>
      <c r="AO8" s="1" t="s">
        <v>18</v>
      </c>
      <c r="AP8" s="39">
        <v>45000.416666666664</v>
      </c>
      <c r="AQ8" s="39">
        <v>45000.4375</v>
      </c>
      <c r="AR8" s="34">
        <v>5</v>
      </c>
      <c r="AS8" s="36">
        <v>2750000</v>
      </c>
      <c r="AT8" s="36">
        <v>20000</v>
      </c>
      <c r="AU8" s="1" t="str">
        <f>IFERROR(VLOOKUP(B8,转让结果!B:H,5,0), "")</f>
        <v>辽宁富安金融资产管理有限公司</v>
      </c>
      <c r="AW8" s="30">
        <f t="shared" si="2"/>
        <v>1</v>
      </c>
    </row>
    <row r="9" spans="1:49" ht="32">
      <c r="A9" s="30">
        <f t="shared" si="3"/>
        <v>8</v>
      </c>
      <c r="B9" s="2" t="s">
        <v>34</v>
      </c>
      <c r="C9" s="7" t="s">
        <v>33</v>
      </c>
      <c r="E9" s="27">
        <v>44611</v>
      </c>
      <c r="F9" s="34">
        <v>3046</v>
      </c>
      <c r="G9" s="30">
        <v>1280</v>
      </c>
      <c r="H9" s="35">
        <v>956.88</v>
      </c>
      <c r="I9" s="36">
        <v>348287.29</v>
      </c>
      <c r="J9" s="36">
        <v>34.71</v>
      </c>
      <c r="K9" s="36">
        <v>16679076.1</v>
      </c>
      <c r="L9" s="36">
        <v>14860726.17</v>
      </c>
      <c r="M9" s="36">
        <v>31539802.27</v>
      </c>
      <c r="N9" s="29">
        <f t="shared" si="0"/>
        <v>0</v>
      </c>
      <c r="O9" s="36">
        <v>313022.92</v>
      </c>
      <c r="P9" s="36">
        <v>24640.47</v>
      </c>
      <c r="Q9" s="36">
        <v>19962.25</v>
      </c>
      <c r="V9" s="34">
        <f t="shared" si="1"/>
        <v>3046</v>
      </c>
      <c r="X9" s="33">
        <v>1503</v>
      </c>
      <c r="Y9" s="33">
        <v>4</v>
      </c>
      <c r="AC9" s="33">
        <v>1539</v>
      </c>
      <c r="AL9" s="39">
        <v>44994.625</v>
      </c>
      <c r="AM9" s="40">
        <v>45001.416666666664</v>
      </c>
      <c r="AN9" s="1" t="s">
        <v>17</v>
      </c>
      <c r="AO9" s="1" t="s">
        <v>18</v>
      </c>
      <c r="AP9" s="40">
        <v>45001.416666666664</v>
      </c>
      <c r="AQ9" s="40">
        <v>45001.458333333336</v>
      </c>
      <c r="AR9" s="34">
        <v>3</v>
      </c>
      <c r="AS9" s="36">
        <v>1025000</v>
      </c>
      <c r="AT9" s="36">
        <v>10000</v>
      </c>
      <c r="AU9" s="1" t="str">
        <f>IFERROR(VLOOKUP(B9,转让结果!B:H,5,0), "")</f>
        <v/>
      </c>
      <c r="AW9" s="30">
        <f t="shared" si="2"/>
        <v>0</v>
      </c>
    </row>
    <row r="10" spans="1:49" ht="32">
      <c r="A10" s="30">
        <f t="shared" si="3"/>
        <v>9</v>
      </c>
      <c r="B10" s="2" t="s">
        <v>35</v>
      </c>
      <c r="C10" s="7" t="s">
        <v>354</v>
      </c>
      <c r="E10" s="27">
        <v>44942</v>
      </c>
      <c r="F10" s="34">
        <v>441</v>
      </c>
      <c r="G10" s="30">
        <v>54</v>
      </c>
      <c r="H10" s="35">
        <v>2418</v>
      </c>
      <c r="I10" s="36">
        <v>4377877.93</v>
      </c>
      <c r="J10" s="35">
        <v>42</v>
      </c>
      <c r="K10" s="36">
        <v>41073752.07</v>
      </c>
      <c r="L10" s="36">
        <v>103553643.06999999</v>
      </c>
      <c r="M10" s="36">
        <v>144627395.13999999</v>
      </c>
      <c r="N10" s="29">
        <f t="shared" si="0"/>
        <v>0</v>
      </c>
      <c r="O10" s="36">
        <v>374324</v>
      </c>
      <c r="P10" s="36">
        <v>2678285.1</v>
      </c>
      <c r="Q10" s="36">
        <v>898637.52</v>
      </c>
      <c r="V10" s="34">
        <f t="shared" si="1"/>
        <v>441</v>
      </c>
      <c r="AH10" s="33">
        <v>441</v>
      </c>
      <c r="AL10" s="39">
        <v>44995.625</v>
      </c>
      <c r="AM10" s="40">
        <v>45002.416666666664</v>
      </c>
      <c r="AN10" s="1" t="s">
        <v>17</v>
      </c>
      <c r="AO10" s="1" t="s">
        <v>18</v>
      </c>
      <c r="AP10" s="40">
        <v>45002.416666666664</v>
      </c>
      <c r="AQ10" s="40">
        <v>45002.4375</v>
      </c>
      <c r="AR10" s="34">
        <v>5</v>
      </c>
      <c r="AS10" s="36">
        <v>2050000</v>
      </c>
      <c r="AT10" s="36">
        <v>10000</v>
      </c>
      <c r="AU10" s="1" t="str">
        <f>IFERROR(VLOOKUP(B10,转让结果!B:H,5,0), "")</f>
        <v>辽宁富安金融资产管理有限公司</v>
      </c>
      <c r="AW10" s="30">
        <f t="shared" si="2"/>
        <v>1</v>
      </c>
    </row>
    <row r="11" spans="1:49" ht="32">
      <c r="A11" s="30">
        <f t="shared" si="3"/>
        <v>10</v>
      </c>
      <c r="B11" s="2" t="s">
        <v>36</v>
      </c>
      <c r="C11" s="7" t="s">
        <v>354</v>
      </c>
      <c r="E11" s="27">
        <v>44813</v>
      </c>
      <c r="F11" s="34">
        <v>367</v>
      </c>
      <c r="G11" s="30">
        <v>367</v>
      </c>
      <c r="H11" s="35">
        <v>1414</v>
      </c>
      <c r="I11" s="36">
        <v>2295458.21</v>
      </c>
      <c r="J11" s="35">
        <v>45.81</v>
      </c>
      <c r="K11" s="36">
        <v>44853868.289999999</v>
      </c>
      <c r="L11" s="36">
        <v>56555902.350000001</v>
      </c>
      <c r="M11" s="36">
        <v>101409770.64</v>
      </c>
      <c r="N11" s="29">
        <f t="shared" si="0"/>
        <v>0</v>
      </c>
      <c r="O11" s="36">
        <v>929503</v>
      </c>
      <c r="P11" s="36">
        <v>276320.90000000002</v>
      </c>
      <c r="Q11" s="36">
        <v>251889.16</v>
      </c>
      <c r="V11" s="34">
        <f t="shared" si="1"/>
        <v>367</v>
      </c>
      <c r="AC11" s="33">
        <v>5</v>
      </c>
      <c r="AD11" s="33">
        <v>8</v>
      </c>
      <c r="AH11" s="33">
        <v>354</v>
      </c>
      <c r="AL11" s="39">
        <v>44998.625</v>
      </c>
      <c r="AM11" s="40">
        <v>45005.416666666664</v>
      </c>
      <c r="AN11" s="1" t="s">
        <v>17</v>
      </c>
      <c r="AO11" s="1" t="s">
        <v>18</v>
      </c>
      <c r="AP11" s="40">
        <v>45005.416666666664</v>
      </c>
      <c r="AQ11" s="40">
        <v>45005.4375</v>
      </c>
      <c r="AR11" s="34">
        <v>5</v>
      </c>
      <c r="AS11" s="36">
        <v>4560000</v>
      </c>
      <c r="AT11" s="36">
        <v>20000</v>
      </c>
      <c r="AU11" s="1" t="str">
        <f>IFERROR(VLOOKUP(B11,转让结果!B:H,5,0), "")</f>
        <v>宁夏金融资产管理有限公司</v>
      </c>
      <c r="AW11" s="30">
        <f t="shared" si="2"/>
        <v>1</v>
      </c>
    </row>
    <row r="12" spans="1:49" ht="32">
      <c r="A12" s="30">
        <f t="shared" si="3"/>
        <v>11</v>
      </c>
      <c r="B12" s="2" t="s">
        <v>37</v>
      </c>
      <c r="C12" s="7" t="s">
        <v>354</v>
      </c>
      <c r="E12" s="27">
        <v>44857</v>
      </c>
      <c r="F12" s="34">
        <v>430</v>
      </c>
      <c r="G12" s="30">
        <v>427</v>
      </c>
      <c r="H12" s="35">
        <v>1107</v>
      </c>
      <c r="I12" s="36">
        <v>3914634.08</v>
      </c>
      <c r="J12" s="35">
        <v>45</v>
      </c>
      <c r="K12" s="36">
        <v>50328654.25</v>
      </c>
      <c r="L12" s="36">
        <v>51173128.780000001</v>
      </c>
      <c r="M12" s="36">
        <v>101501783.03</v>
      </c>
      <c r="N12" s="29">
        <f t="shared" si="0"/>
        <v>0</v>
      </c>
      <c r="O12" s="36">
        <v>758596.32</v>
      </c>
      <c r="P12" s="36">
        <v>237709.09</v>
      </c>
      <c r="Q12" s="36">
        <v>219700</v>
      </c>
      <c r="V12" s="34">
        <f t="shared" si="1"/>
        <v>430</v>
      </c>
      <c r="AC12" s="33">
        <v>58</v>
      </c>
      <c r="AE12" s="33">
        <v>326</v>
      </c>
      <c r="AH12" s="33">
        <v>46</v>
      </c>
      <c r="AL12" s="39">
        <v>45000.625</v>
      </c>
      <c r="AM12" s="40">
        <v>45007.416666666664</v>
      </c>
      <c r="AN12" s="1" t="s">
        <v>17</v>
      </c>
      <c r="AO12" s="1" t="s">
        <v>18</v>
      </c>
      <c r="AP12" s="40">
        <v>45007.416666666664</v>
      </c>
      <c r="AQ12" s="40">
        <v>45007.4375</v>
      </c>
      <c r="AR12" s="34">
        <v>5</v>
      </c>
      <c r="AS12" s="36">
        <v>5300000</v>
      </c>
      <c r="AT12" s="36">
        <v>20000</v>
      </c>
      <c r="AU12" s="1" t="str">
        <f>IFERROR(VLOOKUP(B12,转让结果!B:H,5,0), "")</f>
        <v>辽宁富安金融资产管理有限公司</v>
      </c>
      <c r="AW12" s="30">
        <f t="shared" si="2"/>
        <v>1</v>
      </c>
    </row>
    <row r="13" spans="1:49" ht="32">
      <c r="A13" s="30">
        <f t="shared" si="3"/>
        <v>12</v>
      </c>
      <c r="B13" s="2" t="s">
        <v>38</v>
      </c>
      <c r="C13" s="7" t="s">
        <v>354</v>
      </c>
      <c r="E13" s="27">
        <v>44857</v>
      </c>
      <c r="F13" s="34">
        <v>431</v>
      </c>
      <c r="G13" s="30">
        <v>421</v>
      </c>
      <c r="H13" s="35">
        <v>1054</v>
      </c>
      <c r="I13" s="36">
        <v>868573.58</v>
      </c>
      <c r="J13" s="35">
        <v>45</v>
      </c>
      <c r="K13" s="36">
        <v>49286994.509999998</v>
      </c>
      <c r="L13" s="36">
        <v>47424117.710000001</v>
      </c>
      <c r="M13" s="36">
        <v>96711112.219999999</v>
      </c>
      <c r="N13" s="29">
        <f t="shared" si="0"/>
        <v>0</v>
      </c>
      <c r="O13" s="36">
        <v>662315.18999999994</v>
      </c>
      <c r="P13" s="36">
        <v>229717.61</v>
      </c>
      <c r="Q13" s="36">
        <v>223100</v>
      </c>
      <c r="V13" s="34">
        <f t="shared" si="1"/>
        <v>431</v>
      </c>
      <c r="AC13" s="33">
        <v>59</v>
      </c>
      <c r="AE13" s="33">
        <v>317</v>
      </c>
      <c r="AH13" s="33">
        <v>55</v>
      </c>
      <c r="AL13" s="39">
        <v>45000.625</v>
      </c>
      <c r="AM13" s="40">
        <v>45007.416666666664</v>
      </c>
      <c r="AN13" s="1" t="s">
        <v>17</v>
      </c>
      <c r="AO13" s="1" t="s">
        <v>18</v>
      </c>
      <c r="AP13" s="40">
        <v>45007.416666666664</v>
      </c>
      <c r="AQ13" s="40">
        <v>45007.4375</v>
      </c>
      <c r="AR13" s="34">
        <v>5</v>
      </c>
      <c r="AS13" s="36">
        <v>5430000</v>
      </c>
      <c r="AT13" s="36">
        <v>20000</v>
      </c>
      <c r="AU13" s="1" t="str">
        <f>IFERROR(VLOOKUP(B13,转让结果!B:H,5,0), "")</f>
        <v>辽宁富安金融资产管理有限公司</v>
      </c>
      <c r="AW13" s="30">
        <f t="shared" si="2"/>
        <v>1</v>
      </c>
    </row>
    <row r="14" spans="1:49" ht="32">
      <c r="A14" s="30">
        <f t="shared" si="3"/>
        <v>13</v>
      </c>
      <c r="B14" s="2" t="s">
        <v>44</v>
      </c>
      <c r="C14" s="7" t="s">
        <v>354</v>
      </c>
      <c r="E14" s="27">
        <v>44915</v>
      </c>
      <c r="F14" s="34">
        <v>2701</v>
      </c>
      <c r="G14" s="30">
        <v>419</v>
      </c>
      <c r="H14" s="35">
        <v>2125</v>
      </c>
      <c r="I14" s="36">
        <v>4505410.37</v>
      </c>
      <c r="J14" s="35">
        <v>46</v>
      </c>
      <c r="K14" s="36">
        <v>68735700.629999995</v>
      </c>
      <c r="L14" s="36">
        <v>147376515.74000001</v>
      </c>
      <c r="M14" s="36">
        <v>216112216.37</v>
      </c>
      <c r="N14" s="29">
        <f t="shared" si="0"/>
        <v>0</v>
      </c>
      <c r="O14" s="36">
        <v>1706196.27</v>
      </c>
      <c r="P14" s="36">
        <v>515780.95</v>
      </c>
      <c r="Q14" s="36">
        <v>364982.58</v>
      </c>
      <c r="V14" s="34">
        <f t="shared" si="1"/>
        <v>2701</v>
      </c>
      <c r="AD14" s="33">
        <v>29</v>
      </c>
      <c r="AH14" s="33">
        <v>2672</v>
      </c>
      <c r="AL14" s="39">
        <v>45001.625</v>
      </c>
      <c r="AM14" s="40">
        <v>45008.416666608799</v>
      </c>
      <c r="AN14" s="1" t="s">
        <v>17</v>
      </c>
      <c r="AO14" s="1" t="s">
        <v>18</v>
      </c>
      <c r="AP14" s="40">
        <v>45008.416666608799</v>
      </c>
      <c r="AQ14" s="40">
        <v>45008.4375</v>
      </c>
      <c r="AR14" s="34">
        <v>5</v>
      </c>
      <c r="AS14" s="36">
        <v>4130000</v>
      </c>
      <c r="AT14" s="36">
        <v>50000</v>
      </c>
      <c r="AU14" s="1" t="str">
        <f>IFERROR(VLOOKUP(B14,转让结果!B:H,5,0), "")</f>
        <v/>
      </c>
      <c r="AW14" s="30">
        <f t="shared" si="2"/>
        <v>0</v>
      </c>
    </row>
    <row r="15" spans="1:49" ht="32">
      <c r="A15" s="30">
        <f t="shared" si="3"/>
        <v>14</v>
      </c>
      <c r="B15" s="2" t="s">
        <v>45</v>
      </c>
      <c r="C15" s="7" t="s">
        <v>354</v>
      </c>
      <c r="E15" s="27">
        <v>44831</v>
      </c>
      <c r="F15" s="34">
        <v>776</v>
      </c>
      <c r="G15" s="30">
        <v>159</v>
      </c>
      <c r="H15" s="35">
        <v>1986</v>
      </c>
      <c r="I15" s="36">
        <v>4180458.7</v>
      </c>
      <c r="J15" s="35">
        <v>46</v>
      </c>
      <c r="K15" s="36">
        <v>75151481.629999995</v>
      </c>
      <c r="L15" s="36">
        <v>159475425.96000001</v>
      </c>
      <c r="M15" s="36">
        <v>234626907.59</v>
      </c>
      <c r="N15" s="29">
        <f t="shared" si="0"/>
        <v>0</v>
      </c>
      <c r="O15" s="36">
        <v>925902.44</v>
      </c>
      <c r="P15" s="36">
        <v>1475640.93</v>
      </c>
      <c r="Q15" s="36">
        <v>626330.16</v>
      </c>
      <c r="V15" s="34">
        <f t="shared" si="1"/>
        <v>776</v>
      </c>
      <c r="AH15" s="33">
        <v>466</v>
      </c>
      <c r="AJ15" s="33">
        <v>310</v>
      </c>
      <c r="AL15" s="39">
        <v>45002.625</v>
      </c>
      <c r="AM15" s="40">
        <v>45009.416666608799</v>
      </c>
      <c r="AN15" s="1" t="s">
        <v>17</v>
      </c>
      <c r="AO15" s="1" t="s">
        <v>18</v>
      </c>
      <c r="AP15" s="40">
        <v>45009.416666608799</v>
      </c>
      <c r="AQ15" s="40">
        <v>45009.4375</v>
      </c>
      <c r="AR15" s="34">
        <v>5</v>
      </c>
      <c r="AS15" s="36">
        <v>4800000</v>
      </c>
      <c r="AT15" s="36">
        <v>50000</v>
      </c>
      <c r="AU15" s="1" t="str">
        <f>IFERROR(VLOOKUP(B15,转让结果!B:H,5,0), "")</f>
        <v>辽宁富安金融资产管理有限公司</v>
      </c>
      <c r="AW15" s="30">
        <f t="shared" si="2"/>
        <v>1</v>
      </c>
    </row>
    <row r="16" spans="1:49" ht="32">
      <c r="A16" s="30">
        <f t="shared" si="3"/>
        <v>15</v>
      </c>
      <c r="B16" s="2" t="s">
        <v>46</v>
      </c>
      <c r="C16" s="7" t="s">
        <v>354</v>
      </c>
      <c r="E16" s="27">
        <v>44957</v>
      </c>
      <c r="F16" s="34">
        <v>774</v>
      </c>
      <c r="G16" s="30">
        <v>134</v>
      </c>
      <c r="H16" s="35">
        <v>2204</v>
      </c>
      <c r="I16" s="36">
        <v>2257694.79</v>
      </c>
      <c r="J16" s="35">
        <v>43</v>
      </c>
      <c r="K16" s="36">
        <v>37072144.189999998</v>
      </c>
      <c r="L16" s="36">
        <v>79876684.620000005</v>
      </c>
      <c r="M16" s="36">
        <v>116948828.81</v>
      </c>
      <c r="N16" s="29">
        <f t="shared" si="0"/>
        <v>0</v>
      </c>
      <c r="O16" s="36">
        <v>408759.6</v>
      </c>
      <c r="P16" s="36">
        <v>872752.45</v>
      </c>
      <c r="Q16" s="36">
        <v>212575.25</v>
      </c>
      <c r="V16" s="34">
        <f t="shared" si="1"/>
        <v>774</v>
      </c>
      <c r="AD16" s="33">
        <v>5</v>
      </c>
      <c r="AH16" s="33">
        <v>769</v>
      </c>
      <c r="AL16" s="39">
        <v>45002.625</v>
      </c>
      <c r="AM16" s="40">
        <v>45009.416666608799</v>
      </c>
      <c r="AN16" s="1" t="s">
        <v>17</v>
      </c>
      <c r="AO16" s="1" t="s">
        <v>18</v>
      </c>
      <c r="AP16" s="40">
        <v>45009.416666608799</v>
      </c>
      <c r="AQ16" s="40">
        <v>45009.4375</v>
      </c>
      <c r="AR16" s="34">
        <v>5</v>
      </c>
      <c r="AS16" s="36">
        <v>1550000</v>
      </c>
      <c r="AT16" s="36">
        <v>20000</v>
      </c>
      <c r="AU16" s="1" t="str">
        <f>IFERROR(VLOOKUP(B16,转让结果!B:H,5,0), "")</f>
        <v/>
      </c>
      <c r="AW16" s="30">
        <f t="shared" si="2"/>
        <v>0</v>
      </c>
    </row>
    <row r="17" spans="1:49" ht="32">
      <c r="A17" s="30">
        <f t="shared" si="3"/>
        <v>16</v>
      </c>
      <c r="B17" s="2" t="s">
        <v>66</v>
      </c>
      <c r="C17" s="7" t="s">
        <v>488</v>
      </c>
      <c r="D17" s="7" t="s">
        <v>470</v>
      </c>
      <c r="E17" s="27">
        <v>44669</v>
      </c>
      <c r="F17" s="34">
        <v>61</v>
      </c>
      <c r="G17" s="30">
        <v>14</v>
      </c>
      <c r="H17" s="35">
        <v>399.3</v>
      </c>
      <c r="I17" s="36">
        <v>433240.71</v>
      </c>
      <c r="J17" s="35">
        <v>46.43</v>
      </c>
      <c r="K17" s="36">
        <v>3456650.46</v>
      </c>
      <c r="L17" s="36">
        <v>347937.39</v>
      </c>
      <c r="M17" s="36">
        <v>3804587.85</v>
      </c>
      <c r="N17" s="29">
        <f t="shared" si="0"/>
        <v>0</v>
      </c>
      <c r="O17" s="36">
        <v>203335.7</v>
      </c>
      <c r="P17" s="36">
        <v>271756.28000000003</v>
      </c>
      <c r="Q17" s="36">
        <v>135739.51999999999</v>
      </c>
      <c r="V17" s="34">
        <f t="shared" si="1"/>
        <v>61</v>
      </c>
      <c r="Z17" s="33">
        <v>61</v>
      </c>
      <c r="AL17" s="39">
        <v>45001.625</v>
      </c>
      <c r="AM17" s="40">
        <v>45005.416666666664</v>
      </c>
      <c r="AN17" s="1" t="s">
        <v>17</v>
      </c>
      <c r="AO17" s="1" t="s">
        <v>18</v>
      </c>
      <c r="AP17" s="40">
        <v>45005.416666666664</v>
      </c>
      <c r="AQ17" s="40">
        <v>45005.458333333336</v>
      </c>
      <c r="AR17" s="34">
        <v>5</v>
      </c>
      <c r="AS17" s="36">
        <v>765000</v>
      </c>
      <c r="AT17" s="36">
        <v>2000</v>
      </c>
      <c r="AU17" s="1" t="str">
        <f>IFERROR(VLOOKUP(B17,转让结果!B:H,5,0), "")</f>
        <v/>
      </c>
      <c r="AW17" s="30">
        <f t="shared" si="2"/>
        <v>0</v>
      </c>
    </row>
    <row r="18" spans="1:49" ht="32">
      <c r="A18" s="30">
        <f t="shared" si="3"/>
        <v>17</v>
      </c>
      <c r="B18" s="2" t="s">
        <v>47</v>
      </c>
      <c r="C18" s="7" t="s">
        <v>354</v>
      </c>
      <c r="E18" s="27">
        <v>44917</v>
      </c>
      <c r="F18" s="34">
        <v>985</v>
      </c>
      <c r="G18" s="30">
        <v>137</v>
      </c>
      <c r="H18" s="35">
        <v>2810</v>
      </c>
      <c r="I18" s="36">
        <v>5000562.03</v>
      </c>
      <c r="J18" s="35">
        <v>45</v>
      </c>
      <c r="K18" s="36">
        <v>80388981.930000007</v>
      </c>
      <c r="L18" s="36">
        <v>273870271.77999997</v>
      </c>
      <c r="M18" s="36">
        <v>354259253.70999998</v>
      </c>
      <c r="N18" s="29">
        <f t="shared" si="0"/>
        <v>0</v>
      </c>
      <c r="O18" s="36">
        <v>1126223.22</v>
      </c>
      <c r="P18" s="36">
        <v>2585833.9700000002</v>
      </c>
      <c r="Q18" s="36">
        <v>609913.87</v>
      </c>
      <c r="V18" s="34">
        <f t="shared" si="1"/>
        <v>985</v>
      </c>
      <c r="AH18" s="33">
        <v>985</v>
      </c>
      <c r="AL18" s="39">
        <v>45006.625</v>
      </c>
      <c r="AM18" s="40">
        <v>45013.416666666664</v>
      </c>
      <c r="AN18" s="1" t="s">
        <v>17</v>
      </c>
      <c r="AO18" s="1" t="s">
        <v>18</v>
      </c>
      <c r="AP18" s="40">
        <v>45013.416666666664</v>
      </c>
      <c r="AQ18" s="40">
        <v>45013.4375</v>
      </c>
      <c r="AR18" s="34">
        <v>5</v>
      </c>
      <c r="AS18" s="36">
        <v>3620000</v>
      </c>
      <c r="AT18" s="36">
        <v>20000</v>
      </c>
      <c r="AU18" s="1" t="str">
        <f>IFERROR(VLOOKUP(B18,转让结果!B:H,5,0), "")</f>
        <v/>
      </c>
      <c r="AW18" s="30">
        <f t="shared" si="2"/>
        <v>0</v>
      </c>
    </row>
    <row r="19" spans="1:49" ht="32">
      <c r="A19" s="30">
        <f t="shared" si="3"/>
        <v>18</v>
      </c>
      <c r="B19" s="2" t="s">
        <v>48</v>
      </c>
      <c r="C19" s="7" t="s">
        <v>354</v>
      </c>
      <c r="E19" s="27">
        <v>44929</v>
      </c>
      <c r="F19" s="34">
        <v>526</v>
      </c>
      <c r="G19" s="30">
        <v>445</v>
      </c>
      <c r="H19" s="35">
        <v>1425</v>
      </c>
      <c r="I19" s="36">
        <v>2927511.97</v>
      </c>
      <c r="J19" s="35">
        <v>46</v>
      </c>
      <c r="K19" s="36">
        <v>38889266.32</v>
      </c>
      <c r="L19" s="36">
        <v>55180719.32</v>
      </c>
      <c r="M19" s="36">
        <v>94069985.640000001</v>
      </c>
      <c r="N19" s="29">
        <f t="shared" si="0"/>
        <v>0</v>
      </c>
      <c r="O19" s="36">
        <v>579890.18000000005</v>
      </c>
      <c r="P19" s="36">
        <v>211393.23</v>
      </c>
      <c r="Q19" s="36">
        <v>289398.84000000003</v>
      </c>
      <c r="V19" s="34">
        <f t="shared" si="1"/>
        <v>526</v>
      </c>
      <c r="AD19" s="33">
        <v>29</v>
      </c>
      <c r="AH19" s="33">
        <v>497</v>
      </c>
      <c r="AL19" s="39">
        <v>45006.625</v>
      </c>
      <c r="AM19" s="40">
        <v>45013.416666666664</v>
      </c>
      <c r="AN19" s="1" t="s">
        <v>17</v>
      </c>
      <c r="AO19" s="1" t="s">
        <v>18</v>
      </c>
      <c r="AP19" s="40">
        <v>45013.416666666664</v>
      </c>
      <c r="AQ19" s="40">
        <v>45013.4375</v>
      </c>
      <c r="AR19" s="34">
        <v>5</v>
      </c>
      <c r="AS19" s="36">
        <v>4100000</v>
      </c>
      <c r="AT19" s="36">
        <v>10000</v>
      </c>
      <c r="AU19" s="1" t="str">
        <f>IFERROR(VLOOKUP(B19,转让结果!B:H,5,0), "")</f>
        <v>辽宁富安金融资产管理有限公司</v>
      </c>
      <c r="AW19" s="30">
        <f t="shared" si="2"/>
        <v>1</v>
      </c>
    </row>
    <row r="20" spans="1:49" ht="32">
      <c r="A20" s="30">
        <f t="shared" si="3"/>
        <v>19</v>
      </c>
      <c r="B20" s="2" t="s">
        <v>49</v>
      </c>
      <c r="C20" s="7" t="s">
        <v>354</v>
      </c>
      <c r="E20" s="27">
        <v>44831</v>
      </c>
      <c r="F20" s="34">
        <v>354</v>
      </c>
      <c r="G20" s="30">
        <v>61</v>
      </c>
      <c r="H20" s="35">
        <v>2499</v>
      </c>
      <c r="I20" s="36">
        <v>5388279.7999999998</v>
      </c>
      <c r="J20" s="35">
        <v>47</v>
      </c>
      <c r="K20" s="36">
        <v>42297282.479999997</v>
      </c>
      <c r="L20" s="36">
        <v>121993979.95999999</v>
      </c>
      <c r="M20" s="36">
        <v>164291262.44</v>
      </c>
      <c r="N20" s="29">
        <f t="shared" si="0"/>
        <v>0</v>
      </c>
      <c r="O20" s="36">
        <v>543745.18999999994</v>
      </c>
      <c r="P20" s="36">
        <v>2693299.38</v>
      </c>
      <c r="Q20" s="36">
        <v>828101.92</v>
      </c>
      <c r="V20" s="34">
        <f t="shared" si="1"/>
        <v>354</v>
      </c>
      <c r="AH20" s="33">
        <v>318</v>
      </c>
      <c r="AJ20" s="33">
        <v>36</v>
      </c>
      <c r="AL20" s="39">
        <v>45007.625</v>
      </c>
      <c r="AM20" s="40">
        <v>45014.416666608799</v>
      </c>
      <c r="AN20" s="1" t="s">
        <v>17</v>
      </c>
      <c r="AO20" s="1" t="s">
        <v>18</v>
      </c>
      <c r="AP20" s="40">
        <v>45014.416666608799</v>
      </c>
      <c r="AQ20" s="40">
        <v>45014.4375</v>
      </c>
      <c r="AR20" s="34">
        <v>5</v>
      </c>
      <c r="AS20" s="36">
        <v>2410000</v>
      </c>
      <c r="AT20" s="36">
        <v>50000</v>
      </c>
      <c r="AU20" s="1" t="str">
        <f>IFERROR(VLOOKUP(B20,转让结果!B:H,5,0), "")</f>
        <v>甘肃长达金融资产管理股份有限公司</v>
      </c>
      <c r="AW20" s="30">
        <f t="shared" si="2"/>
        <v>1</v>
      </c>
    </row>
    <row r="21" spans="1:49" ht="32">
      <c r="A21" s="30">
        <f t="shared" si="3"/>
        <v>20</v>
      </c>
      <c r="B21" s="2" t="s">
        <v>50</v>
      </c>
      <c r="C21" s="7" t="s">
        <v>354</v>
      </c>
      <c r="E21" s="27">
        <v>44918</v>
      </c>
      <c r="F21" s="34">
        <v>464</v>
      </c>
      <c r="G21" s="30">
        <v>463</v>
      </c>
      <c r="H21" s="35">
        <v>1321</v>
      </c>
      <c r="I21" s="36">
        <v>2296647.0499999998</v>
      </c>
      <c r="J21" s="35">
        <v>44</v>
      </c>
      <c r="K21" s="36">
        <v>48736371.609999999</v>
      </c>
      <c r="L21" s="36">
        <v>69845671.680000007</v>
      </c>
      <c r="M21" s="36">
        <v>118582043.29000001</v>
      </c>
      <c r="N21" s="29">
        <f t="shared" si="0"/>
        <v>0</v>
      </c>
      <c r="O21" s="36">
        <v>907908.72</v>
      </c>
      <c r="P21" s="36">
        <v>256116.72</v>
      </c>
      <c r="Q21" s="36">
        <v>314987.68</v>
      </c>
      <c r="V21" s="34">
        <f t="shared" si="1"/>
        <v>464</v>
      </c>
      <c r="AC21" s="33">
        <v>245</v>
      </c>
      <c r="AH21" s="33">
        <v>56</v>
      </c>
      <c r="AJ21" s="33">
        <v>163</v>
      </c>
      <c r="AL21" s="39">
        <v>45007.625</v>
      </c>
      <c r="AM21" s="40">
        <v>45014.416666608799</v>
      </c>
      <c r="AN21" s="1" t="s">
        <v>17</v>
      </c>
      <c r="AO21" s="1" t="s">
        <v>18</v>
      </c>
      <c r="AP21" s="40">
        <v>45014.416666608799</v>
      </c>
      <c r="AQ21" s="40">
        <v>45014.4375</v>
      </c>
      <c r="AR21" s="34">
        <v>5</v>
      </c>
      <c r="AS21" s="36">
        <v>4150000</v>
      </c>
      <c r="AT21" s="36">
        <v>20000</v>
      </c>
      <c r="AU21" s="1" t="str">
        <f>IFERROR(VLOOKUP(B21,转让结果!B:H,5,0), "")</f>
        <v/>
      </c>
      <c r="AW21" s="30">
        <f t="shared" si="2"/>
        <v>0</v>
      </c>
    </row>
    <row r="22" spans="1:49" ht="32">
      <c r="A22" s="30">
        <f t="shared" si="3"/>
        <v>21</v>
      </c>
      <c r="B22" s="2" t="s">
        <v>51</v>
      </c>
      <c r="C22" s="7" t="s">
        <v>354</v>
      </c>
      <c r="E22" s="27">
        <v>44942</v>
      </c>
      <c r="F22" s="34">
        <v>583</v>
      </c>
      <c r="G22" s="30">
        <v>577</v>
      </c>
      <c r="H22" s="35">
        <v>1439</v>
      </c>
      <c r="I22" s="36">
        <v>2982039.24</v>
      </c>
      <c r="J22" s="35">
        <v>45</v>
      </c>
      <c r="K22" s="36">
        <v>70920735.819999993</v>
      </c>
      <c r="L22" s="36">
        <v>97259972.909999996</v>
      </c>
      <c r="M22" s="36">
        <v>168180708.72999999</v>
      </c>
      <c r="N22" s="29">
        <f t="shared" si="0"/>
        <v>0</v>
      </c>
      <c r="O22" s="36">
        <v>1023255.11</v>
      </c>
      <c r="P22" s="36">
        <v>291474.37</v>
      </c>
      <c r="Q22" s="36">
        <v>359988.76</v>
      </c>
      <c r="V22" s="34">
        <f t="shared" si="1"/>
        <v>583</v>
      </c>
      <c r="AE22" s="33">
        <v>458</v>
      </c>
      <c r="AH22" s="33">
        <v>6</v>
      </c>
      <c r="AI22" s="33">
        <v>65</v>
      </c>
      <c r="AL22" s="39">
        <v>45007.625</v>
      </c>
      <c r="AM22" s="40">
        <v>45014.416666608799</v>
      </c>
      <c r="AN22" s="1" t="s">
        <v>17</v>
      </c>
      <c r="AO22" s="1" t="s">
        <v>18</v>
      </c>
      <c r="AP22" s="40">
        <v>45014.416666608799</v>
      </c>
      <c r="AQ22" s="40">
        <v>45014.4375</v>
      </c>
      <c r="AR22" s="34">
        <v>5</v>
      </c>
      <c r="AS22" s="36">
        <v>5650000</v>
      </c>
      <c r="AT22" s="36">
        <v>10000</v>
      </c>
      <c r="AU22" s="1" t="str">
        <f>IFERROR(VLOOKUP(B22,转让结果!B:H,5,0), "")</f>
        <v/>
      </c>
      <c r="AW22" s="30">
        <f t="shared" si="2"/>
        <v>0</v>
      </c>
    </row>
    <row r="23" spans="1:49" ht="32">
      <c r="A23" s="30">
        <f t="shared" si="3"/>
        <v>22</v>
      </c>
      <c r="B23" s="2" t="s">
        <v>52</v>
      </c>
      <c r="C23" s="7" t="s">
        <v>354</v>
      </c>
      <c r="E23" s="27">
        <v>44954</v>
      </c>
      <c r="F23" s="34">
        <v>521</v>
      </c>
      <c r="G23" s="30">
        <v>521</v>
      </c>
      <c r="H23" s="35">
        <v>1466</v>
      </c>
      <c r="I23" s="36">
        <v>1130595.5900000001</v>
      </c>
      <c r="J23" s="35">
        <v>46</v>
      </c>
      <c r="K23" s="36">
        <v>67780426.700000003</v>
      </c>
      <c r="L23" s="36">
        <v>101319728.72</v>
      </c>
      <c r="M23" s="36">
        <v>169100155.41999999</v>
      </c>
      <c r="N23" s="29">
        <f t="shared" si="0"/>
        <v>0</v>
      </c>
      <c r="O23" s="36">
        <v>1104866.0900000001</v>
      </c>
      <c r="P23" s="36">
        <v>324568.44</v>
      </c>
      <c r="Q23" s="36">
        <v>321218.06</v>
      </c>
      <c r="V23" s="34">
        <f t="shared" si="1"/>
        <v>521</v>
      </c>
      <c r="AC23" s="33">
        <v>42</v>
      </c>
      <c r="AD23" s="33">
        <v>424</v>
      </c>
      <c r="AH23" s="33">
        <v>55</v>
      </c>
      <c r="AL23" s="39">
        <v>45007.625</v>
      </c>
      <c r="AM23" s="40">
        <v>45014.416666608799</v>
      </c>
      <c r="AN23" s="1" t="s">
        <v>17</v>
      </c>
      <c r="AO23" s="1" t="s">
        <v>18</v>
      </c>
      <c r="AP23" s="40">
        <v>45014.416666608799</v>
      </c>
      <c r="AQ23" s="40">
        <v>45014.4375</v>
      </c>
      <c r="AR23" s="34">
        <v>5</v>
      </c>
      <c r="AS23" s="36">
        <v>5400000</v>
      </c>
      <c r="AT23" s="36">
        <v>10000</v>
      </c>
      <c r="AU23" s="1" t="str">
        <f>IFERROR(VLOOKUP(B23,转让结果!B:H,5,0), "")</f>
        <v/>
      </c>
      <c r="AW23" s="30">
        <f t="shared" si="2"/>
        <v>0</v>
      </c>
    </row>
    <row r="24" spans="1:49" ht="32">
      <c r="A24" s="30">
        <f t="shared" si="3"/>
        <v>23</v>
      </c>
      <c r="B24" s="2" t="s">
        <v>53</v>
      </c>
      <c r="C24" s="7" t="s">
        <v>354</v>
      </c>
      <c r="E24" s="27">
        <v>44890</v>
      </c>
      <c r="F24" s="34">
        <v>1395</v>
      </c>
      <c r="G24" s="30">
        <v>284</v>
      </c>
      <c r="H24" s="35">
        <v>1984</v>
      </c>
      <c r="I24" s="36">
        <v>3957777.2</v>
      </c>
      <c r="J24" s="35">
        <v>46</v>
      </c>
      <c r="K24" s="36">
        <v>60721280.170000002</v>
      </c>
      <c r="L24" s="36">
        <v>142197613.11000001</v>
      </c>
      <c r="M24" s="36">
        <v>202918893.28</v>
      </c>
      <c r="N24" s="29">
        <f t="shared" si="0"/>
        <v>0</v>
      </c>
      <c r="O24" s="36">
        <v>1619293</v>
      </c>
      <c r="P24" s="36">
        <v>714503.15</v>
      </c>
      <c r="Q24" s="36">
        <v>232783.71</v>
      </c>
      <c r="V24" s="34">
        <f t="shared" si="1"/>
        <v>1395</v>
      </c>
      <c r="AH24" s="33">
        <v>1395</v>
      </c>
      <c r="AL24" s="39">
        <v>45007.625</v>
      </c>
      <c r="AM24" s="40">
        <v>45014.416666608799</v>
      </c>
      <c r="AN24" s="1" t="s">
        <v>17</v>
      </c>
      <c r="AO24" s="1" t="s">
        <v>18</v>
      </c>
      <c r="AP24" s="40">
        <v>45014.416666608799</v>
      </c>
      <c r="AQ24" s="40">
        <v>45014.4375</v>
      </c>
      <c r="AR24" s="34">
        <v>5</v>
      </c>
      <c r="AS24" s="36">
        <v>3090000</v>
      </c>
      <c r="AT24" s="36">
        <v>5000</v>
      </c>
      <c r="AU24" s="1" t="str">
        <f>IFERROR(VLOOKUP(B24,转让结果!B:H,5,0), "")</f>
        <v>辽宁富安金融资产管理有限公司</v>
      </c>
      <c r="AW24" s="30">
        <f t="shared" si="2"/>
        <v>1</v>
      </c>
    </row>
    <row r="25" spans="1:49" ht="32">
      <c r="A25" s="30">
        <f t="shared" si="3"/>
        <v>24</v>
      </c>
      <c r="B25" s="2" t="s">
        <v>54</v>
      </c>
      <c r="C25" s="7" t="s">
        <v>354</v>
      </c>
      <c r="E25" s="27">
        <v>44955</v>
      </c>
      <c r="F25" s="34">
        <v>480</v>
      </c>
      <c r="G25" s="30">
        <v>479</v>
      </c>
      <c r="H25" s="35">
        <v>1834</v>
      </c>
      <c r="I25" s="36">
        <v>3467359.33</v>
      </c>
      <c r="J25" s="35">
        <v>46</v>
      </c>
      <c r="K25" s="36">
        <v>62225579.369999997</v>
      </c>
      <c r="L25" s="36">
        <v>189378299.11000001</v>
      </c>
      <c r="M25" s="36">
        <v>251603878.47999999</v>
      </c>
      <c r="N25" s="29">
        <f t="shared" si="0"/>
        <v>0</v>
      </c>
      <c r="O25" s="36">
        <v>1360220.08</v>
      </c>
      <c r="P25" s="36">
        <v>525269.06000000006</v>
      </c>
      <c r="Q25" s="36">
        <v>342338.28</v>
      </c>
      <c r="V25" s="34">
        <f t="shared" si="1"/>
        <v>480</v>
      </c>
      <c r="AH25" s="33">
        <v>48</v>
      </c>
      <c r="AL25" s="39">
        <v>45007.625</v>
      </c>
      <c r="AM25" s="40">
        <v>45014.416666608799</v>
      </c>
      <c r="AN25" s="1" t="s">
        <v>17</v>
      </c>
      <c r="AO25" s="1" t="s">
        <v>18</v>
      </c>
      <c r="AP25" s="40">
        <v>45014.416666608799</v>
      </c>
      <c r="AQ25" s="40">
        <v>45014.4375</v>
      </c>
      <c r="AR25" s="34">
        <v>5</v>
      </c>
      <c r="AS25" s="36">
        <v>5200000</v>
      </c>
      <c r="AT25" s="36">
        <v>50000</v>
      </c>
      <c r="AU25" s="1" t="str">
        <f>IFERROR(VLOOKUP(B25,转让结果!B:H,5,0), "")</f>
        <v>辽宁富安金融资产管理有限公司</v>
      </c>
      <c r="AW25" s="30">
        <f t="shared" si="2"/>
        <v>1</v>
      </c>
    </row>
    <row r="26" spans="1:49" ht="32">
      <c r="A26" s="30">
        <f t="shared" si="3"/>
        <v>25</v>
      </c>
      <c r="B26" s="2" t="s">
        <v>55</v>
      </c>
      <c r="C26" s="7" t="s">
        <v>354</v>
      </c>
      <c r="E26" s="27">
        <v>44879</v>
      </c>
      <c r="F26" s="34">
        <v>2773</v>
      </c>
      <c r="G26" s="30">
        <v>559</v>
      </c>
      <c r="H26" s="35">
        <v>2310</v>
      </c>
      <c r="I26" s="36">
        <v>4901514.1399999997</v>
      </c>
      <c r="J26" s="35">
        <v>47</v>
      </c>
      <c r="K26" s="36">
        <v>294750473.37</v>
      </c>
      <c r="L26" s="36">
        <v>717350046.90999997</v>
      </c>
      <c r="M26" s="36">
        <v>1012100520.28</v>
      </c>
      <c r="N26" s="29">
        <f t="shared" si="0"/>
        <v>0</v>
      </c>
      <c r="O26" s="36">
        <v>3639025.98</v>
      </c>
      <c r="P26" s="36">
        <v>1810555.49</v>
      </c>
      <c r="Q26" s="36">
        <v>430767.39</v>
      </c>
      <c r="V26" s="34">
        <f t="shared" si="1"/>
        <v>2773</v>
      </c>
      <c r="AH26" s="33">
        <v>2773</v>
      </c>
      <c r="AL26" s="39">
        <v>45007.625</v>
      </c>
      <c r="AM26" s="40">
        <v>45014.416666608799</v>
      </c>
      <c r="AN26" s="1" t="s">
        <v>17</v>
      </c>
      <c r="AO26" s="1" t="s">
        <v>18</v>
      </c>
      <c r="AP26" s="40">
        <v>45014.416666608799</v>
      </c>
      <c r="AQ26" s="40">
        <v>45014.4375</v>
      </c>
      <c r="AR26" s="34">
        <v>5</v>
      </c>
      <c r="AS26" s="36">
        <v>15000000</v>
      </c>
      <c r="AT26" s="36">
        <v>50000</v>
      </c>
      <c r="AU26" s="1" t="str">
        <f>IFERROR(VLOOKUP(B26,转让结果!B:H,5,0), "")</f>
        <v>中国信达资产管理股份有限公司四川省分公司</v>
      </c>
      <c r="AW26" s="30">
        <f t="shared" si="2"/>
        <v>1</v>
      </c>
    </row>
    <row r="27" spans="1:49" ht="32">
      <c r="A27" s="30">
        <f t="shared" si="3"/>
        <v>26</v>
      </c>
      <c r="B27" s="2" t="s">
        <v>56</v>
      </c>
      <c r="C27" s="7" t="s">
        <v>354</v>
      </c>
      <c r="E27" s="27">
        <v>44844</v>
      </c>
      <c r="F27" s="34">
        <v>519</v>
      </c>
      <c r="G27" s="30">
        <v>514</v>
      </c>
      <c r="H27" s="35">
        <v>999</v>
      </c>
      <c r="I27" s="36">
        <v>801344.8</v>
      </c>
      <c r="J27" s="35">
        <v>45</v>
      </c>
      <c r="K27" s="36">
        <v>39643724.439999998</v>
      </c>
      <c r="L27" s="36">
        <v>37578205.539999999</v>
      </c>
      <c r="M27" s="36">
        <v>77221929.980000004</v>
      </c>
      <c r="N27" s="29">
        <f t="shared" si="0"/>
        <v>0</v>
      </c>
      <c r="O27" s="36">
        <v>486949.98</v>
      </c>
      <c r="P27" s="36">
        <v>150237.22</v>
      </c>
      <c r="Q27" s="36">
        <v>430767.39</v>
      </c>
      <c r="V27" s="34">
        <f t="shared" si="1"/>
        <v>519</v>
      </c>
      <c r="AH27" s="33">
        <v>519</v>
      </c>
      <c r="AL27" s="39">
        <v>45007.625</v>
      </c>
      <c r="AM27" s="40">
        <v>45014.416666608799</v>
      </c>
      <c r="AN27" s="1" t="s">
        <v>17</v>
      </c>
      <c r="AO27" s="1" t="s">
        <v>18</v>
      </c>
      <c r="AP27" s="40">
        <v>45014.416666608799</v>
      </c>
      <c r="AQ27" s="40">
        <v>45014.4375</v>
      </c>
      <c r="AR27" s="34">
        <v>5</v>
      </c>
      <c r="AS27" s="36">
        <v>4300000</v>
      </c>
      <c r="AT27" s="36">
        <v>10000</v>
      </c>
      <c r="AU27" s="1" t="str">
        <f>IFERROR(VLOOKUP(B27,转让结果!B:H,5,0), "")</f>
        <v>辽宁富安金融资产管理有限公司</v>
      </c>
      <c r="AW27" s="30">
        <f t="shared" si="2"/>
        <v>1</v>
      </c>
    </row>
    <row r="28" spans="1:49" ht="32">
      <c r="A28" s="30">
        <f t="shared" si="3"/>
        <v>27</v>
      </c>
      <c r="B28" s="2" t="s">
        <v>57</v>
      </c>
      <c r="C28" s="7" t="s">
        <v>354</v>
      </c>
      <c r="E28" s="27">
        <v>44921</v>
      </c>
      <c r="F28" s="34">
        <v>7416</v>
      </c>
      <c r="G28" s="30">
        <v>670</v>
      </c>
      <c r="H28" s="35">
        <v>2365</v>
      </c>
      <c r="I28" s="36">
        <v>4535158.2</v>
      </c>
      <c r="J28" s="35">
        <v>44</v>
      </c>
      <c r="K28" s="36">
        <v>299105920.99000001</v>
      </c>
      <c r="L28" s="36">
        <v>768059178.46000004</v>
      </c>
      <c r="M28" s="36">
        <v>1067165099.45</v>
      </c>
      <c r="N28" s="29">
        <f t="shared" si="0"/>
        <v>0</v>
      </c>
      <c r="O28" s="36">
        <v>3736896.54</v>
      </c>
      <c r="P28" s="36">
        <v>1592783.73</v>
      </c>
      <c r="Q28" s="36">
        <v>597344.66</v>
      </c>
      <c r="V28" s="34">
        <f t="shared" si="1"/>
        <v>7416</v>
      </c>
      <c r="AG28" s="33">
        <v>7416</v>
      </c>
      <c r="AL28" s="39">
        <v>45007.625</v>
      </c>
      <c r="AM28" s="40">
        <v>45014.416666608799</v>
      </c>
      <c r="AN28" s="1" t="s">
        <v>17</v>
      </c>
      <c r="AO28" s="1" t="s">
        <v>18</v>
      </c>
      <c r="AP28" s="40">
        <v>45014.416666608799</v>
      </c>
      <c r="AQ28" s="40">
        <v>45014.4375</v>
      </c>
      <c r="AR28" s="34">
        <v>5</v>
      </c>
      <c r="AS28" s="36">
        <v>15000000</v>
      </c>
      <c r="AT28" s="36">
        <v>10000</v>
      </c>
      <c r="AU28" s="1" t="str">
        <f>IFERROR(VLOOKUP(B28,转让结果!B:H,5,0), "")</f>
        <v/>
      </c>
      <c r="AW28" s="30">
        <f t="shared" si="2"/>
        <v>0</v>
      </c>
    </row>
    <row r="29" spans="1:49" ht="32">
      <c r="A29" s="30">
        <f t="shared" si="3"/>
        <v>28</v>
      </c>
      <c r="B29" s="2" t="s">
        <v>58</v>
      </c>
      <c r="C29" s="7" t="s">
        <v>486</v>
      </c>
      <c r="D29" s="7" t="s">
        <v>487</v>
      </c>
      <c r="E29" s="27">
        <v>44851</v>
      </c>
      <c r="F29" s="34">
        <v>211</v>
      </c>
      <c r="G29" s="30">
        <v>198</v>
      </c>
      <c r="H29" s="35">
        <v>1069</v>
      </c>
      <c r="I29" s="36">
        <v>381147.84</v>
      </c>
      <c r="J29" s="35">
        <v>43</v>
      </c>
      <c r="K29" s="36">
        <v>9652888.3900000006</v>
      </c>
      <c r="L29" s="36">
        <v>3759335.72</v>
      </c>
      <c r="M29" s="36">
        <v>13412224.109999999</v>
      </c>
      <c r="N29" s="29">
        <f t="shared" si="0"/>
        <v>0</v>
      </c>
      <c r="O29" s="36">
        <v>22712.19</v>
      </c>
      <c r="P29" s="36">
        <v>67738.509999999995</v>
      </c>
      <c r="V29" s="34">
        <f t="shared" si="1"/>
        <v>211</v>
      </c>
      <c r="X29" s="33">
        <v>191</v>
      </c>
      <c r="Z29" s="33">
        <v>20</v>
      </c>
      <c r="AL29" s="39">
        <v>45007.625</v>
      </c>
      <c r="AM29" s="40">
        <v>45009.416666666664</v>
      </c>
      <c r="AN29" s="1" t="s">
        <v>17</v>
      </c>
      <c r="AO29" s="1" t="s">
        <v>18</v>
      </c>
      <c r="AP29" s="40">
        <v>45009.416666666664</v>
      </c>
      <c r="AQ29" s="40">
        <v>45009.4375</v>
      </c>
      <c r="AR29" s="34">
        <v>3</v>
      </c>
      <c r="AS29" s="36">
        <v>590000</v>
      </c>
      <c r="AT29" s="36">
        <v>30000</v>
      </c>
      <c r="AU29" s="1" t="str">
        <f>IFERROR(VLOOKUP(B29,转让结果!B:H,5,0), "")</f>
        <v/>
      </c>
      <c r="AW29" s="30">
        <f t="shared" si="2"/>
        <v>0</v>
      </c>
    </row>
    <row r="30" spans="1:49" ht="32">
      <c r="A30" s="30">
        <f t="shared" si="3"/>
        <v>29</v>
      </c>
      <c r="B30" s="2" t="s">
        <v>59</v>
      </c>
      <c r="C30" s="7" t="s">
        <v>354</v>
      </c>
      <c r="E30" s="27">
        <v>44827</v>
      </c>
      <c r="F30" s="34">
        <v>2860</v>
      </c>
      <c r="G30" s="30">
        <v>384</v>
      </c>
      <c r="H30" s="35">
        <v>1875</v>
      </c>
      <c r="I30" s="36">
        <v>4700120.8499999996</v>
      </c>
      <c r="J30" s="35">
        <v>43</v>
      </c>
      <c r="K30" s="36">
        <v>180570400.03</v>
      </c>
      <c r="L30" s="36">
        <v>357383155.80000001</v>
      </c>
      <c r="M30" s="36">
        <v>537953555.83000004</v>
      </c>
      <c r="N30" s="29">
        <f t="shared" si="0"/>
        <v>0</v>
      </c>
      <c r="O30" s="36">
        <v>1237722.43</v>
      </c>
      <c r="P30" s="36">
        <v>1400920.72</v>
      </c>
      <c r="Q30" s="36">
        <v>714950.2</v>
      </c>
      <c r="V30" s="34">
        <f t="shared" si="1"/>
        <v>2860</v>
      </c>
      <c r="AD30" s="33">
        <v>38</v>
      </c>
      <c r="AH30" s="33">
        <v>2822</v>
      </c>
      <c r="AL30" s="39">
        <v>45008.625</v>
      </c>
      <c r="AM30" s="40">
        <v>45015.416666666664</v>
      </c>
      <c r="AN30" s="1" t="s">
        <v>17</v>
      </c>
      <c r="AO30" s="1" t="s">
        <v>18</v>
      </c>
      <c r="AP30" s="40">
        <v>45015.416666666664</v>
      </c>
      <c r="AQ30" s="40">
        <v>45015.4375</v>
      </c>
      <c r="AR30" s="34">
        <v>3</v>
      </c>
      <c r="AS30" s="36">
        <v>8880000</v>
      </c>
      <c r="AT30" s="36">
        <v>100000</v>
      </c>
      <c r="AU30" s="1" t="str">
        <f>IFERROR(VLOOKUP(B30,转让结果!B:H,5,0), "")</f>
        <v/>
      </c>
      <c r="AW30" s="30">
        <f t="shared" si="2"/>
        <v>0</v>
      </c>
    </row>
    <row r="31" spans="1:49" ht="32">
      <c r="A31" s="30">
        <f t="shared" si="3"/>
        <v>30</v>
      </c>
      <c r="B31" s="2" t="s">
        <v>60</v>
      </c>
      <c r="C31" s="7" t="s">
        <v>354</v>
      </c>
      <c r="E31" s="27">
        <v>44890</v>
      </c>
      <c r="F31" s="34">
        <v>660</v>
      </c>
      <c r="G31" s="30">
        <v>649</v>
      </c>
      <c r="H31" s="35">
        <v>1483</v>
      </c>
      <c r="I31" s="36">
        <v>2193345.4500000002</v>
      </c>
      <c r="J31" s="35">
        <v>46</v>
      </c>
      <c r="K31" s="36">
        <v>60122732.990000002</v>
      </c>
      <c r="L31" s="36">
        <v>91824299.269999996</v>
      </c>
      <c r="M31" s="36">
        <v>151947032.25999999</v>
      </c>
      <c r="N31" s="29">
        <f t="shared" si="0"/>
        <v>0</v>
      </c>
      <c r="O31" s="36">
        <v>3076687.8</v>
      </c>
      <c r="P31" s="36">
        <v>234124.85</v>
      </c>
      <c r="Q31" s="36">
        <v>179839.39</v>
      </c>
      <c r="V31" s="34">
        <f t="shared" si="1"/>
        <v>660</v>
      </c>
      <c r="AH31" s="33">
        <v>66</v>
      </c>
      <c r="AL31" s="39">
        <v>45008.625</v>
      </c>
      <c r="AM31" s="40">
        <v>45015.416666666664</v>
      </c>
      <c r="AN31" s="1" t="s">
        <v>17</v>
      </c>
      <c r="AO31" s="1" t="s">
        <v>18</v>
      </c>
      <c r="AP31" s="40">
        <v>45015.416666666664</v>
      </c>
      <c r="AQ31" s="40">
        <v>45015.4375</v>
      </c>
      <c r="AR31" s="34">
        <v>5</v>
      </c>
      <c r="AS31" s="36">
        <v>6020000</v>
      </c>
      <c r="AT31" s="36">
        <v>5000</v>
      </c>
      <c r="AU31" s="1" t="str">
        <f>IFERROR(VLOOKUP(B31,转让结果!B:H,5,0), "")</f>
        <v>辽宁富安金融资产管理有限公司</v>
      </c>
      <c r="AW31" s="30">
        <f t="shared" si="2"/>
        <v>1</v>
      </c>
    </row>
    <row r="32" spans="1:49" ht="32">
      <c r="A32" s="30">
        <f t="shared" si="3"/>
        <v>31</v>
      </c>
      <c r="B32" s="2" t="s">
        <v>62</v>
      </c>
      <c r="C32" s="7" t="s">
        <v>489</v>
      </c>
      <c r="E32" s="27">
        <v>44993</v>
      </c>
      <c r="F32" s="34">
        <v>419</v>
      </c>
      <c r="G32" s="30">
        <v>360</v>
      </c>
      <c r="H32" s="35">
        <v>690</v>
      </c>
      <c r="I32" s="36">
        <v>732216.18</v>
      </c>
      <c r="J32" s="35">
        <v>46</v>
      </c>
      <c r="K32" s="36">
        <v>71684759.799999997</v>
      </c>
      <c r="L32" s="36">
        <v>26465183.760000002</v>
      </c>
      <c r="M32" s="36">
        <v>98149943.560000002</v>
      </c>
      <c r="N32" s="29">
        <f t="shared" si="0"/>
        <v>0</v>
      </c>
      <c r="O32" s="36">
        <v>323839.63</v>
      </c>
      <c r="P32" s="36">
        <v>272638.73</v>
      </c>
      <c r="V32" s="34">
        <f t="shared" si="1"/>
        <v>419</v>
      </c>
      <c r="X32" s="33">
        <v>343</v>
      </c>
      <c r="AA32" s="33">
        <v>7</v>
      </c>
      <c r="AC32" s="33">
        <v>28</v>
      </c>
      <c r="AD32" s="33">
        <v>29</v>
      </c>
      <c r="AG32" s="33">
        <v>2</v>
      </c>
      <c r="AI32" s="33">
        <v>10</v>
      </c>
      <c r="AL32" s="39">
        <v>45009.625</v>
      </c>
      <c r="AM32" s="40">
        <v>45016.416666608799</v>
      </c>
      <c r="AN32" s="1" t="s">
        <v>17</v>
      </c>
      <c r="AO32" s="1" t="s">
        <v>18</v>
      </c>
      <c r="AP32" s="40">
        <v>45016.416666608799</v>
      </c>
      <c r="AQ32" s="40">
        <v>45016.4375</v>
      </c>
      <c r="AR32" s="34">
        <v>5</v>
      </c>
      <c r="AS32" s="36">
        <v>5000000</v>
      </c>
      <c r="AT32" s="36">
        <v>20000</v>
      </c>
      <c r="AU32" s="1" t="str">
        <f>IFERROR(VLOOKUP(B32,转让结果!B:H,5,0), "")</f>
        <v>苏州资产管理有限公司</v>
      </c>
      <c r="AW32" s="30">
        <f t="shared" si="2"/>
        <v>1</v>
      </c>
    </row>
    <row r="33" spans="1:49" ht="32">
      <c r="A33" s="30">
        <f t="shared" si="3"/>
        <v>32</v>
      </c>
      <c r="B33" s="2" t="s">
        <v>63</v>
      </c>
      <c r="C33" s="7" t="s">
        <v>354</v>
      </c>
      <c r="E33" s="27">
        <v>44886</v>
      </c>
      <c r="F33" s="34">
        <v>714</v>
      </c>
      <c r="G33" s="30">
        <v>73</v>
      </c>
      <c r="H33" s="35">
        <v>1650</v>
      </c>
      <c r="I33" s="36">
        <v>3379615.05</v>
      </c>
      <c r="J33" s="35">
        <v>48</v>
      </c>
      <c r="K33" s="36">
        <v>28094235.190000001</v>
      </c>
      <c r="L33" s="36">
        <v>37233484.579999998</v>
      </c>
      <c r="M33" s="36">
        <v>65327719.770000003</v>
      </c>
      <c r="N33" s="29">
        <f t="shared" si="0"/>
        <v>0</v>
      </c>
      <c r="O33" s="36">
        <v>594174.39</v>
      </c>
      <c r="P33" s="36">
        <v>894900.27</v>
      </c>
      <c r="Q33" s="36">
        <v>415996.38</v>
      </c>
      <c r="V33" s="34">
        <f t="shared" si="1"/>
        <v>714</v>
      </c>
      <c r="AH33" s="33">
        <v>714</v>
      </c>
      <c r="AL33" s="39">
        <v>45009.625</v>
      </c>
      <c r="AM33" s="40">
        <v>45016.416666608799</v>
      </c>
      <c r="AN33" s="1" t="s">
        <v>17</v>
      </c>
      <c r="AO33" s="1" t="s">
        <v>18</v>
      </c>
      <c r="AP33" s="40">
        <v>45016.416666608799</v>
      </c>
      <c r="AQ33" s="40">
        <v>45016.4375</v>
      </c>
      <c r="AR33" s="34">
        <v>5</v>
      </c>
      <c r="AS33" s="36">
        <v>1550000</v>
      </c>
      <c r="AT33" s="36">
        <v>5000</v>
      </c>
      <c r="AU33" s="1" t="str">
        <f>IFERROR(VLOOKUP(B33,转让结果!B:H,5,0), "")</f>
        <v/>
      </c>
      <c r="AW33" s="30">
        <f t="shared" si="2"/>
        <v>0</v>
      </c>
    </row>
    <row r="34" spans="1:49" ht="32">
      <c r="A34" s="30">
        <f t="shared" si="3"/>
        <v>33</v>
      </c>
      <c r="B34" s="2" t="s">
        <v>64</v>
      </c>
      <c r="C34" s="7" t="s">
        <v>488</v>
      </c>
      <c r="D34" s="7" t="s">
        <v>471</v>
      </c>
      <c r="E34" s="27">
        <v>44666</v>
      </c>
      <c r="F34" s="34">
        <v>43</v>
      </c>
      <c r="G34" s="30">
        <v>34</v>
      </c>
      <c r="H34" s="35">
        <v>473.35</v>
      </c>
      <c r="I34" s="36">
        <v>338301.42</v>
      </c>
      <c r="J34" s="35">
        <v>50.62</v>
      </c>
      <c r="K34" s="36">
        <v>3444440.77</v>
      </c>
      <c r="L34" s="36">
        <v>564616.46</v>
      </c>
      <c r="M34" s="36">
        <v>4009057.23</v>
      </c>
      <c r="N34" s="29">
        <f t="shared" si="0"/>
        <v>0</v>
      </c>
      <c r="O34" s="36">
        <v>60900</v>
      </c>
      <c r="P34" s="36">
        <v>117913.45</v>
      </c>
      <c r="Q34" s="36">
        <v>147135.14000000001</v>
      </c>
      <c r="V34" s="34">
        <f t="shared" si="1"/>
        <v>43</v>
      </c>
      <c r="Z34" s="33">
        <v>45</v>
      </c>
      <c r="AL34" s="39">
        <v>45013.625</v>
      </c>
      <c r="AM34" s="40">
        <v>45020.416666666664</v>
      </c>
      <c r="AN34" s="1" t="s">
        <v>17</v>
      </c>
      <c r="AO34" s="1" t="s">
        <v>18</v>
      </c>
      <c r="AP34" s="40">
        <v>45020.416666666664</v>
      </c>
      <c r="AQ34" s="40">
        <v>45020.458333333336</v>
      </c>
      <c r="AR34" s="34">
        <v>5</v>
      </c>
      <c r="AS34" s="36">
        <v>697785.86</v>
      </c>
      <c r="AT34" s="36">
        <v>5000</v>
      </c>
      <c r="AU34" s="1" t="str">
        <f>IFERROR(VLOOKUP(B34,转让结果!B:H,5,0), "")</f>
        <v>辽宁富安金融资产管理有限公司</v>
      </c>
      <c r="AW34" s="30">
        <f t="shared" si="2"/>
        <v>1</v>
      </c>
    </row>
    <row r="35" spans="1:49" ht="32">
      <c r="A35" s="30">
        <f t="shared" si="3"/>
        <v>34</v>
      </c>
      <c r="B35" s="2" t="s">
        <v>65</v>
      </c>
      <c r="C35" s="7" t="s">
        <v>354</v>
      </c>
      <c r="E35" s="27">
        <v>44957</v>
      </c>
      <c r="F35" s="34">
        <v>774</v>
      </c>
      <c r="G35" s="30">
        <v>134</v>
      </c>
      <c r="H35" s="35">
        <v>2204</v>
      </c>
      <c r="I35" s="36">
        <v>2257694.79</v>
      </c>
      <c r="J35" s="35">
        <v>43</v>
      </c>
      <c r="K35" s="36">
        <v>37072144.189999998</v>
      </c>
      <c r="L35" s="36">
        <v>79876684.620000005</v>
      </c>
      <c r="M35" s="36">
        <v>116948828.81</v>
      </c>
      <c r="N35" s="29">
        <f t="shared" si="0"/>
        <v>0</v>
      </c>
      <c r="O35" s="36">
        <v>408759.6</v>
      </c>
      <c r="P35" s="36">
        <v>872752.45</v>
      </c>
      <c r="Q35" s="36">
        <v>212575.25</v>
      </c>
      <c r="V35" s="34">
        <f t="shared" si="1"/>
        <v>774</v>
      </c>
      <c r="AD35" s="33">
        <v>5</v>
      </c>
      <c r="AH35" s="33">
        <v>769</v>
      </c>
      <c r="AL35" s="39">
        <v>45009.625</v>
      </c>
      <c r="AM35" s="40">
        <v>45013.416666666664</v>
      </c>
      <c r="AN35" s="1" t="s">
        <v>17</v>
      </c>
      <c r="AO35" s="1" t="s">
        <v>18</v>
      </c>
      <c r="AP35" s="40">
        <v>45013.416666666664</v>
      </c>
      <c r="AQ35" s="40">
        <v>45013.4375</v>
      </c>
      <c r="AR35" s="34">
        <v>5</v>
      </c>
      <c r="AS35" s="36">
        <v>1550000</v>
      </c>
      <c r="AT35" s="36">
        <v>20000</v>
      </c>
      <c r="AU35" s="1" t="str">
        <f>IFERROR(VLOOKUP(B35,转让结果!B:H,5,0), "")</f>
        <v/>
      </c>
      <c r="AW35" s="30">
        <f t="shared" si="2"/>
        <v>0</v>
      </c>
    </row>
    <row r="36" spans="1:49" ht="32">
      <c r="A36" s="30">
        <f t="shared" si="3"/>
        <v>35</v>
      </c>
      <c r="B36" s="2" t="s">
        <v>67</v>
      </c>
      <c r="C36" s="7" t="s">
        <v>488</v>
      </c>
      <c r="D36" s="1" t="s">
        <v>472</v>
      </c>
      <c r="E36" s="27">
        <v>44783</v>
      </c>
      <c r="F36" s="34">
        <v>29</v>
      </c>
      <c r="G36" s="30">
        <v>16</v>
      </c>
      <c r="H36" s="35">
        <v>315</v>
      </c>
      <c r="I36" s="36">
        <v>322894.86</v>
      </c>
      <c r="J36" s="35">
        <v>47.16</v>
      </c>
      <c r="K36" s="36">
        <v>2629646.84</v>
      </c>
      <c r="L36" s="36">
        <v>267569.98</v>
      </c>
      <c r="M36" s="36">
        <v>2897216.82</v>
      </c>
      <c r="N36" s="29">
        <f t="shared" si="0"/>
        <v>0</v>
      </c>
      <c r="O36" s="36">
        <v>61960.89</v>
      </c>
      <c r="P36" s="36">
        <v>181076.05</v>
      </c>
      <c r="Q36" s="36">
        <v>248410</v>
      </c>
      <c r="V36" s="34">
        <f t="shared" si="1"/>
        <v>29</v>
      </c>
      <c r="Z36" s="33">
        <v>29</v>
      </c>
      <c r="AL36" s="39">
        <v>45013.625</v>
      </c>
      <c r="AM36" s="40">
        <v>45020.416666666664</v>
      </c>
      <c r="AN36" s="1" t="s">
        <v>17</v>
      </c>
      <c r="AO36" s="1" t="s">
        <v>18</v>
      </c>
      <c r="AP36" s="40">
        <v>45020.416666666664</v>
      </c>
      <c r="AQ36" s="40">
        <v>45020.458333333336</v>
      </c>
      <c r="AR36" s="34">
        <v>5</v>
      </c>
      <c r="AS36" s="36">
        <v>520000</v>
      </c>
      <c r="AT36" s="36">
        <v>5000</v>
      </c>
      <c r="AU36" s="1" t="str">
        <f>IFERROR(VLOOKUP(B36,转让结果!B:H,5,0), "")</f>
        <v/>
      </c>
      <c r="AW36" s="30">
        <f t="shared" si="2"/>
        <v>0</v>
      </c>
    </row>
    <row r="37" spans="1:49" ht="32">
      <c r="A37" s="30">
        <f t="shared" si="3"/>
        <v>36</v>
      </c>
      <c r="B37" s="2" t="s">
        <v>68</v>
      </c>
      <c r="C37" s="7" t="s">
        <v>354</v>
      </c>
      <c r="E37" s="27">
        <v>44822</v>
      </c>
      <c r="F37" s="34">
        <v>1321</v>
      </c>
      <c r="G37" s="30">
        <v>150</v>
      </c>
      <c r="H37" s="35">
        <v>2373</v>
      </c>
      <c r="I37" s="36">
        <v>5082047.0599999996</v>
      </c>
      <c r="J37" s="35">
        <v>43</v>
      </c>
      <c r="K37" s="36">
        <v>76332844.400000006</v>
      </c>
      <c r="L37" s="36">
        <v>199486495.22</v>
      </c>
      <c r="M37" s="36">
        <v>275819339.62</v>
      </c>
      <c r="N37" s="29">
        <f t="shared" si="0"/>
        <v>0</v>
      </c>
      <c r="O37" s="36">
        <v>1381381.35</v>
      </c>
      <c r="P37" s="36">
        <v>1838795.6</v>
      </c>
      <c r="Q37" s="36">
        <v>684795.48</v>
      </c>
      <c r="V37" s="34">
        <f t="shared" si="1"/>
        <v>1321</v>
      </c>
      <c r="Z37" s="33">
        <v>1321</v>
      </c>
      <c r="AL37" s="39">
        <v>45012.625</v>
      </c>
      <c r="AM37" s="40">
        <v>45014.416666608799</v>
      </c>
      <c r="AN37" s="1" t="s">
        <v>17</v>
      </c>
      <c r="AO37" s="1" t="s">
        <v>18</v>
      </c>
      <c r="AP37" s="40">
        <v>45014.416666608799</v>
      </c>
      <c r="AQ37" s="39">
        <v>45014.4375</v>
      </c>
      <c r="AR37" s="34">
        <v>5</v>
      </c>
      <c r="AS37" s="36">
        <v>3450000</v>
      </c>
      <c r="AT37" s="36">
        <v>10000</v>
      </c>
      <c r="AU37" s="1" t="str">
        <f>IFERROR(VLOOKUP(B37,转让结果!B:H,5,0), "")</f>
        <v/>
      </c>
      <c r="AW37" s="30">
        <f t="shared" si="2"/>
        <v>0</v>
      </c>
    </row>
    <row r="38" spans="1:49" ht="32">
      <c r="A38" s="30">
        <f t="shared" si="3"/>
        <v>37</v>
      </c>
      <c r="B38" s="2" t="s">
        <v>69</v>
      </c>
      <c r="C38" s="7" t="s">
        <v>354</v>
      </c>
      <c r="E38" s="27">
        <v>44959</v>
      </c>
      <c r="F38" s="34">
        <v>692</v>
      </c>
      <c r="G38" s="30">
        <v>180</v>
      </c>
      <c r="H38" s="35">
        <v>1878</v>
      </c>
      <c r="I38" s="36">
        <v>3782903.21</v>
      </c>
      <c r="J38" s="35">
        <v>46</v>
      </c>
      <c r="K38" s="36">
        <v>55941567.710000001</v>
      </c>
      <c r="L38" s="36">
        <v>82157407.829999998</v>
      </c>
      <c r="M38" s="36">
        <v>138098975.53999999</v>
      </c>
      <c r="N38" s="29">
        <f t="shared" si="0"/>
        <v>0</v>
      </c>
      <c r="O38" s="36">
        <v>1047603.8</v>
      </c>
      <c r="P38" s="36">
        <v>767216.53</v>
      </c>
      <c r="Q38" s="36">
        <v>628769.4</v>
      </c>
      <c r="V38" s="34">
        <v>639</v>
      </c>
      <c r="W38" s="34">
        <v>53</v>
      </c>
      <c r="AD38" s="33">
        <v>22</v>
      </c>
      <c r="AH38" s="33">
        <v>67</v>
      </c>
      <c r="AL38" s="39">
        <v>45030.625</v>
      </c>
      <c r="AM38" s="40">
        <v>45039.416666666664</v>
      </c>
      <c r="AN38" s="1" t="s">
        <v>17</v>
      </c>
      <c r="AO38" s="1" t="s">
        <v>18</v>
      </c>
      <c r="AP38" s="40">
        <v>45039.416666666664</v>
      </c>
      <c r="AQ38" s="40">
        <v>45039.4375</v>
      </c>
      <c r="AR38" s="34">
        <v>3</v>
      </c>
      <c r="AS38" s="36">
        <v>2800000</v>
      </c>
      <c r="AT38" s="36">
        <v>10000</v>
      </c>
      <c r="AU38" s="1" t="str">
        <f>IFERROR(VLOOKUP(B38,转让结果!B:H,5,0), "")</f>
        <v>云南省资产管理有限公司</v>
      </c>
      <c r="AW38" s="30">
        <f t="shared" si="2"/>
        <v>1</v>
      </c>
    </row>
    <row r="39" spans="1:49" ht="32">
      <c r="A39" s="30">
        <f t="shared" si="3"/>
        <v>38</v>
      </c>
      <c r="B39" s="2" t="s">
        <v>70</v>
      </c>
      <c r="C39" s="7" t="s">
        <v>354</v>
      </c>
      <c r="E39" s="27">
        <v>44831</v>
      </c>
      <c r="F39" s="34">
        <v>776</v>
      </c>
      <c r="G39" s="30">
        <v>159</v>
      </c>
      <c r="K39" s="36">
        <v>75151481.629999995</v>
      </c>
      <c r="L39" s="36">
        <v>159475425.96000001</v>
      </c>
      <c r="M39" s="36">
        <v>234626907.59</v>
      </c>
      <c r="N39" s="29">
        <f t="shared" si="0"/>
        <v>0</v>
      </c>
      <c r="O39" s="36">
        <v>925902.44</v>
      </c>
      <c r="T39" s="34">
        <v>776</v>
      </c>
      <c r="U39" s="34">
        <v>776</v>
      </c>
      <c r="V39" s="34">
        <v>776</v>
      </c>
      <c r="AL39" s="39">
        <v>45036.625</v>
      </c>
      <c r="AM39" s="40">
        <v>45043.416666666664</v>
      </c>
      <c r="AN39" s="1" t="s">
        <v>17</v>
      </c>
      <c r="AO39" s="1" t="s">
        <v>18</v>
      </c>
      <c r="AP39" s="40">
        <v>45043.416666666664</v>
      </c>
      <c r="AQ39" s="40">
        <v>45043.4375</v>
      </c>
      <c r="AR39" s="34">
        <v>5</v>
      </c>
      <c r="AS39" s="36">
        <v>4800000</v>
      </c>
      <c r="AT39" s="36">
        <v>50000</v>
      </c>
      <c r="AU39" s="1" t="str">
        <f>IFERROR(VLOOKUP(B39,转让结果!B:H,5,0), "")</f>
        <v/>
      </c>
      <c r="AW39" s="30">
        <f t="shared" si="2"/>
        <v>0</v>
      </c>
    </row>
    <row r="40" spans="1:49" ht="32">
      <c r="A40" s="30">
        <f t="shared" si="3"/>
        <v>39</v>
      </c>
      <c r="B40" s="2" t="s">
        <v>72</v>
      </c>
      <c r="C40" s="7" t="s">
        <v>354</v>
      </c>
      <c r="E40" s="27">
        <v>44954</v>
      </c>
      <c r="F40" s="34">
        <v>521</v>
      </c>
      <c r="G40" s="30">
        <v>521</v>
      </c>
      <c r="K40" s="36">
        <v>67780426.700000003</v>
      </c>
      <c r="L40" s="36">
        <v>101319728.72</v>
      </c>
      <c r="M40" s="36">
        <v>169100155.41999999</v>
      </c>
      <c r="N40" s="29">
        <f t="shared" si="0"/>
        <v>0</v>
      </c>
      <c r="O40" s="36">
        <v>1104866.0900000001</v>
      </c>
      <c r="T40" s="34">
        <v>521</v>
      </c>
      <c r="U40" s="34">
        <v>521</v>
      </c>
      <c r="V40" s="34">
        <v>521</v>
      </c>
      <c r="AL40" s="39">
        <v>45022.625</v>
      </c>
      <c r="AM40" s="40">
        <v>45026.416666666664</v>
      </c>
      <c r="AN40" s="1" t="s">
        <v>17</v>
      </c>
      <c r="AO40" s="1" t="s">
        <v>18</v>
      </c>
      <c r="AP40" s="40">
        <v>45026.416666666664</v>
      </c>
      <c r="AQ40" s="40">
        <v>45026.4375</v>
      </c>
      <c r="AR40" s="34">
        <v>5</v>
      </c>
      <c r="AS40" s="36">
        <v>5400000</v>
      </c>
      <c r="AT40" s="36">
        <v>10000</v>
      </c>
      <c r="AU40" s="1" t="str">
        <f>IFERROR(VLOOKUP(B40,转让结果!B:H,5,0), "")</f>
        <v/>
      </c>
      <c r="AW40" s="30">
        <f t="shared" si="2"/>
        <v>0</v>
      </c>
    </row>
    <row r="41" spans="1:49" ht="32">
      <c r="A41" s="30">
        <f t="shared" si="3"/>
        <v>40</v>
      </c>
      <c r="B41" s="2" t="s">
        <v>73</v>
      </c>
      <c r="C41" s="7" t="s">
        <v>354</v>
      </c>
      <c r="E41" s="27">
        <v>44923</v>
      </c>
      <c r="F41" s="34">
        <v>307</v>
      </c>
      <c r="G41" s="30">
        <v>307</v>
      </c>
      <c r="H41" s="35">
        <v>1322</v>
      </c>
      <c r="I41" s="36">
        <v>1678384.95</v>
      </c>
      <c r="J41" s="35">
        <v>45</v>
      </c>
      <c r="K41" s="36">
        <v>44401561.390000001</v>
      </c>
      <c r="L41" s="36">
        <v>56006691.170000002</v>
      </c>
      <c r="M41" s="36">
        <v>100408252.56</v>
      </c>
      <c r="N41" s="29">
        <f t="shared" si="0"/>
        <v>0</v>
      </c>
      <c r="O41" s="36">
        <v>679641.28</v>
      </c>
      <c r="P41" s="36">
        <v>327062.71000000002</v>
      </c>
      <c r="Q41" s="36">
        <v>265459.28000000003</v>
      </c>
      <c r="T41" s="34">
        <v>307</v>
      </c>
      <c r="U41" s="34">
        <v>37</v>
      </c>
      <c r="V41" s="34">
        <v>307</v>
      </c>
      <c r="AH41" s="33">
        <v>221</v>
      </c>
      <c r="AJ41" s="33">
        <v>86</v>
      </c>
      <c r="AL41" s="39">
        <v>45033.625</v>
      </c>
      <c r="AM41" s="40">
        <v>45035.416666666664</v>
      </c>
      <c r="AN41" s="1" t="s">
        <v>17</v>
      </c>
      <c r="AO41" s="1" t="s">
        <v>18</v>
      </c>
      <c r="AP41" s="40">
        <v>45035.416666666664</v>
      </c>
      <c r="AQ41" s="40">
        <v>45035.4375</v>
      </c>
      <c r="AR41" s="34">
        <v>3</v>
      </c>
      <c r="AS41" s="36">
        <v>3710000</v>
      </c>
      <c r="AT41" s="36">
        <v>50000</v>
      </c>
      <c r="AU41" s="1" t="str">
        <f>IFERROR(VLOOKUP(B41,转让结果!B:H,5,0), "")</f>
        <v>辽宁富安金融资产管理有限公司</v>
      </c>
      <c r="AW41" s="30">
        <f t="shared" si="2"/>
        <v>1</v>
      </c>
    </row>
    <row r="42" spans="1:49" ht="32">
      <c r="A42" s="30">
        <f t="shared" si="3"/>
        <v>41</v>
      </c>
      <c r="B42" s="2" t="s">
        <v>74</v>
      </c>
      <c r="C42" s="7" t="s">
        <v>354</v>
      </c>
      <c r="E42" s="27">
        <v>44942</v>
      </c>
      <c r="F42" s="34">
        <v>583</v>
      </c>
      <c r="G42" s="30">
        <v>577</v>
      </c>
      <c r="K42" s="36">
        <v>70920735.819999993</v>
      </c>
      <c r="L42" s="36">
        <v>97259972.909999996</v>
      </c>
      <c r="M42" s="36">
        <v>168180708.72999999</v>
      </c>
      <c r="N42" s="29">
        <f t="shared" si="0"/>
        <v>0</v>
      </c>
      <c r="O42" s="36">
        <v>1023255.11</v>
      </c>
      <c r="T42" s="34">
        <v>583</v>
      </c>
      <c r="U42" s="34">
        <v>583</v>
      </c>
      <c r="V42" s="34">
        <v>583</v>
      </c>
      <c r="AL42" s="39">
        <v>45026.625</v>
      </c>
      <c r="AM42" s="40">
        <v>45033.416666666664</v>
      </c>
      <c r="AN42" s="1" t="s">
        <v>17</v>
      </c>
      <c r="AO42" s="1" t="s">
        <v>18</v>
      </c>
      <c r="AP42" s="40">
        <v>45033.416666666664</v>
      </c>
      <c r="AQ42" s="40">
        <v>45033.4375</v>
      </c>
      <c r="AR42" s="34">
        <v>5</v>
      </c>
      <c r="AS42" s="36">
        <v>5650000</v>
      </c>
      <c r="AT42" s="36">
        <v>10000</v>
      </c>
      <c r="AU42" s="1" t="str">
        <f>IFERROR(VLOOKUP(B42,转让结果!B:H,5,0), "")</f>
        <v/>
      </c>
      <c r="AW42" s="30">
        <f t="shared" si="2"/>
        <v>0</v>
      </c>
    </row>
    <row r="43" spans="1:49" ht="32">
      <c r="A43" s="30">
        <f t="shared" si="3"/>
        <v>42</v>
      </c>
      <c r="B43" s="2" t="s">
        <v>75</v>
      </c>
      <c r="C43" s="7" t="s">
        <v>354</v>
      </c>
      <c r="E43" s="27">
        <v>44802</v>
      </c>
      <c r="F43" s="34">
        <v>5082</v>
      </c>
      <c r="G43" s="30">
        <v>646</v>
      </c>
      <c r="H43" s="35">
        <v>2428</v>
      </c>
      <c r="I43" s="36">
        <v>2000000</v>
      </c>
      <c r="J43" s="35">
        <v>45</v>
      </c>
      <c r="K43" s="36">
        <v>183919799.59999999</v>
      </c>
      <c r="L43" s="36">
        <v>458034313.13999999</v>
      </c>
      <c r="M43" s="36">
        <v>641954112.74000001</v>
      </c>
      <c r="N43" s="29">
        <f t="shared" si="0"/>
        <v>0</v>
      </c>
      <c r="O43" s="36">
        <v>962758.56</v>
      </c>
      <c r="P43" s="36">
        <v>993737.02</v>
      </c>
      <c r="Q43" s="36">
        <v>438735.89</v>
      </c>
      <c r="T43" s="34">
        <v>5082</v>
      </c>
      <c r="U43" s="34">
        <v>582</v>
      </c>
      <c r="V43" s="34">
        <v>5082</v>
      </c>
      <c r="AH43" s="33">
        <v>582</v>
      </c>
      <c r="AL43" s="39">
        <v>45029.625</v>
      </c>
      <c r="AM43" s="40">
        <v>45033.416666666664</v>
      </c>
      <c r="AN43" s="1" t="s">
        <v>17</v>
      </c>
      <c r="AO43" s="1" t="s">
        <v>18</v>
      </c>
      <c r="AP43" s="40">
        <v>45033.416666666664</v>
      </c>
      <c r="AQ43" s="40">
        <v>45033.4375</v>
      </c>
      <c r="AR43" s="34">
        <v>3</v>
      </c>
      <c r="AS43" s="36">
        <v>9200000</v>
      </c>
      <c r="AT43" s="36">
        <v>20000</v>
      </c>
      <c r="AU43" s="1" t="str">
        <f>IFERROR(VLOOKUP(B43,转让结果!B:H,5,0), "")</f>
        <v/>
      </c>
      <c r="AW43" s="30">
        <f t="shared" si="2"/>
        <v>0</v>
      </c>
    </row>
    <row r="44" spans="1:49" ht="32">
      <c r="A44" s="30">
        <f t="shared" si="3"/>
        <v>43</v>
      </c>
      <c r="B44" s="2" t="s">
        <v>71</v>
      </c>
      <c r="C44" s="7" t="s">
        <v>354</v>
      </c>
      <c r="E44" s="27">
        <v>44917</v>
      </c>
      <c r="F44" s="34">
        <v>985</v>
      </c>
      <c r="G44" s="30">
        <v>137</v>
      </c>
      <c r="K44" s="36">
        <v>80388981.930000007</v>
      </c>
      <c r="L44" s="36">
        <v>273870271.77999997</v>
      </c>
      <c r="M44" s="36">
        <v>354259253.70999998</v>
      </c>
      <c r="N44" s="29">
        <f t="shared" si="0"/>
        <v>0</v>
      </c>
      <c r="O44" s="36">
        <v>1126223.22</v>
      </c>
      <c r="T44" s="34">
        <v>985</v>
      </c>
      <c r="U44" s="34">
        <v>985</v>
      </c>
      <c r="V44" s="34">
        <v>985</v>
      </c>
      <c r="AL44" s="39">
        <v>45042.625</v>
      </c>
      <c r="AM44" s="40">
        <v>45044.416666666664</v>
      </c>
      <c r="AN44" s="1" t="s">
        <v>17</v>
      </c>
      <c r="AO44" s="1" t="s">
        <v>18</v>
      </c>
      <c r="AP44" s="40">
        <v>45044.416666666664</v>
      </c>
      <c r="AQ44" s="40">
        <v>45044.4375</v>
      </c>
      <c r="AR44" s="34">
        <v>5</v>
      </c>
      <c r="AS44" s="36">
        <v>3620000</v>
      </c>
      <c r="AT44" s="36">
        <v>20000</v>
      </c>
      <c r="AU44" s="1" t="str">
        <f>IFERROR(VLOOKUP(B44,转让结果!B:H,5,0), "")</f>
        <v/>
      </c>
      <c r="AW44" s="30">
        <f t="shared" si="2"/>
        <v>0</v>
      </c>
    </row>
    <row r="45" spans="1:49" ht="32">
      <c r="A45" s="30">
        <f t="shared" si="3"/>
        <v>44</v>
      </c>
      <c r="B45" s="2" t="s">
        <v>76</v>
      </c>
      <c r="C45" s="7" t="s">
        <v>354</v>
      </c>
      <c r="E45" s="27">
        <v>44831</v>
      </c>
      <c r="F45" s="34">
        <v>354</v>
      </c>
      <c r="G45" s="30">
        <v>61</v>
      </c>
      <c r="K45" s="36">
        <v>42297282.479999997</v>
      </c>
      <c r="L45" s="36">
        <v>121993979.95999999</v>
      </c>
      <c r="M45" s="36">
        <v>164291262.44</v>
      </c>
      <c r="N45" s="29">
        <f t="shared" si="0"/>
        <v>0</v>
      </c>
      <c r="O45" s="36">
        <v>543745.18999999994</v>
      </c>
      <c r="T45" s="34">
        <v>354</v>
      </c>
      <c r="U45" s="34">
        <v>354</v>
      </c>
      <c r="V45" s="34">
        <v>354</v>
      </c>
      <c r="AL45" s="39">
        <v>45022.625</v>
      </c>
      <c r="AM45" s="40">
        <v>45026.416666666664</v>
      </c>
      <c r="AN45" s="1" t="s">
        <v>17</v>
      </c>
      <c r="AO45" s="1" t="s">
        <v>18</v>
      </c>
      <c r="AP45" s="40">
        <v>45026.416666666664</v>
      </c>
      <c r="AQ45" s="40">
        <v>45026.4375</v>
      </c>
      <c r="AR45" s="34">
        <v>5</v>
      </c>
      <c r="AS45" s="36">
        <v>2410000</v>
      </c>
      <c r="AT45" s="36">
        <v>50000</v>
      </c>
      <c r="AU45" s="1" t="str">
        <f>IFERROR(VLOOKUP(B45,转让结果!B:H,5,0), "")</f>
        <v/>
      </c>
      <c r="AW45" s="30">
        <f t="shared" si="2"/>
        <v>0</v>
      </c>
    </row>
    <row r="46" spans="1:49" ht="48">
      <c r="A46" s="30">
        <f t="shared" si="3"/>
        <v>45</v>
      </c>
      <c r="B46" s="2" t="s">
        <v>77</v>
      </c>
      <c r="C46" s="7" t="s">
        <v>214</v>
      </c>
      <c r="E46" s="27">
        <v>44985</v>
      </c>
      <c r="F46" s="34">
        <v>1479</v>
      </c>
      <c r="G46" s="30">
        <v>1479</v>
      </c>
      <c r="H46" s="35">
        <v>177.04</v>
      </c>
      <c r="I46" s="36">
        <v>445721.43</v>
      </c>
      <c r="J46" s="35">
        <v>39.119999999999997</v>
      </c>
      <c r="K46" s="36">
        <v>67626968.420000002</v>
      </c>
      <c r="L46" s="36">
        <v>14516450.59</v>
      </c>
      <c r="M46" s="36">
        <v>82143419.010000005</v>
      </c>
      <c r="N46" s="29">
        <f t="shared" si="0"/>
        <v>0</v>
      </c>
      <c r="O46" s="36">
        <v>656</v>
      </c>
      <c r="P46" s="36">
        <v>55539.839999999997</v>
      </c>
      <c r="Q46" s="36">
        <v>203474.68</v>
      </c>
      <c r="R46" s="34">
        <v>31</v>
      </c>
      <c r="S46" s="34">
        <v>1041</v>
      </c>
      <c r="T46" s="34">
        <v>407</v>
      </c>
      <c r="V46" s="34">
        <v>1479</v>
      </c>
      <c r="X46" s="33">
        <v>1470</v>
      </c>
      <c r="Y46" s="33">
        <v>8</v>
      </c>
      <c r="AD46" s="33">
        <v>1</v>
      </c>
      <c r="AK46" s="3" t="s">
        <v>79</v>
      </c>
      <c r="AL46" s="39">
        <v>45034.625</v>
      </c>
      <c r="AM46" s="40">
        <v>45037.416666666664</v>
      </c>
      <c r="AN46" s="1" t="s">
        <v>17</v>
      </c>
      <c r="AO46" s="1" t="s">
        <v>18</v>
      </c>
      <c r="AP46" s="40">
        <v>45037.416666666664</v>
      </c>
      <c r="AQ46" s="40">
        <v>45037.458333333336</v>
      </c>
      <c r="AR46" s="34">
        <v>5</v>
      </c>
      <c r="AS46" s="36">
        <v>7749700</v>
      </c>
      <c r="AT46" s="36">
        <v>10000</v>
      </c>
      <c r="AU46" s="1" t="str">
        <f>IFERROR(VLOOKUP(B46,转让结果!B:H,5,0), "")</f>
        <v>天津滨海正信资产管理有限公司</v>
      </c>
      <c r="AW46" s="30">
        <f t="shared" si="2"/>
        <v>1</v>
      </c>
    </row>
    <row r="47" spans="1:49" ht="32">
      <c r="A47" s="30">
        <f t="shared" si="3"/>
        <v>46</v>
      </c>
      <c r="B47" s="2" t="s">
        <v>80</v>
      </c>
      <c r="C47" s="7" t="s">
        <v>473</v>
      </c>
      <c r="E47" s="27">
        <v>44958</v>
      </c>
      <c r="F47" s="34">
        <v>1474</v>
      </c>
      <c r="G47" s="30">
        <v>1388</v>
      </c>
      <c r="H47" s="35">
        <v>1129</v>
      </c>
      <c r="I47" s="36">
        <v>82929.100000000006</v>
      </c>
      <c r="J47" s="35">
        <v>37.65</v>
      </c>
      <c r="K47" s="36">
        <v>25765982.039999999</v>
      </c>
      <c r="L47" s="36">
        <v>1878850.01</v>
      </c>
      <c r="M47" s="36">
        <v>27644832.050000001</v>
      </c>
      <c r="N47" s="29">
        <f t="shared" si="0"/>
        <v>0</v>
      </c>
      <c r="O47" s="36">
        <v>6153172.2699999996</v>
      </c>
      <c r="P47" s="36">
        <v>19917.03</v>
      </c>
      <c r="Q47" s="36">
        <v>28927.39</v>
      </c>
      <c r="T47" s="34">
        <v>1474</v>
      </c>
      <c r="U47" s="34">
        <v>1474</v>
      </c>
      <c r="V47" s="34">
        <v>1474</v>
      </c>
      <c r="X47" s="33">
        <v>1474</v>
      </c>
      <c r="AL47" s="39">
        <v>45034.625</v>
      </c>
      <c r="AM47" s="40">
        <v>45036.416666666664</v>
      </c>
      <c r="AN47" s="1" t="s">
        <v>17</v>
      </c>
      <c r="AO47" s="1" t="s">
        <v>18</v>
      </c>
      <c r="AP47" s="40">
        <v>45036.416666666664</v>
      </c>
      <c r="AQ47" s="40">
        <v>45036.4375</v>
      </c>
      <c r="AR47" s="34">
        <v>3</v>
      </c>
      <c r="AS47" s="36">
        <v>1789000</v>
      </c>
      <c r="AT47" s="36">
        <v>20000</v>
      </c>
      <c r="AU47" s="1" t="str">
        <f>IFERROR(VLOOKUP(B47,转让结果!B:H,5,0), "")</f>
        <v/>
      </c>
      <c r="AW47" s="30">
        <f t="shared" si="2"/>
        <v>0</v>
      </c>
    </row>
    <row r="48" spans="1:49" ht="32">
      <c r="A48" s="30">
        <f t="shared" si="3"/>
        <v>47</v>
      </c>
      <c r="B48" s="2" t="s">
        <v>81</v>
      </c>
      <c r="C48" s="7" t="s">
        <v>488</v>
      </c>
      <c r="D48" s="1" t="s">
        <v>474</v>
      </c>
      <c r="E48" s="27">
        <v>44781</v>
      </c>
      <c r="F48" s="34">
        <v>10</v>
      </c>
      <c r="G48" s="30">
        <v>7</v>
      </c>
      <c r="H48" s="35">
        <v>393.42</v>
      </c>
      <c r="I48" s="36">
        <v>344126.4</v>
      </c>
      <c r="J48" s="35">
        <v>45</v>
      </c>
      <c r="K48" s="36">
        <v>1856613.24</v>
      </c>
      <c r="L48" s="36">
        <v>152286.46</v>
      </c>
      <c r="M48" s="36">
        <v>2008899.7</v>
      </c>
      <c r="N48" s="29">
        <f t="shared" si="0"/>
        <v>0</v>
      </c>
      <c r="O48" s="36">
        <v>18086.41</v>
      </c>
      <c r="P48" s="36">
        <v>286985.67</v>
      </c>
      <c r="Q48" s="36">
        <v>272640</v>
      </c>
      <c r="S48" s="34">
        <v>3</v>
      </c>
      <c r="T48" s="34">
        <v>7</v>
      </c>
      <c r="V48" s="34">
        <v>10</v>
      </c>
      <c r="AC48" s="33">
        <v>3</v>
      </c>
      <c r="AG48" s="33">
        <v>7</v>
      </c>
      <c r="AL48" s="39">
        <v>45036.625</v>
      </c>
      <c r="AM48" s="40">
        <v>45039.416666666664</v>
      </c>
      <c r="AN48" s="1" t="s">
        <v>17</v>
      </c>
      <c r="AO48" s="1" t="s">
        <v>18</v>
      </c>
      <c r="AP48" s="40">
        <v>45039.416666666664</v>
      </c>
      <c r="AQ48" s="40">
        <v>45039.458333333336</v>
      </c>
      <c r="AR48" s="34">
        <v>5</v>
      </c>
      <c r="AS48" s="36">
        <v>409497.86</v>
      </c>
      <c r="AT48" s="36">
        <v>10000</v>
      </c>
      <c r="AU48" s="1" t="str">
        <f>IFERROR(VLOOKUP(B48,转让结果!B:H,5,0), "")</f>
        <v>辽宁富安金融资产管理有限公司</v>
      </c>
      <c r="AW48" s="30">
        <f t="shared" si="2"/>
        <v>1</v>
      </c>
    </row>
    <row r="49" spans="1:49" ht="32">
      <c r="A49" s="30">
        <f t="shared" si="3"/>
        <v>48</v>
      </c>
      <c r="B49" s="2" t="s">
        <v>82</v>
      </c>
      <c r="C49" s="7" t="s">
        <v>475</v>
      </c>
      <c r="D49" s="7" t="s">
        <v>491</v>
      </c>
      <c r="E49" s="27">
        <v>44985</v>
      </c>
      <c r="F49" s="34">
        <v>15</v>
      </c>
      <c r="G49" s="30">
        <v>12</v>
      </c>
      <c r="H49" s="35">
        <v>1643</v>
      </c>
      <c r="I49" s="36">
        <v>419544.34</v>
      </c>
      <c r="J49" s="35">
        <v>50.82</v>
      </c>
      <c r="K49" s="36">
        <v>1851823.39</v>
      </c>
      <c r="L49" s="36">
        <v>985578.79</v>
      </c>
      <c r="M49" s="36">
        <v>2837402.18</v>
      </c>
      <c r="N49" s="29">
        <f t="shared" si="0"/>
        <v>0</v>
      </c>
      <c r="O49" s="36">
        <v>22000</v>
      </c>
      <c r="P49" s="36">
        <v>236450.18</v>
      </c>
      <c r="Q49" s="36">
        <v>194923.23</v>
      </c>
      <c r="T49" s="34">
        <v>15</v>
      </c>
      <c r="U49" s="34">
        <v>15</v>
      </c>
      <c r="V49" s="34">
        <v>15</v>
      </c>
      <c r="AH49" s="33">
        <v>15</v>
      </c>
      <c r="AL49" s="39">
        <v>45056.708333333336</v>
      </c>
      <c r="AM49" s="40">
        <v>45061.375</v>
      </c>
      <c r="AN49" s="1" t="s">
        <v>17</v>
      </c>
      <c r="AO49" s="1" t="s">
        <v>18</v>
      </c>
      <c r="AP49" s="39" t="s">
        <v>83</v>
      </c>
      <c r="AQ49" s="40">
        <v>45061.416666666664</v>
      </c>
      <c r="AR49" s="34">
        <v>5</v>
      </c>
      <c r="AS49" s="36">
        <v>170000</v>
      </c>
      <c r="AT49" s="36">
        <v>10000</v>
      </c>
      <c r="AU49" s="1" t="str">
        <f>IFERROR(VLOOKUP(B49,转让结果!B:H,5,0), "")</f>
        <v>中国华融资产管理股份有限公司浙江省分公司</v>
      </c>
      <c r="AW49" s="30">
        <f t="shared" si="2"/>
        <v>1</v>
      </c>
    </row>
    <row r="50" spans="1:49" ht="32">
      <c r="A50" s="30">
        <f t="shared" si="3"/>
        <v>49</v>
      </c>
      <c r="B50" s="2" t="s">
        <v>84</v>
      </c>
      <c r="C50" s="7" t="s">
        <v>85</v>
      </c>
      <c r="E50" s="27">
        <v>45014</v>
      </c>
      <c r="F50" s="34">
        <v>684</v>
      </c>
      <c r="G50" s="30">
        <v>460</v>
      </c>
      <c r="H50" s="35">
        <v>359.79</v>
      </c>
      <c r="I50" s="36">
        <v>327709.55</v>
      </c>
      <c r="J50" s="35">
        <v>42.23</v>
      </c>
      <c r="K50" s="36">
        <v>50316037.829999998</v>
      </c>
      <c r="L50" s="36">
        <v>5110292.74</v>
      </c>
      <c r="M50" s="36">
        <v>55426330.57</v>
      </c>
      <c r="N50" s="29">
        <f t="shared" si="0"/>
        <v>0</v>
      </c>
      <c r="O50" s="36">
        <v>0</v>
      </c>
      <c r="P50" s="36">
        <v>120492.02</v>
      </c>
      <c r="Q50" s="36">
        <v>159750.62</v>
      </c>
      <c r="R50" s="34">
        <v>8</v>
      </c>
      <c r="S50" s="34">
        <v>80</v>
      </c>
      <c r="T50" s="34">
        <v>596</v>
      </c>
      <c r="U50" s="34">
        <v>321</v>
      </c>
      <c r="V50" s="34">
        <v>684</v>
      </c>
      <c r="X50" s="33">
        <v>684</v>
      </c>
      <c r="AL50" s="39">
        <v>45062.625</v>
      </c>
      <c r="AM50" s="40">
        <v>45065.416666666664</v>
      </c>
      <c r="AN50" s="1" t="s">
        <v>17</v>
      </c>
      <c r="AO50" s="1" t="s">
        <v>18</v>
      </c>
      <c r="AP50" s="40">
        <v>45065.416666666664</v>
      </c>
      <c r="AQ50" s="40">
        <v>45065.458333333336</v>
      </c>
      <c r="AR50" s="34">
        <v>5</v>
      </c>
      <c r="AS50" s="36">
        <v>5220000</v>
      </c>
      <c r="AT50" s="36">
        <v>10000</v>
      </c>
      <c r="AU50" s="1" t="str">
        <f>IFERROR(VLOOKUP(B50,转让结果!B:H,5,0), "")</f>
        <v>广州资产管理有限公司</v>
      </c>
      <c r="AW50" s="30">
        <f t="shared" si="2"/>
        <v>1</v>
      </c>
    </row>
    <row r="51" spans="1:49" ht="32">
      <c r="A51" s="30">
        <f t="shared" si="3"/>
        <v>50</v>
      </c>
      <c r="B51" s="2" t="s">
        <v>86</v>
      </c>
      <c r="C51" s="7" t="s">
        <v>354</v>
      </c>
      <c r="E51" s="27">
        <v>44957</v>
      </c>
      <c r="F51" s="34">
        <v>186</v>
      </c>
      <c r="G51" s="30">
        <v>186</v>
      </c>
      <c r="H51" s="35">
        <v>2782</v>
      </c>
      <c r="I51" s="36">
        <v>2817106.87</v>
      </c>
      <c r="J51" s="35">
        <v>49</v>
      </c>
      <c r="K51" s="36">
        <v>28631581.030000001</v>
      </c>
      <c r="L51" s="36">
        <v>142104643.84</v>
      </c>
      <c r="M51" s="36">
        <v>170736224.87</v>
      </c>
      <c r="N51" s="29">
        <f t="shared" si="0"/>
        <v>0</v>
      </c>
      <c r="O51" s="36">
        <v>1346934.53</v>
      </c>
      <c r="P51" s="36">
        <v>917936.69</v>
      </c>
      <c r="Q51" s="36">
        <v>269169.94</v>
      </c>
      <c r="T51" s="34">
        <v>186</v>
      </c>
      <c r="U51" s="34">
        <v>186</v>
      </c>
      <c r="V51" s="34">
        <v>186</v>
      </c>
      <c r="AH51" s="33">
        <v>186</v>
      </c>
      <c r="AL51" s="39">
        <v>45071.625</v>
      </c>
      <c r="AM51" s="40">
        <v>45076.416666666664</v>
      </c>
      <c r="AN51" s="1" t="s">
        <v>17</v>
      </c>
      <c r="AO51" s="1" t="s">
        <v>18</v>
      </c>
      <c r="AP51" s="40">
        <v>45076.416666666664</v>
      </c>
      <c r="AQ51" s="40">
        <v>45076.4375</v>
      </c>
      <c r="AR51" s="34">
        <v>5</v>
      </c>
      <c r="AS51" s="36">
        <v>2000000</v>
      </c>
      <c r="AT51" s="36">
        <v>10000</v>
      </c>
      <c r="AU51" s="1" t="str">
        <f>IFERROR(VLOOKUP(B51,转让结果!B:H,5,0), "")</f>
        <v>辽宁富安金融资产管理有限公司</v>
      </c>
      <c r="AW51" s="30">
        <f t="shared" si="2"/>
        <v>1</v>
      </c>
    </row>
    <row r="52" spans="1:49" ht="32">
      <c r="A52" s="30">
        <f t="shared" si="3"/>
        <v>51</v>
      </c>
      <c r="B52" s="2" t="s">
        <v>87</v>
      </c>
      <c r="C52" s="7" t="s">
        <v>492</v>
      </c>
      <c r="D52" s="1" t="s">
        <v>476</v>
      </c>
      <c r="E52" s="27">
        <v>44985</v>
      </c>
      <c r="F52" s="34">
        <v>548</v>
      </c>
      <c r="G52" s="30">
        <v>461</v>
      </c>
      <c r="H52" s="35">
        <v>808.11</v>
      </c>
      <c r="I52" s="36">
        <v>560685.44999999995</v>
      </c>
      <c r="J52" s="35">
        <v>42.85</v>
      </c>
      <c r="K52" s="36">
        <v>35539275.009999998</v>
      </c>
      <c r="L52" s="36">
        <v>7724127.2199999997</v>
      </c>
      <c r="M52" s="36">
        <v>43263402.229999997</v>
      </c>
      <c r="N52" s="29">
        <f t="shared" si="0"/>
        <v>0</v>
      </c>
      <c r="O52" s="36">
        <v>100169.32</v>
      </c>
      <c r="P52" s="36">
        <v>93846.86</v>
      </c>
      <c r="Q52" s="36">
        <v>132788.82</v>
      </c>
      <c r="R52" s="34">
        <v>69</v>
      </c>
      <c r="S52" s="34">
        <v>271</v>
      </c>
      <c r="T52" s="34">
        <v>208</v>
      </c>
      <c r="V52" s="34">
        <v>548</v>
      </c>
      <c r="X52" s="33">
        <v>451</v>
      </c>
      <c r="Y52" s="33">
        <v>2</v>
      </c>
      <c r="AC52" s="33">
        <v>3</v>
      </c>
      <c r="AG52" s="33">
        <v>88</v>
      </c>
      <c r="AI52" s="33">
        <v>4</v>
      </c>
      <c r="AL52" s="39">
        <v>45085.625</v>
      </c>
      <c r="AM52" s="40">
        <v>45089.416666666664</v>
      </c>
      <c r="AN52" s="1" t="s">
        <v>17</v>
      </c>
      <c r="AO52" s="1" t="s">
        <v>18</v>
      </c>
      <c r="AP52" s="40">
        <v>45089.416666666664</v>
      </c>
      <c r="AQ52" s="40">
        <v>45089.458333333336</v>
      </c>
      <c r="AR52" s="34">
        <v>5</v>
      </c>
      <c r="AS52" s="36">
        <v>4460000</v>
      </c>
      <c r="AT52" s="36">
        <v>50000</v>
      </c>
      <c r="AU52" s="1" t="str">
        <f>IFERROR(VLOOKUP(B52,转让结果!B:H,5,0), "")</f>
        <v>深圳市招商平安资产管理有限责任公司</v>
      </c>
      <c r="AW52" s="30">
        <f t="shared" si="2"/>
        <v>1</v>
      </c>
    </row>
    <row r="53" spans="1:49" ht="32">
      <c r="A53" s="30">
        <f t="shared" si="3"/>
        <v>52</v>
      </c>
      <c r="B53" s="2" t="s">
        <v>88</v>
      </c>
      <c r="C53" s="7" t="s">
        <v>492</v>
      </c>
      <c r="D53" s="1" t="s">
        <v>477</v>
      </c>
      <c r="E53" s="27">
        <v>45016</v>
      </c>
      <c r="F53" s="34">
        <v>2707</v>
      </c>
      <c r="G53" s="30">
        <v>402</v>
      </c>
      <c r="H53" s="30">
        <v>383.31</v>
      </c>
      <c r="I53" s="35">
        <v>1410881.72</v>
      </c>
      <c r="J53" s="36">
        <v>35.43</v>
      </c>
      <c r="K53" s="36">
        <v>81622953.409999996</v>
      </c>
      <c r="L53" s="36">
        <v>16756159.07</v>
      </c>
      <c r="M53" s="36">
        <v>98379112.480000004</v>
      </c>
      <c r="N53" s="29">
        <f t="shared" si="0"/>
        <v>0</v>
      </c>
      <c r="O53" s="36">
        <v>329217.90000000002</v>
      </c>
      <c r="P53" s="36">
        <v>244724.16</v>
      </c>
      <c r="Q53" s="36">
        <v>724952.46</v>
      </c>
      <c r="R53" s="34">
        <v>327</v>
      </c>
      <c r="S53" s="34">
        <v>2365</v>
      </c>
      <c r="T53" s="34">
        <v>15</v>
      </c>
      <c r="V53" s="34">
        <v>2707</v>
      </c>
      <c r="X53" s="33">
        <v>2141</v>
      </c>
      <c r="Y53" s="33">
        <v>378</v>
      </c>
      <c r="AC53" s="33">
        <v>177</v>
      </c>
      <c r="AD53" s="33">
        <v>11</v>
      </c>
      <c r="AL53" s="39">
        <v>45086.625</v>
      </c>
      <c r="AM53" s="40">
        <v>45090.416666666664</v>
      </c>
      <c r="AN53" s="1" t="s">
        <v>17</v>
      </c>
      <c r="AO53" s="1" t="s">
        <v>18</v>
      </c>
      <c r="AP53" s="40">
        <v>45090.416666666664</v>
      </c>
      <c r="AQ53" s="40">
        <v>45090.458333333336</v>
      </c>
      <c r="AR53" s="34">
        <v>5</v>
      </c>
      <c r="AS53" s="36">
        <v>5120000</v>
      </c>
      <c r="AT53" s="36">
        <v>100000</v>
      </c>
      <c r="AU53" s="1" t="str">
        <f>IFERROR(VLOOKUP(B53,转让结果!B:H,5,0), "")</f>
        <v/>
      </c>
      <c r="AW53" s="30">
        <f t="shared" si="2"/>
        <v>0</v>
      </c>
    </row>
    <row r="54" spans="1:49" ht="32">
      <c r="A54" s="30">
        <f t="shared" si="3"/>
        <v>53</v>
      </c>
      <c r="B54" s="2" t="s">
        <v>89</v>
      </c>
      <c r="C54" s="7" t="s">
        <v>354</v>
      </c>
      <c r="E54" s="27">
        <v>45027</v>
      </c>
      <c r="F54" s="34">
        <v>91</v>
      </c>
      <c r="G54" s="30">
        <v>91</v>
      </c>
      <c r="H54" s="35">
        <v>1941</v>
      </c>
      <c r="I54" s="36">
        <v>2111554.98</v>
      </c>
      <c r="J54" s="35">
        <v>49</v>
      </c>
      <c r="K54" s="36">
        <v>12923745.17</v>
      </c>
      <c r="L54" s="36">
        <v>36497527.079999998</v>
      </c>
      <c r="M54" s="36">
        <v>49421272.25</v>
      </c>
      <c r="N54" s="29">
        <f t="shared" si="0"/>
        <v>0</v>
      </c>
      <c r="O54" s="36">
        <v>29321</v>
      </c>
      <c r="P54" s="36">
        <v>543090</v>
      </c>
      <c r="Q54" s="36">
        <v>264675.27</v>
      </c>
      <c r="T54" s="34">
        <v>91</v>
      </c>
      <c r="U54" s="34">
        <v>91</v>
      </c>
      <c r="V54" s="34">
        <v>91</v>
      </c>
      <c r="AH54" s="33">
        <v>91</v>
      </c>
      <c r="AL54" s="39">
        <v>45084.625</v>
      </c>
      <c r="AM54" s="40">
        <v>45089.416666666664</v>
      </c>
      <c r="AN54" s="1" t="s">
        <v>17</v>
      </c>
      <c r="AO54" s="1" t="s">
        <v>18</v>
      </c>
      <c r="AP54" s="40">
        <v>45089.416666666664</v>
      </c>
      <c r="AQ54" s="40">
        <v>45089.4375</v>
      </c>
      <c r="AR54" s="34">
        <v>5</v>
      </c>
      <c r="AS54" s="36">
        <v>910000</v>
      </c>
      <c r="AT54" s="36">
        <v>10000</v>
      </c>
      <c r="AU54" s="1" t="str">
        <f>IFERROR(VLOOKUP(B54,转让结果!B:H,5,0), "")</f>
        <v/>
      </c>
      <c r="AW54" s="30">
        <f t="shared" si="2"/>
        <v>0</v>
      </c>
    </row>
    <row r="55" spans="1:49" ht="32">
      <c r="A55" s="30">
        <f t="shared" si="3"/>
        <v>54</v>
      </c>
      <c r="B55" s="2" t="s">
        <v>90</v>
      </c>
      <c r="C55" s="7" t="s">
        <v>492</v>
      </c>
      <c r="D55" s="1" t="s">
        <v>478</v>
      </c>
      <c r="E55" s="27">
        <v>45036</v>
      </c>
      <c r="F55" s="34">
        <v>723</v>
      </c>
      <c r="G55" s="30">
        <v>487</v>
      </c>
      <c r="H55" s="35">
        <v>1143.43</v>
      </c>
      <c r="I55" s="36">
        <v>503778.24</v>
      </c>
      <c r="J55" s="35">
        <v>48.12</v>
      </c>
      <c r="K55" s="36">
        <v>30824371.969999999</v>
      </c>
      <c r="L55" s="36">
        <v>11159848.560000001</v>
      </c>
      <c r="M55" s="36">
        <v>41984220.530000001</v>
      </c>
      <c r="N55" s="29">
        <f t="shared" si="0"/>
        <v>0</v>
      </c>
      <c r="O55" s="36">
        <v>0</v>
      </c>
      <c r="P55" s="36">
        <v>86209.9</v>
      </c>
      <c r="Q55" s="36">
        <v>145549.24</v>
      </c>
      <c r="R55" s="34">
        <v>6</v>
      </c>
      <c r="S55" s="34">
        <v>306</v>
      </c>
      <c r="T55" s="34">
        <v>411</v>
      </c>
      <c r="V55" s="34">
        <v>723</v>
      </c>
      <c r="X55" s="33">
        <v>162</v>
      </c>
      <c r="Y55" s="33">
        <v>15</v>
      </c>
      <c r="AC55" s="33">
        <v>187</v>
      </c>
      <c r="AD55" s="33">
        <v>133</v>
      </c>
      <c r="AG55" s="33">
        <v>25</v>
      </c>
      <c r="AJ55" s="33">
        <v>201</v>
      </c>
      <c r="AL55" s="39">
        <v>45090.625</v>
      </c>
      <c r="AM55" s="40">
        <v>45092.416666666664</v>
      </c>
      <c r="AN55" s="1" t="s">
        <v>17</v>
      </c>
      <c r="AO55" s="1" t="s">
        <v>18</v>
      </c>
      <c r="AP55" s="40">
        <v>45092.416666666664</v>
      </c>
      <c r="AQ55" s="40">
        <v>45092.458333333336</v>
      </c>
      <c r="AR55" s="34">
        <v>5</v>
      </c>
      <c r="AS55" s="36">
        <v>2470000</v>
      </c>
      <c r="AT55" s="36">
        <v>50000</v>
      </c>
      <c r="AU55" s="1" t="str">
        <f>IFERROR(VLOOKUP(B55,转让结果!B:H,5,0), "")</f>
        <v/>
      </c>
      <c r="AW55" s="30">
        <f t="shared" si="2"/>
        <v>0</v>
      </c>
    </row>
    <row r="56" spans="1:49" ht="32">
      <c r="A56" s="30">
        <f t="shared" si="3"/>
        <v>55</v>
      </c>
      <c r="B56" s="2" t="s">
        <v>91</v>
      </c>
      <c r="C56" s="7" t="s">
        <v>354</v>
      </c>
      <c r="E56" s="27">
        <v>44943</v>
      </c>
      <c r="F56" s="34">
        <v>905</v>
      </c>
      <c r="G56" s="30">
        <v>902</v>
      </c>
      <c r="H56" s="35">
        <v>1406</v>
      </c>
      <c r="I56" s="36">
        <v>2672577.56</v>
      </c>
      <c r="J56" s="35">
        <v>45</v>
      </c>
      <c r="K56" s="36">
        <v>79602990.560000002</v>
      </c>
      <c r="L56" s="36">
        <v>139196524.15000001</v>
      </c>
      <c r="M56" s="36">
        <v>218799514.71000001</v>
      </c>
      <c r="N56" s="29">
        <f t="shared" si="0"/>
        <v>0</v>
      </c>
      <c r="O56" s="36">
        <v>1541664.87</v>
      </c>
      <c r="P56" s="36">
        <v>242571.51999999999</v>
      </c>
      <c r="Q56" s="36">
        <v>163843.09</v>
      </c>
      <c r="T56" s="34">
        <v>905</v>
      </c>
      <c r="U56" s="34">
        <v>95</v>
      </c>
      <c r="V56" s="34">
        <v>905</v>
      </c>
      <c r="AC56" s="33">
        <v>113</v>
      </c>
      <c r="AD56" s="33">
        <v>15</v>
      </c>
      <c r="AG56" s="33">
        <v>9</v>
      </c>
      <c r="AH56" s="33">
        <v>768</v>
      </c>
      <c r="AL56" s="39">
        <v>45086.625</v>
      </c>
      <c r="AM56" s="40">
        <v>45091.416666666664</v>
      </c>
      <c r="AN56" s="1" t="s">
        <v>17</v>
      </c>
      <c r="AO56" s="1" t="s">
        <v>18</v>
      </c>
      <c r="AP56" s="40">
        <v>45091.416666666664</v>
      </c>
      <c r="AQ56" s="40">
        <v>45091.4375</v>
      </c>
      <c r="AR56" s="34">
        <v>5</v>
      </c>
      <c r="AS56" s="36">
        <v>6360000</v>
      </c>
      <c r="AT56" s="36">
        <v>10000</v>
      </c>
      <c r="AU56" s="1" t="str">
        <f>IFERROR(VLOOKUP(B56,转让结果!B:H,5,0), "")</f>
        <v/>
      </c>
      <c r="AW56" s="30">
        <f t="shared" si="2"/>
        <v>0</v>
      </c>
    </row>
    <row r="57" spans="1:49" ht="32">
      <c r="A57" s="30">
        <f t="shared" si="3"/>
        <v>56</v>
      </c>
      <c r="B57" s="2" t="s">
        <v>92</v>
      </c>
      <c r="C57" s="7" t="s">
        <v>479</v>
      </c>
      <c r="D57" s="7" t="s">
        <v>493</v>
      </c>
      <c r="E57" s="27">
        <v>45043</v>
      </c>
      <c r="F57" s="34">
        <v>2450</v>
      </c>
      <c r="G57" s="30">
        <v>315</v>
      </c>
      <c r="H57" s="35">
        <v>286.83999999999997</v>
      </c>
      <c r="I57" s="36">
        <v>56680.18</v>
      </c>
      <c r="J57" s="35">
        <v>41.61</v>
      </c>
      <c r="K57" s="36">
        <v>5827730.0599999996</v>
      </c>
      <c r="L57" s="36">
        <v>637786.01</v>
      </c>
      <c r="M57" s="36">
        <v>6465516.0700000003</v>
      </c>
      <c r="N57" s="29">
        <f t="shared" si="0"/>
        <v>0</v>
      </c>
      <c r="O57" s="36">
        <v>0</v>
      </c>
      <c r="P57" s="36">
        <v>20525.45</v>
      </c>
      <c r="Q57" s="36">
        <v>22783.42</v>
      </c>
      <c r="R57" s="34">
        <v>445</v>
      </c>
      <c r="S57" s="34">
        <v>391</v>
      </c>
      <c r="T57" s="34">
        <v>1614</v>
      </c>
      <c r="U57" s="34">
        <v>1614</v>
      </c>
      <c r="V57" s="34">
        <v>2450</v>
      </c>
      <c r="X57" s="33">
        <v>2450</v>
      </c>
      <c r="AL57" s="39">
        <v>45091.625</v>
      </c>
      <c r="AM57" s="40">
        <v>45093.416666666664</v>
      </c>
      <c r="AN57" s="1" t="s">
        <v>17</v>
      </c>
      <c r="AO57" s="1" t="s">
        <v>18</v>
      </c>
      <c r="AP57" s="40">
        <v>45093.416666666664</v>
      </c>
      <c r="AQ57" s="40">
        <v>45093.4375</v>
      </c>
      <c r="AR57" s="34">
        <v>5</v>
      </c>
      <c r="AS57" s="36">
        <v>716629.53</v>
      </c>
      <c r="AT57" s="36">
        <v>10000</v>
      </c>
      <c r="AU57" s="1" t="str">
        <f>IFERROR(VLOOKUP(B57,转让结果!B:H,5,0), "")</f>
        <v/>
      </c>
      <c r="AW57" s="30">
        <f t="shared" si="2"/>
        <v>0</v>
      </c>
    </row>
    <row r="58" spans="1:49" ht="32">
      <c r="A58" s="30">
        <f t="shared" si="3"/>
        <v>57</v>
      </c>
      <c r="B58" s="2" t="s">
        <v>93</v>
      </c>
      <c r="C58" s="7" t="s">
        <v>354</v>
      </c>
      <c r="E58" s="27">
        <v>45052</v>
      </c>
      <c r="F58" s="34">
        <v>495</v>
      </c>
      <c r="G58" s="30">
        <v>492</v>
      </c>
      <c r="H58" s="35">
        <v>125</v>
      </c>
      <c r="I58" s="36">
        <v>525220.97</v>
      </c>
      <c r="J58" s="35">
        <v>43</v>
      </c>
      <c r="K58" s="36">
        <v>61031986.520000003</v>
      </c>
      <c r="L58" s="36">
        <v>4745993.88</v>
      </c>
      <c r="M58" s="36">
        <v>65777980.399999999</v>
      </c>
      <c r="N58" s="29">
        <f t="shared" si="0"/>
        <v>0</v>
      </c>
      <c r="O58" s="36">
        <v>4193</v>
      </c>
      <c r="P58" s="36">
        <v>133695.07999999999</v>
      </c>
      <c r="Q58" s="36">
        <v>239066.67</v>
      </c>
      <c r="R58" s="34">
        <v>224</v>
      </c>
      <c r="S58" s="34">
        <v>160</v>
      </c>
      <c r="T58" s="34">
        <v>111</v>
      </c>
      <c r="V58" s="34">
        <v>495</v>
      </c>
      <c r="X58" s="33">
        <v>487</v>
      </c>
      <c r="Y58" s="33">
        <v>1</v>
      </c>
      <c r="AC58" s="33">
        <v>7</v>
      </c>
      <c r="AL58" s="39">
        <v>45089.625</v>
      </c>
      <c r="AM58" s="40">
        <v>45092.416666666664</v>
      </c>
      <c r="AN58" s="1" t="s">
        <v>17</v>
      </c>
      <c r="AO58" s="1" t="s">
        <v>18</v>
      </c>
      <c r="AP58" s="40">
        <v>45092.416666666664</v>
      </c>
      <c r="AQ58" s="40">
        <v>45092.4375</v>
      </c>
      <c r="AR58" s="34">
        <v>5</v>
      </c>
      <c r="AS58" s="36">
        <v>11510000</v>
      </c>
      <c r="AT58" s="36">
        <v>10000</v>
      </c>
      <c r="AU58" s="1" t="str">
        <f>IFERROR(VLOOKUP(B58,转让结果!B:H,5,0), "")</f>
        <v>辽宁富安金融资产管理有限公司</v>
      </c>
      <c r="AW58" s="30">
        <f t="shared" si="2"/>
        <v>1</v>
      </c>
    </row>
    <row r="59" spans="1:49" ht="32">
      <c r="A59" s="30">
        <f t="shared" si="3"/>
        <v>58</v>
      </c>
      <c r="B59" s="2" t="s">
        <v>94</v>
      </c>
      <c r="C59" s="7" t="s">
        <v>354</v>
      </c>
      <c r="E59" s="27">
        <v>45056</v>
      </c>
      <c r="F59" s="34">
        <v>197</v>
      </c>
      <c r="G59" s="30">
        <v>197</v>
      </c>
      <c r="H59" s="35">
        <v>117</v>
      </c>
      <c r="I59" s="36">
        <v>485556.07</v>
      </c>
      <c r="J59" s="35">
        <v>42</v>
      </c>
      <c r="K59" s="36">
        <v>26489023.5</v>
      </c>
      <c r="L59" s="36">
        <v>1279899.76</v>
      </c>
      <c r="M59" s="36">
        <v>27768923.260000002</v>
      </c>
      <c r="N59" s="29">
        <f t="shared" si="0"/>
        <v>0</v>
      </c>
      <c r="O59" s="36">
        <v>4624</v>
      </c>
      <c r="P59" s="36">
        <v>140959</v>
      </c>
      <c r="Q59" s="36">
        <v>218974.62</v>
      </c>
      <c r="R59" s="34">
        <v>197</v>
      </c>
      <c r="V59" s="34">
        <v>197</v>
      </c>
      <c r="X59" s="33">
        <v>192</v>
      </c>
      <c r="Y59" s="33">
        <v>4</v>
      </c>
      <c r="AC59" s="33">
        <v>1</v>
      </c>
      <c r="AL59" s="39">
        <v>45089.625</v>
      </c>
      <c r="AM59" s="40">
        <v>45092.604166666664</v>
      </c>
      <c r="AN59" s="1" t="s">
        <v>17</v>
      </c>
      <c r="AO59" s="1" t="s">
        <v>18</v>
      </c>
      <c r="AP59" s="40">
        <v>45092.604166666664</v>
      </c>
      <c r="AQ59" s="40">
        <v>45092.625</v>
      </c>
      <c r="AR59" s="34">
        <v>5</v>
      </c>
      <c r="AS59" s="36">
        <v>5210000</v>
      </c>
      <c r="AT59" s="36">
        <v>10000</v>
      </c>
      <c r="AU59" s="1" t="str">
        <f>IFERROR(VLOOKUP(B59,转让结果!B:H,5,0), "")</f>
        <v/>
      </c>
      <c r="AW59" s="30">
        <f t="shared" si="2"/>
        <v>0</v>
      </c>
    </row>
    <row r="60" spans="1:49" ht="32">
      <c r="A60" s="30">
        <f t="shared" si="3"/>
        <v>59</v>
      </c>
      <c r="B60" s="2" t="s">
        <v>95</v>
      </c>
      <c r="C60" s="7" t="s">
        <v>354</v>
      </c>
      <c r="E60" s="27">
        <v>45035</v>
      </c>
      <c r="F60" s="34">
        <v>597</v>
      </c>
      <c r="G60" s="30">
        <v>595</v>
      </c>
      <c r="H60" s="35">
        <v>117</v>
      </c>
      <c r="I60" s="36">
        <v>497812.57</v>
      </c>
      <c r="J60" s="35">
        <v>43</v>
      </c>
      <c r="K60" s="36">
        <v>68721173.829999998</v>
      </c>
      <c r="L60" s="36">
        <v>4493535.8099999996</v>
      </c>
      <c r="M60" s="36">
        <v>73214709.640000001</v>
      </c>
      <c r="N60" s="29">
        <f t="shared" si="0"/>
        <v>0</v>
      </c>
      <c r="O60" s="36">
        <v>186996</v>
      </c>
      <c r="P60" s="36">
        <v>123049.93</v>
      </c>
      <c r="Q60" s="36">
        <v>196259.63</v>
      </c>
      <c r="R60" s="34">
        <v>364</v>
      </c>
      <c r="S60" s="34">
        <v>140</v>
      </c>
      <c r="T60" s="34">
        <v>93</v>
      </c>
      <c r="V60" s="34">
        <v>597</v>
      </c>
      <c r="X60" s="33">
        <v>455</v>
      </c>
      <c r="Y60" s="33">
        <v>111</v>
      </c>
      <c r="AC60" s="33">
        <v>24</v>
      </c>
      <c r="AD60" s="33">
        <v>6</v>
      </c>
      <c r="AG60" s="33">
        <v>1</v>
      </c>
      <c r="AL60" s="39">
        <v>45089.625</v>
      </c>
      <c r="AM60" s="40">
        <v>45092.583333333336</v>
      </c>
      <c r="AN60" s="1" t="s">
        <v>17</v>
      </c>
      <c r="AO60" s="1" t="s">
        <v>18</v>
      </c>
      <c r="AP60" s="40">
        <v>45092.583333333336</v>
      </c>
      <c r="AQ60" s="40">
        <v>45092.604166666664</v>
      </c>
      <c r="AR60" s="34">
        <v>5</v>
      </c>
      <c r="AS60" s="36">
        <v>13310000</v>
      </c>
      <c r="AT60" s="36">
        <v>10000</v>
      </c>
      <c r="AU60" s="1" t="str">
        <f>IFERROR(VLOOKUP(B60,转让结果!B:H,5,0), "")</f>
        <v/>
      </c>
      <c r="AW60" s="30">
        <f t="shared" si="2"/>
        <v>0</v>
      </c>
    </row>
    <row r="61" spans="1:49" ht="32">
      <c r="A61" s="30">
        <f t="shared" si="3"/>
        <v>60</v>
      </c>
      <c r="B61" s="2" t="s">
        <v>96</v>
      </c>
      <c r="C61" s="7" t="s">
        <v>354</v>
      </c>
      <c r="E61" s="27">
        <v>45035</v>
      </c>
      <c r="F61" s="34">
        <v>797</v>
      </c>
      <c r="G61" s="30">
        <v>795</v>
      </c>
      <c r="H61" s="35">
        <v>123</v>
      </c>
      <c r="I61" s="36">
        <v>514080.3</v>
      </c>
      <c r="J61" s="35">
        <v>43</v>
      </c>
      <c r="K61" s="36">
        <v>80380358.700000003</v>
      </c>
      <c r="L61" s="36">
        <v>5432009.9900000002</v>
      </c>
      <c r="M61" s="36">
        <v>85812368.689999998</v>
      </c>
      <c r="N61" s="29">
        <f t="shared" si="0"/>
        <v>0</v>
      </c>
      <c r="O61" s="36">
        <v>330272</v>
      </c>
      <c r="P61" s="36">
        <v>107940.09</v>
      </c>
      <c r="Q61" s="36">
        <v>186218.32</v>
      </c>
      <c r="R61" s="34">
        <v>404</v>
      </c>
      <c r="S61" s="34">
        <v>257</v>
      </c>
      <c r="T61" s="34">
        <v>136</v>
      </c>
      <c r="V61" s="34">
        <v>797</v>
      </c>
      <c r="X61" s="33">
        <v>640</v>
      </c>
      <c r="Y61" s="33">
        <v>109</v>
      </c>
      <c r="AC61" s="33">
        <v>38</v>
      </c>
      <c r="AD61" s="33">
        <v>1</v>
      </c>
      <c r="AI61" s="33">
        <v>9</v>
      </c>
      <c r="AL61" s="39">
        <v>45090.625</v>
      </c>
      <c r="AM61" s="40">
        <v>45093.416666666664</v>
      </c>
      <c r="AN61" s="1" t="s">
        <v>17</v>
      </c>
      <c r="AO61" s="1" t="s">
        <v>18</v>
      </c>
      <c r="AP61" s="40">
        <v>45093.416666666664</v>
      </c>
      <c r="AQ61" s="40">
        <v>45093.4375</v>
      </c>
      <c r="AR61" s="34">
        <v>5</v>
      </c>
      <c r="AS61" s="36">
        <v>15260000</v>
      </c>
      <c r="AT61" s="36">
        <v>10000</v>
      </c>
      <c r="AU61" s="1" t="str">
        <f>IFERROR(VLOOKUP(B61,转让结果!B:H,5,0), "")</f>
        <v/>
      </c>
      <c r="AW61" s="30">
        <f t="shared" si="2"/>
        <v>0</v>
      </c>
    </row>
    <row r="62" spans="1:49" ht="32">
      <c r="A62" s="30">
        <f t="shared" si="3"/>
        <v>61</v>
      </c>
      <c r="B62" s="2" t="s">
        <v>97</v>
      </c>
      <c r="C62" s="7" t="s">
        <v>494</v>
      </c>
      <c r="E62" s="27">
        <v>45057</v>
      </c>
      <c r="F62" s="34">
        <v>77</v>
      </c>
      <c r="G62" s="30">
        <v>59</v>
      </c>
      <c r="H62" s="35">
        <v>603</v>
      </c>
      <c r="I62" s="36">
        <v>901282.43</v>
      </c>
      <c r="J62" s="35">
        <v>44</v>
      </c>
      <c r="K62" s="36">
        <v>14401734.560000001</v>
      </c>
      <c r="L62" s="36">
        <v>3483306.71</v>
      </c>
      <c r="M62" s="36">
        <v>17885041.27</v>
      </c>
      <c r="N62" s="29">
        <f t="shared" si="0"/>
        <v>0</v>
      </c>
      <c r="O62" s="36">
        <v>467824.24</v>
      </c>
      <c r="P62" s="36">
        <v>303136.28999999998</v>
      </c>
      <c r="Q62" s="36">
        <v>208358.77</v>
      </c>
      <c r="R62" s="34">
        <v>10</v>
      </c>
      <c r="S62" s="34">
        <v>67</v>
      </c>
      <c r="V62" s="34">
        <v>77</v>
      </c>
      <c r="X62" s="33">
        <v>28</v>
      </c>
      <c r="Y62" s="33">
        <v>13</v>
      </c>
      <c r="AC62" s="33">
        <v>19</v>
      </c>
      <c r="AD62" s="33">
        <v>13</v>
      </c>
      <c r="AG62" s="33">
        <v>2</v>
      </c>
      <c r="AH62" s="33">
        <v>1</v>
      </c>
      <c r="AJ62" s="33">
        <v>1</v>
      </c>
      <c r="AL62" s="39">
        <v>45091.708333333336</v>
      </c>
      <c r="AM62" s="40">
        <v>45093.416666666664</v>
      </c>
      <c r="AN62" s="1" t="s">
        <v>17</v>
      </c>
      <c r="AO62" s="1" t="s">
        <v>18</v>
      </c>
      <c r="AP62" s="40">
        <v>45093.416666666664</v>
      </c>
      <c r="AQ62" s="40">
        <v>45093.458333333336</v>
      </c>
      <c r="AR62" s="34">
        <v>3</v>
      </c>
      <c r="AS62" s="36">
        <v>948100</v>
      </c>
      <c r="AT62" s="36">
        <v>10000</v>
      </c>
      <c r="AU62" s="1" t="str">
        <f>IFERROR(VLOOKUP(B62,转让结果!B:H,5,0), "")</f>
        <v>辽宁富安金融资产管理有限公司</v>
      </c>
      <c r="AW62" s="30">
        <f t="shared" si="2"/>
        <v>1</v>
      </c>
    </row>
    <row r="63" spans="1:49" ht="32">
      <c r="A63" s="30">
        <f t="shared" si="3"/>
        <v>62</v>
      </c>
      <c r="B63" s="2" t="s">
        <v>99</v>
      </c>
      <c r="C63" s="7" t="s">
        <v>354</v>
      </c>
      <c r="E63" s="27">
        <v>45033</v>
      </c>
      <c r="F63" s="34">
        <v>439</v>
      </c>
      <c r="G63" s="30">
        <v>437</v>
      </c>
      <c r="H63" s="35">
        <v>118</v>
      </c>
      <c r="I63" s="36">
        <v>468632.26</v>
      </c>
      <c r="J63" s="35">
        <v>43</v>
      </c>
      <c r="K63" s="36">
        <v>49787562.259999998</v>
      </c>
      <c r="L63" s="36">
        <v>3214384.82</v>
      </c>
      <c r="M63" s="36">
        <v>53001947.079999998</v>
      </c>
      <c r="N63" s="29">
        <f t="shared" si="0"/>
        <v>0</v>
      </c>
      <c r="O63" s="36">
        <v>2945.5</v>
      </c>
      <c r="P63" s="36">
        <v>121285.92</v>
      </c>
      <c r="Q63" s="36">
        <v>200890.16</v>
      </c>
      <c r="R63" s="34">
        <v>258</v>
      </c>
      <c r="S63" s="34">
        <v>123</v>
      </c>
      <c r="T63" s="34">
        <v>58</v>
      </c>
      <c r="V63" s="34">
        <v>439</v>
      </c>
      <c r="X63" s="33">
        <v>437</v>
      </c>
      <c r="AC63" s="33">
        <v>2</v>
      </c>
      <c r="AL63" s="39">
        <v>45090.625</v>
      </c>
      <c r="AM63" s="40">
        <v>45093.4375</v>
      </c>
      <c r="AN63" s="1" t="s">
        <v>17</v>
      </c>
      <c r="AO63" s="1" t="s">
        <v>18</v>
      </c>
      <c r="AP63" s="40">
        <v>45093.4375</v>
      </c>
      <c r="AQ63" s="40">
        <v>45093.458333333336</v>
      </c>
      <c r="AR63" s="34">
        <v>5</v>
      </c>
      <c r="AS63" s="36">
        <v>8710000</v>
      </c>
      <c r="AT63" s="36">
        <v>10000</v>
      </c>
      <c r="AU63" s="1" t="str">
        <f>IFERROR(VLOOKUP(B63,转让结果!B:H,5,0), "")</f>
        <v/>
      </c>
      <c r="AW63" s="30">
        <f t="shared" si="2"/>
        <v>0</v>
      </c>
    </row>
    <row r="64" spans="1:49" ht="32">
      <c r="A64" s="30">
        <f t="shared" si="3"/>
        <v>63</v>
      </c>
      <c r="B64" s="2" t="s">
        <v>100</v>
      </c>
      <c r="C64" s="7" t="s">
        <v>354</v>
      </c>
      <c r="E64" s="27">
        <v>45061</v>
      </c>
      <c r="F64" s="34">
        <v>200</v>
      </c>
      <c r="G64" s="30">
        <v>200</v>
      </c>
      <c r="H64" s="35">
        <v>377</v>
      </c>
      <c r="I64" s="36">
        <v>594555.61</v>
      </c>
      <c r="J64" s="35">
        <v>45</v>
      </c>
      <c r="K64" s="36">
        <v>30164161.5</v>
      </c>
      <c r="L64" s="36">
        <v>6214726.5499999998</v>
      </c>
      <c r="M64" s="36">
        <v>36378888.049999997</v>
      </c>
      <c r="N64" s="29">
        <f t="shared" si="0"/>
        <v>0</v>
      </c>
      <c r="O64" s="36">
        <v>574603.5</v>
      </c>
      <c r="P64" s="36">
        <v>181894.44</v>
      </c>
      <c r="Q64" s="36">
        <v>193035</v>
      </c>
      <c r="T64" s="34">
        <v>200</v>
      </c>
      <c r="U64" s="34">
        <v>2</v>
      </c>
      <c r="V64" s="34">
        <v>200</v>
      </c>
      <c r="Y64" s="33">
        <v>16</v>
      </c>
      <c r="AC64" s="33">
        <v>131</v>
      </c>
      <c r="AD64" s="33">
        <v>37</v>
      </c>
      <c r="AH64" s="33">
        <v>12</v>
      </c>
      <c r="AI64" s="33">
        <v>1</v>
      </c>
      <c r="AJ64" s="33">
        <v>3</v>
      </c>
      <c r="AL64" s="39">
        <v>45091.625</v>
      </c>
      <c r="AM64" s="40">
        <v>45096.416666666664</v>
      </c>
      <c r="AN64" s="1" t="s">
        <v>17</v>
      </c>
      <c r="AO64" s="1" t="s">
        <v>18</v>
      </c>
      <c r="AP64" s="40">
        <v>45096.416666666664</v>
      </c>
      <c r="AQ64" s="40">
        <v>45096.4375</v>
      </c>
      <c r="AR64" s="34">
        <v>5</v>
      </c>
      <c r="AS64" s="36">
        <v>4070000</v>
      </c>
      <c r="AT64" s="36">
        <v>10000</v>
      </c>
      <c r="AU64" s="1" t="str">
        <f>IFERROR(VLOOKUP(B64,转让结果!B:H,5,0), "")</f>
        <v>辽宁富安金融资产管理有限公司</v>
      </c>
      <c r="AW64" s="30">
        <f t="shared" si="2"/>
        <v>1</v>
      </c>
    </row>
    <row r="65" spans="1:49" ht="32">
      <c r="A65" s="30">
        <f t="shared" si="3"/>
        <v>64</v>
      </c>
      <c r="B65" s="2" t="s">
        <v>101</v>
      </c>
      <c r="C65" s="7" t="s">
        <v>354</v>
      </c>
      <c r="E65" s="27">
        <v>45056</v>
      </c>
      <c r="F65" s="34">
        <v>424</v>
      </c>
      <c r="G65" s="30">
        <v>424</v>
      </c>
      <c r="H65" s="35">
        <v>82</v>
      </c>
      <c r="I65" s="36">
        <v>436226.86</v>
      </c>
      <c r="J65" s="35">
        <v>42</v>
      </c>
      <c r="K65" s="36">
        <v>60315043.130000003</v>
      </c>
      <c r="L65" s="36">
        <v>2954637.03</v>
      </c>
      <c r="M65" s="36">
        <v>63269680.159999996</v>
      </c>
      <c r="N65" s="29">
        <f t="shared" si="0"/>
        <v>0</v>
      </c>
      <c r="O65" s="36">
        <v>3306.58</v>
      </c>
      <c r="P65" s="36">
        <v>149220.94</v>
      </c>
      <c r="Q65" s="36">
        <v>238158.02</v>
      </c>
      <c r="R65" s="34">
        <v>423</v>
      </c>
      <c r="T65" s="34">
        <v>1</v>
      </c>
      <c r="V65" s="34">
        <v>424</v>
      </c>
      <c r="X65" s="33">
        <v>422</v>
      </c>
      <c r="AC65" s="33">
        <v>2</v>
      </c>
      <c r="AL65" s="39">
        <v>45091.625</v>
      </c>
      <c r="AM65" s="40">
        <v>45096.395833333336</v>
      </c>
      <c r="AN65" s="1" t="s">
        <v>17</v>
      </c>
      <c r="AO65" s="1" t="s">
        <v>18</v>
      </c>
      <c r="AP65" s="40">
        <v>45096.395833333336</v>
      </c>
      <c r="AQ65" s="40">
        <v>45096.416666666664</v>
      </c>
      <c r="AR65" s="34">
        <v>5</v>
      </c>
      <c r="AS65" s="36">
        <v>11640000</v>
      </c>
      <c r="AT65" s="36">
        <v>10000</v>
      </c>
      <c r="AU65" s="1" t="str">
        <f>IFERROR(VLOOKUP(B65,转让结果!B:H,5,0), "")</f>
        <v/>
      </c>
      <c r="AW65" s="30">
        <f t="shared" si="2"/>
        <v>0</v>
      </c>
    </row>
    <row r="66" spans="1:49" ht="32">
      <c r="A66" s="30">
        <f t="shared" si="3"/>
        <v>65</v>
      </c>
      <c r="B66" s="2" t="s">
        <v>102</v>
      </c>
      <c r="C66" s="7" t="s">
        <v>354</v>
      </c>
      <c r="E66" s="27">
        <v>45034</v>
      </c>
      <c r="F66" s="34">
        <v>454</v>
      </c>
      <c r="G66" s="30">
        <v>446</v>
      </c>
      <c r="H66" s="35">
        <v>111</v>
      </c>
      <c r="I66" s="36">
        <v>497224.24</v>
      </c>
      <c r="J66" s="35">
        <v>43</v>
      </c>
      <c r="K66" s="36">
        <v>59614797.119999997</v>
      </c>
      <c r="L66" s="36">
        <v>3860075.09</v>
      </c>
      <c r="M66" s="36">
        <v>63474872.210000001</v>
      </c>
      <c r="N66" s="29">
        <f t="shared" si="0"/>
        <v>0</v>
      </c>
      <c r="O66" s="36">
        <v>8306.5</v>
      </c>
      <c r="P66" s="36">
        <v>142320.34</v>
      </c>
      <c r="Q66" s="36">
        <v>308413.78999999998</v>
      </c>
      <c r="R66" s="34">
        <v>357</v>
      </c>
      <c r="S66" s="34">
        <v>94</v>
      </c>
      <c r="T66" s="34">
        <v>3</v>
      </c>
      <c r="V66" s="34">
        <v>454</v>
      </c>
      <c r="X66" s="33">
        <v>455</v>
      </c>
      <c r="Y66" s="33">
        <v>4</v>
      </c>
      <c r="AC66" s="33">
        <v>5</v>
      </c>
      <c r="AL66" s="39">
        <v>45091.625</v>
      </c>
      <c r="AM66" s="40">
        <v>45096.416666666664</v>
      </c>
      <c r="AN66" s="1" t="s">
        <v>17</v>
      </c>
      <c r="AO66" s="1" t="s">
        <v>18</v>
      </c>
      <c r="AP66" s="40">
        <v>45096.416666666664</v>
      </c>
      <c r="AQ66" s="40">
        <v>45096.4375</v>
      </c>
      <c r="AR66" s="34">
        <v>5</v>
      </c>
      <c r="AS66" s="36">
        <v>10560000</v>
      </c>
      <c r="AT66" s="36">
        <v>10000</v>
      </c>
      <c r="AU66" s="1" t="str">
        <f>IFERROR(VLOOKUP(B66,转让结果!B:H,5,0), "")</f>
        <v/>
      </c>
      <c r="AW66" s="30">
        <f t="shared" si="2"/>
        <v>0</v>
      </c>
    </row>
    <row r="67" spans="1:49" ht="48">
      <c r="A67" s="30">
        <f t="shared" si="3"/>
        <v>66</v>
      </c>
      <c r="B67" s="2" t="s">
        <v>103</v>
      </c>
      <c r="C67" s="7" t="s">
        <v>104</v>
      </c>
      <c r="E67" s="27">
        <v>45000</v>
      </c>
      <c r="F67" s="34">
        <v>132</v>
      </c>
      <c r="G67" s="30">
        <v>116</v>
      </c>
      <c r="H67" s="35">
        <v>346.96</v>
      </c>
      <c r="I67" s="36">
        <v>2037118.21</v>
      </c>
      <c r="J67" s="35">
        <v>41.33</v>
      </c>
      <c r="K67" s="36">
        <v>56625962.5</v>
      </c>
      <c r="L67" s="36">
        <v>4440715.01</v>
      </c>
      <c r="M67" s="36">
        <v>61066677.509999998</v>
      </c>
      <c r="N67" s="29">
        <f t="shared" ref="N67:N130" si="4">IF(K67+L67=M67,0,1)</f>
        <v>0</v>
      </c>
      <c r="O67" s="36">
        <v>240838.03</v>
      </c>
      <c r="P67" s="36">
        <v>526436.88</v>
      </c>
      <c r="Q67" s="36">
        <v>617059.76</v>
      </c>
      <c r="R67" s="34">
        <v>5</v>
      </c>
      <c r="S67" s="34">
        <v>119</v>
      </c>
      <c r="T67" s="34">
        <v>8</v>
      </c>
      <c r="U67" s="34">
        <v>6</v>
      </c>
      <c r="V67" s="34">
        <v>10</v>
      </c>
      <c r="W67" s="34">
        <v>122</v>
      </c>
      <c r="X67" s="33">
        <v>72</v>
      </c>
      <c r="Y67" s="33">
        <v>30</v>
      </c>
      <c r="AC67" s="33">
        <v>24</v>
      </c>
      <c r="AD67" s="33">
        <v>4</v>
      </c>
      <c r="AI67" s="33">
        <v>2</v>
      </c>
      <c r="AK67" s="3" t="s">
        <v>105</v>
      </c>
      <c r="AL67" s="39">
        <v>45092.708333333336</v>
      </c>
      <c r="AM67" s="40">
        <v>45096.416666666664</v>
      </c>
      <c r="AN67" s="1" t="s">
        <v>17</v>
      </c>
      <c r="AO67" s="1" t="s">
        <v>18</v>
      </c>
      <c r="AP67" s="40">
        <v>45096.416666666664</v>
      </c>
      <c r="AQ67" s="40">
        <v>45096.458333333336</v>
      </c>
      <c r="AR67" s="34">
        <v>5</v>
      </c>
      <c r="AS67" s="36">
        <v>7361400</v>
      </c>
      <c r="AT67" s="36">
        <v>10000</v>
      </c>
      <c r="AU67" s="1" t="str">
        <f>IFERROR(VLOOKUP(B67,转让结果!B:H,5,0), "")</f>
        <v>华润渝康资产管理有限公司</v>
      </c>
      <c r="AW67" s="30">
        <f t="shared" ref="AW67:AW130" si="5">IF(AU67="",0,1)</f>
        <v>1</v>
      </c>
    </row>
    <row r="68" spans="1:49" ht="32">
      <c r="A68" s="30">
        <f t="shared" ref="A68:A131" si="6">ROW()-1</f>
        <v>67</v>
      </c>
      <c r="B68" s="2" t="s">
        <v>106</v>
      </c>
      <c r="C68" s="7" t="s">
        <v>354</v>
      </c>
      <c r="E68" s="27">
        <v>45054</v>
      </c>
      <c r="F68" s="34">
        <v>219</v>
      </c>
      <c r="G68" s="30">
        <v>219</v>
      </c>
      <c r="H68" s="35">
        <v>85</v>
      </c>
      <c r="I68" s="36">
        <v>453901.32</v>
      </c>
      <c r="J68" s="35">
        <v>42</v>
      </c>
      <c r="K68" s="36">
        <v>31033576.940000001</v>
      </c>
      <c r="L68" s="36">
        <v>2128866.94</v>
      </c>
      <c r="M68" s="36">
        <v>33162443.879999999</v>
      </c>
      <c r="N68" s="29">
        <f t="shared" si="4"/>
        <v>0</v>
      </c>
      <c r="O68" s="36">
        <v>1373</v>
      </c>
      <c r="P68" s="36">
        <v>151426.68</v>
      </c>
      <c r="Q68" s="36">
        <v>327295.46999999997</v>
      </c>
      <c r="R68" s="34">
        <v>217</v>
      </c>
      <c r="T68" s="34">
        <v>2</v>
      </c>
      <c r="V68" s="34">
        <v>219</v>
      </c>
      <c r="X68" s="33">
        <v>217</v>
      </c>
      <c r="AC68" s="33">
        <v>2</v>
      </c>
      <c r="AL68" s="39">
        <v>45092.625</v>
      </c>
      <c r="AM68" s="40">
        <v>45097.416666608799</v>
      </c>
      <c r="AN68" s="1" t="s">
        <v>17</v>
      </c>
      <c r="AO68" s="1" t="s">
        <v>18</v>
      </c>
      <c r="AP68" s="40">
        <v>45097.416666608799</v>
      </c>
      <c r="AQ68" s="40">
        <v>45097.4375</v>
      </c>
      <c r="AR68" s="34">
        <v>5</v>
      </c>
      <c r="AS68" s="36">
        <v>5530000</v>
      </c>
      <c r="AT68" s="36">
        <v>10000</v>
      </c>
      <c r="AU68" s="1" t="str">
        <f>IFERROR(VLOOKUP(B68,转让结果!B:H,5,0), "")</f>
        <v/>
      </c>
      <c r="AW68" s="30">
        <f t="shared" si="5"/>
        <v>0</v>
      </c>
    </row>
    <row r="69" spans="1:49" ht="32">
      <c r="A69" s="30">
        <f t="shared" si="6"/>
        <v>68</v>
      </c>
      <c r="B69" s="2" t="s">
        <v>107</v>
      </c>
      <c r="C69" s="7" t="s">
        <v>492</v>
      </c>
      <c r="D69" s="1" t="s">
        <v>480</v>
      </c>
      <c r="E69" s="27">
        <v>45046</v>
      </c>
      <c r="F69" s="34">
        <v>189</v>
      </c>
      <c r="G69" s="30">
        <v>161</v>
      </c>
      <c r="H69" s="35">
        <v>1850.4</v>
      </c>
      <c r="I69" s="36">
        <v>514345.07</v>
      </c>
      <c r="J69" s="35">
        <v>41.09</v>
      </c>
      <c r="K69" s="36">
        <v>26047426.399999999</v>
      </c>
      <c r="L69" s="36">
        <v>17398742.199999999</v>
      </c>
      <c r="M69" s="36">
        <v>43446168.600000001</v>
      </c>
      <c r="N69" s="29">
        <f t="shared" si="4"/>
        <v>0</v>
      </c>
      <c r="O69" s="36">
        <v>55500</v>
      </c>
      <c r="P69" s="36">
        <v>269851.98</v>
      </c>
      <c r="Q69" s="36">
        <v>230498.64</v>
      </c>
      <c r="T69" s="34">
        <v>189</v>
      </c>
      <c r="U69" s="34">
        <v>189</v>
      </c>
      <c r="V69" s="34">
        <v>189</v>
      </c>
      <c r="AD69" s="33">
        <v>110</v>
      </c>
      <c r="AH69" s="33">
        <v>79</v>
      </c>
      <c r="AL69" s="39">
        <v>45091.625</v>
      </c>
      <c r="AM69" s="40">
        <v>45098.416666666664</v>
      </c>
      <c r="AN69" s="1" t="s">
        <v>17</v>
      </c>
      <c r="AO69" s="1" t="s">
        <v>18</v>
      </c>
      <c r="AP69" s="40">
        <v>45098.416666666664</v>
      </c>
      <c r="AQ69" s="40">
        <v>45098.458333333336</v>
      </c>
      <c r="AR69" s="34">
        <v>5</v>
      </c>
      <c r="AS69" s="36">
        <v>1500000</v>
      </c>
      <c r="AT69" s="36">
        <v>50000</v>
      </c>
      <c r="AU69" s="1" t="str">
        <f>IFERROR(VLOOKUP(B69,转让结果!B:H,5,0), "")</f>
        <v/>
      </c>
      <c r="AW69" s="30">
        <f t="shared" si="5"/>
        <v>0</v>
      </c>
    </row>
    <row r="70" spans="1:49" ht="32">
      <c r="A70" s="30">
        <f t="shared" si="6"/>
        <v>69</v>
      </c>
      <c r="B70" s="2" t="s">
        <v>108</v>
      </c>
      <c r="C70" s="7" t="s">
        <v>492</v>
      </c>
      <c r="D70" s="1" t="s">
        <v>480</v>
      </c>
      <c r="E70" s="27">
        <v>45055</v>
      </c>
      <c r="F70" s="34">
        <v>173</v>
      </c>
      <c r="G70" s="30">
        <v>148</v>
      </c>
      <c r="H70" s="35">
        <v>1667.32</v>
      </c>
      <c r="I70" s="36">
        <v>513845.68</v>
      </c>
      <c r="J70" s="35">
        <v>43.65</v>
      </c>
      <c r="K70" s="36">
        <v>21271737.629999999</v>
      </c>
      <c r="L70" s="36">
        <v>11512510.560000001</v>
      </c>
      <c r="M70" s="36">
        <v>32784248.190000001</v>
      </c>
      <c r="N70" s="29">
        <f t="shared" si="4"/>
        <v>0</v>
      </c>
      <c r="O70" s="36">
        <v>219089.97</v>
      </c>
      <c r="P70" s="36">
        <v>221515.19</v>
      </c>
      <c r="Q70" s="36">
        <v>240030.6</v>
      </c>
      <c r="R70" s="34">
        <v>1</v>
      </c>
      <c r="S70" s="34">
        <v>30</v>
      </c>
      <c r="T70" s="34">
        <v>142</v>
      </c>
      <c r="V70" s="34">
        <v>173</v>
      </c>
      <c r="X70" s="33">
        <v>68</v>
      </c>
      <c r="Y70" s="33">
        <v>59</v>
      </c>
      <c r="AC70" s="33">
        <v>6</v>
      </c>
      <c r="AD70" s="33">
        <v>37</v>
      </c>
      <c r="AJ70" s="33">
        <v>3</v>
      </c>
      <c r="AL70" s="39">
        <v>45091.625</v>
      </c>
      <c r="AM70" s="40">
        <v>45098.375</v>
      </c>
      <c r="AN70" s="1" t="s">
        <v>17</v>
      </c>
      <c r="AO70" s="1" t="s">
        <v>18</v>
      </c>
      <c r="AP70" s="40">
        <v>45098.375</v>
      </c>
      <c r="AQ70" s="40">
        <v>45098.416666666664</v>
      </c>
      <c r="AR70" s="34">
        <v>5</v>
      </c>
      <c r="AS70" s="36">
        <v>1420000</v>
      </c>
      <c r="AT70" s="36">
        <v>50000</v>
      </c>
      <c r="AU70" s="1" t="str">
        <f>IFERROR(VLOOKUP(B70,转让结果!B:H,5,0), "")</f>
        <v/>
      </c>
      <c r="AW70" s="30">
        <f t="shared" si="5"/>
        <v>0</v>
      </c>
    </row>
    <row r="71" spans="1:49" ht="32">
      <c r="A71" s="30">
        <f t="shared" si="6"/>
        <v>70</v>
      </c>
      <c r="B71" s="2" t="s">
        <v>109</v>
      </c>
      <c r="C71" s="7" t="s">
        <v>354</v>
      </c>
      <c r="E71" s="27">
        <v>45051</v>
      </c>
      <c r="F71" s="34">
        <v>513</v>
      </c>
      <c r="G71" s="30">
        <v>513</v>
      </c>
      <c r="H71" s="35">
        <v>115</v>
      </c>
      <c r="I71" s="36">
        <v>454285.9</v>
      </c>
      <c r="J71" s="35">
        <v>42</v>
      </c>
      <c r="K71" s="36">
        <v>56793507.57</v>
      </c>
      <c r="L71" s="36">
        <v>3948962.68</v>
      </c>
      <c r="M71" s="36">
        <v>60742470.25</v>
      </c>
      <c r="N71" s="29">
        <f t="shared" si="4"/>
        <v>0</v>
      </c>
      <c r="O71" s="36">
        <v>3840</v>
      </c>
      <c r="P71" s="36">
        <v>118406.37</v>
      </c>
      <c r="Q71" s="36">
        <v>196610.14</v>
      </c>
      <c r="R71" s="34">
        <v>385</v>
      </c>
      <c r="S71" s="34">
        <v>125</v>
      </c>
      <c r="T71" s="34">
        <v>3</v>
      </c>
      <c r="V71" s="34">
        <v>513</v>
      </c>
      <c r="X71" s="33">
        <v>512</v>
      </c>
      <c r="AC71" s="33">
        <v>1</v>
      </c>
      <c r="AL71" s="39">
        <v>45096.625</v>
      </c>
      <c r="AM71" s="40">
        <v>45102.395833333336</v>
      </c>
      <c r="AN71" s="1" t="s">
        <v>17</v>
      </c>
      <c r="AO71" s="1" t="s">
        <v>18</v>
      </c>
      <c r="AP71" s="40">
        <v>45102.395833333336</v>
      </c>
      <c r="AQ71" s="40">
        <v>45102.416666666664</v>
      </c>
      <c r="AR71" s="34">
        <v>5</v>
      </c>
      <c r="AS71" s="36">
        <v>10230000</v>
      </c>
      <c r="AT71" s="36">
        <v>10000</v>
      </c>
      <c r="AU71" s="1" t="str">
        <f>IFERROR(VLOOKUP(B71,转让结果!B:H,5,0), "")</f>
        <v/>
      </c>
      <c r="AW71" s="30">
        <f t="shared" si="5"/>
        <v>0</v>
      </c>
    </row>
    <row r="72" spans="1:49" ht="32">
      <c r="A72" s="30">
        <f t="shared" si="6"/>
        <v>71</v>
      </c>
      <c r="B72" s="2" t="s">
        <v>110</v>
      </c>
      <c r="C72" s="7" t="s">
        <v>354</v>
      </c>
      <c r="E72" s="27">
        <v>45049</v>
      </c>
      <c r="F72" s="34">
        <v>224</v>
      </c>
      <c r="G72" s="30">
        <v>208</v>
      </c>
      <c r="H72" s="35">
        <v>1214</v>
      </c>
      <c r="I72" s="36">
        <v>1061679.56</v>
      </c>
      <c r="J72" s="35">
        <v>46</v>
      </c>
      <c r="K72" s="36">
        <v>32138848.120000001</v>
      </c>
      <c r="L72" s="36">
        <v>38644308.68</v>
      </c>
      <c r="M72" s="36">
        <v>70783156.799999997</v>
      </c>
      <c r="N72" s="29">
        <f t="shared" si="4"/>
        <v>0</v>
      </c>
      <c r="O72" s="36">
        <v>437930</v>
      </c>
      <c r="P72" s="36">
        <v>340303.64</v>
      </c>
      <c r="Q72" s="36">
        <v>241730.77</v>
      </c>
      <c r="T72" s="34">
        <v>224</v>
      </c>
      <c r="U72" s="34">
        <v>224</v>
      </c>
      <c r="V72" s="34">
        <v>224</v>
      </c>
      <c r="AH72" s="33">
        <v>224</v>
      </c>
      <c r="AL72" s="39">
        <v>45096.625</v>
      </c>
      <c r="AM72" s="40">
        <v>45102.375</v>
      </c>
      <c r="AN72" s="1" t="s">
        <v>17</v>
      </c>
      <c r="AO72" s="1" t="s">
        <v>18</v>
      </c>
      <c r="AP72" s="40">
        <v>45102.375</v>
      </c>
      <c r="AQ72" s="40">
        <v>45102.395833333336</v>
      </c>
      <c r="AR72" s="34">
        <v>5</v>
      </c>
      <c r="AS72" s="36">
        <v>2300000</v>
      </c>
      <c r="AT72" s="36">
        <v>10000</v>
      </c>
      <c r="AU72" s="1" t="str">
        <f>IFERROR(VLOOKUP(B72,转让结果!B:H,5,0), "")</f>
        <v/>
      </c>
      <c r="AW72" s="30">
        <f t="shared" si="5"/>
        <v>0</v>
      </c>
    </row>
    <row r="73" spans="1:49" ht="32">
      <c r="A73" s="30">
        <f t="shared" si="6"/>
        <v>72</v>
      </c>
      <c r="B73" s="2" t="s">
        <v>111</v>
      </c>
      <c r="C73" s="7" t="s">
        <v>112</v>
      </c>
      <c r="E73" s="27">
        <v>45033</v>
      </c>
      <c r="F73" s="34">
        <v>1669</v>
      </c>
      <c r="G73" s="30">
        <v>1669</v>
      </c>
      <c r="H73" s="35">
        <v>446.42</v>
      </c>
      <c r="I73" s="36">
        <v>59200.01</v>
      </c>
      <c r="J73" s="35">
        <v>36.92</v>
      </c>
      <c r="K73" s="36">
        <v>20092003.600000001</v>
      </c>
      <c r="L73" s="36">
        <v>3629400.94</v>
      </c>
      <c r="M73" s="36">
        <v>23721404.539999999</v>
      </c>
      <c r="N73" s="29">
        <f t="shared" si="4"/>
        <v>0</v>
      </c>
      <c r="O73" s="36">
        <v>5386166.7800000003</v>
      </c>
      <c r="P73" s="36">
        <v>14212.94</v>
      </c>
      <c r="Q73" s="36">
        <v>21409.26</v>
      </c>
      <c r="T73" s="34">
        <v>1669</v>
      </c>
      <c r="V73" s="34">
        <v>1669</v>
      </c>
      <c r="X73" s="33">
        <v>1669</v>
      </c>
      <c r="AL73" s="39">
        <v>45097.708333333336</v>
      </c>
      <c r="AM73" s="40">
        <v>45102.395833333336</v>
      </c>
      <c r="AN73" s="1" t="s">
        <v>17</v>
      </c>
      <c r="AO73" s="1" t="s">
        <v>18</v>
      </c>
      <c r="AP73" s="40">
        <v>45102.395833333336</v>
      </c>
      <c r="AQ73" s="40">
        <v>45102.4375</v>
      </c>
      <c r="AR73" s="34">
        <v>5</v>
      </c>
      <c r="AS73" s="36">
        <v>3214720.58</v>
      </c>
      <c r="AT73" s="36">
        <v>50000</v>
      </c>
      <c r="AU73" s="1" t="str">
        <f>IFERROR(VLOOKUP(B73,转让结果!B:H,5,0), "")</f>
        <v>甘肃长达金融资产管理股份有限公司</v>
      </c>
      <c r="AW73" s="30">
        <f t="shared" si="5"/>
        <v>1</v>
      </c>
    </row>
    <row r="74" spans="1:49" ht="32">
      <c r="A74" s="30">
        <f t="shared" si="6"/>
        <v>73</v>
      </c>
      <c r="B74" s="2" t="s">
        <v>113</v>
      </c>
      <c r="C74" s="7" t="s">
        <v>354</v>
      </c>
      <c r="E74" s="27">
        <v>45057</v>
      </c>
      <c r="F74" s="34">
        <v>217</v>
      </c>
      <c r="G74" s="30">
        <v>214</v>
      </c>
      <c r="H74" s="35">
        <v>83</v>
      </c>
      <c r="I74" s="36">
        <v>469389.14</v>
      </c>
      <c r="J74" s="35">
        <v>42</v>
      </c>
      <c r="K74" s="36">
        <v>30306015.27</v>
      </c>
      <c r="L74" s="36">
        <v>1604106.98</v>
      </c>
      <c r="M74" s="36">
        <v>31910122.25</v>
      </c>
      <c r="N74" s="29">
        <f t="shared" si="4"/>
        <v>0</v>
      </c>
      <c r="O74" s="36">
        <v>3617.23</v>
      </c>
      <c r="P74" s="36">
        <v>149112.72</v>
      </c>
      <c r="Q74" s="36">
        <v>318880.2</v>
      </c>
      <c r="R74" s="34">
        <v>217</v>
      </c>
      <c r="V74" s="34">
        <v>217</v>
      </c>
      <c r="X74" s="33">
        <v>215</v>
      </c>
      <c r="AC74" s="33">
        <v>2</v>
      </c>
      <c r="AL74" s="39">
        <v>45096.625</v>
      </c>
      <c r="AM74" s="40">
        <v>45102.604166666664</v>
      </c>
      <c r="AN74" s="1" t="s">
        <v>17</v>
      </c>
      <c r="AO74" s="1" t="s">
        <v>18</v>
      </c>
      <c r="AP74" s="40">
        <v>45102.604166666664</v>
      </c>
      <c r="AQ74" s="40">
        <v>45102.625</v>
      </c>
      <c r="AR74" s="34">
        <v>5</v>
      </c>
      <c r="AS74" s="36">
        <v>5360000</v>
      </c>
      <c r="AT74" s="36">
        <v>10000</v>
      </c>
      <c r="AU74" s="1" t="str">
        <f>IFERROR(VLOOKUP(B74,转让结果!B:H,5,0), "")</f>
        <v/>
      </c>
      <c r="AW74" s="30">
        <f t="shared" si="5"/>
        <v>0</v>
      </c>
    </row>
    <row r="75" spans="1:49" ht="32">
      <c r="A75" s="30">
        <f t="shared" si="6"/>
        <v>74</v>
      </c>
      <c r="B75" s="2" t="s">
        <v>114</v>
      </c>
      <c r="C75" s="7" t="s">
        <v>354</v>
      </c>
      <c r="E75" s="27">
        <v>45037</v>
      </c>
      <c r="F75" s="34">
        <v>319</v>
      </c>
      <c r="G75" s="30">
        <v>319</v>
      </c>
      <c r="H75" s="35">
        <v>106</v>
      </c>
      <c r="I75" s="36">
        <v>524274.2</v>
      </c>
      <c r="J75" s="35">
        <v>42</v>
      </c>
      <c r="K75" s="36">
        <v>39645886.219999999</v>
      </c>
      <c r="L75" s="36">
        <v>2378514.8199999998</v>
      </c>
      <c r="M75" s="36">
        <v>42024401.039999999</v>
      </c>
      <c r="N75" s="29">
        <f t="shared" si="4"/>
        <v>0</v>
      </c>
      <c r="O75" s="36">
        <v>830</v>
      </c>
      <c r="P75" s="36">
        <v>131737.93</v>
      </c>
      <c r="Q75" s="36">
        <v>294117.71000000002</v>
      </c>
      <c r="R75" s="34">
        <v>236</v>
      </c>
      <c r="S75" s="34">
        <v>57</v>
      </c>
      <c r="T75" s="34">
        <v>26</v>
      </c>
      <c r="V75" s="34">
        <v>319</v>
      </c>
      <c r="X75" s="33">
        <v>317</v>
      </c>
      <c r="AC75" s="33">
        <v>2</v>
      </c>
      <c r="AL75" s="39">
        <v>45096.625</v>
      </c>
      <c r="AM75" s="40">
        <v>45102.583333333336</v>
      </c>
      <c r="AN75" s="1" t="s">
        <v>17</v>
      </c>
      <c r="AO75" s="1" t="s">
        <v>18</v>
      </c>
      <c r="AP75" s="40">
        <v>45102.583333333336</v>
      </c>
      <c r="AQ75" s="40">
        <v>45102.604166666664</v>
      </c>
      <c r="AR75" s="34">
        <v>5</v>
      </c>
      <c r="AS75" s="36">
        <v>6520000</v>
      </c>
      <c r="AT75" s="36">
        <v>10000</v>
      </c>
      <c r="AU75" s="1" t="str">
        <f>IFERROR(VLOOKUP(B75,转让结果!B:H,5,0), "")</f>
        <v/>
      </c>
      <c r="AW75" s="30">
        <f t="shared" si="5"/>
        <v>0</v>
      </c>
    </row>
    <row r="76" spans="1:49" ht="32">
      <c r="A76" s="30">
        <f t="shared" si="6"/>
        <v>75</v>
      </c>
      <c r="B76" s="2" t="s">
        <v>115</v>
      </c>
      <c r="C76" s="7" t="s">
        <v>354</v>
      </c>
      <c r="E76" s="27">
        <v>45039</v>
      </c>
      <c r="F76" s="34">
        <v>426</v>
      </c>
      <c r="G76" s="30">
        <v>424</v>
      </c>
      <c r="H76" s="35">
        <v>125</v>
      </c>
      <c r="I76" s="36">
        <v>454158.55</v>
      </c>
      <c r="J76" s="35">
        <v>43</v>
      </c>
      <c r="K76" s="36">
        <v>51183058.909999996</v>
      </c>
      <c r="L76" s="36">
        <v>3512553.39</v>
      </c>
      <c r="M76" s="36">
        <v>54695612.299999997</v>
      </c>
      <c r="N76" s="29">
        <f t="shared" si="4"/>
        <v>0</v>
      </c>
      <c r="O76" s="36">
        <v>2278.9899999999998</v>
      </c>
      <c r="P76" s="36">
        <v>128999.09</v>
      </c>
      <c r="Q76" s="36">
        <v>224953.05</v>
      </c>
      <c r="R76" s="34">
        <v>315</v>
      </c>
      <c r="S76" s="34">
        <v>105</v>
      </c>
      <c r="T76" s="34">
        <v>6</v>
      </c>
      <c r="U76" s="34">
        <v>2</v>
      </c>
      <c r="V76" s="34">
        <v>426</v>
      </c>
      <c r="X76" s="33">
        <v>424</v>
      </c>
      <c r="AC76" s="33">
        <v>2</v>
      </c>
      <c r="AL76" s="39">
        <v>45096.625</v>
      </c>
      <c r="AM76" s="40">
        <v>45102.4375</v>
      </c>
      <c r="AN76" s="1" t="s">
        <v>17</v>
      </c>
      <c r="AO76" s="1" t="s">
        <v>18</v>
      </c>
      <c r="AP76" s="40">
        <v>45102.4375</v>
      </c>
      <c r="AQ76" s="40">
        <v>45102.458333333336</v>
      </c>
      <c r="AR76" s="34">
        <v>5</v>
      </c>
      <c r="AS76" s="36">
        <v>8200000</v>
      </c>
      <c r="AT76" s="36">
        <v>10000</v>
      </c>
      <c r="AU76" s="1" t="str">
        <f>IFERROR(VLOOKUP(B76,转让结果!B:H,5,0), "")</f>
        <v/>
      </c>
      <c r="AW76" s="30">
        <f t="shared" si="5"/>
        <v>0</v>
      </c>
    </row>
    <row r="77" spans="1:49" ht="32">
      <c r="A77" s="30">
        <f t="shared" si="6"/>
        <v>76</v>
      </c>
      <c r="B77" s="2" t="s">
        <v>116</v>
      </c>
      <c r="C77" s="7" t="s">
        <v>354</v>
      </c>
      <c r="E77" s="27">
        <v>45056</v>
      </c>
      <c r="F77" s="34">
        <v>571</v>
      </c>
      <c r="G77" s="30">
        <v>560</v>
      </c>
      <c r="H77" s="35">
        <v>410</v>
      </c>
      <c r="I77" s="36">
        <v>721521.32</v>
      </c>
      <c r="J77" s="35">
        <v>42</v>
      </c>
      <c r="K77" s="36">
        <v>46818458.049999997</v>
      </c>
      <c r="L77" s="36">
        <v>15129241.33</v>
      </c>
      <c r="M77" s="36">
        <v>61947699.380000003</v>
      </c>
      <c r="N77" s="29">
        <f t="shared" si="4"/>
        <v>0</v>
      </c>
      <c r="O77" s="36">
        <v>271872.59000000003</v>
      </c>
      <c r="P77" s="36">
        <v>110620.89</v>
      </c>
      <c r="Q77" s="36">
        <v>153485.10999999999</v>
      </c>
      <c r="T77" s="34">
        <v>571</v>
      </c>
      <c r="V77" s="34">
        <v>571</v>
      </c>
      <c r="X77" s="33">
        <v>511</v>
      </c>
      <c r="Y77" s="33">
        <v>1</v>
      </c>
      <c r="AD77" s="33">
        <v>8</v>
      </c>
      <c r="AH77" s="33">
        <v>51</v>
      </c>
      <c r="AL77" s="39">
        <v>45096.625</v>
      </c>
      <c r="AM77" s="40">
        <v>45102.416666666664</v>
      </c>
      <c r="AN77" s="1" t="s">
        <v>17</v>
      </c>
      <c r="AO77" s="1" t="s">
        <v>18</v>
      </c>
      <c r="AP77" s="40">
        <v>45102.416666666664</v>
      </c>
      <c r="AQ77" s="40">
        <v>45102.4375</v>
      </c>
      <c r="AR77" s="34">
        <v>5</v>
      </c>
      <c r="AS77" s="36">
        <v>5470000</v>
      </c>
      <c r="AT77" s="36">
        <v>10000</v>
      </c>
      <c r="AU77" s="1" t="str">
        <f>IFERROR(VLOOKUP(B77,转让结果!B:H,5,0), "")</f>
        <v/>
      </c>
      <c r="AW77" s="30">
        <f t="shared" si="5"/>
        <v>0</v>
      </c>
    </row>
    <row r="78" spans="1:49" ht="32">
      <c r="A78" s="30">
        <f t="shared" si="6"/>
        <v>77</v>
      </c>
      <c r="B78" s="2" t="s">
        <v>117</v>
      </c>
      <c r="C78" s="7" t="s">
        <v>354</v>
      </c>
      <c r="E78" s="27">
        <v>45053</v>
      </c>
      <c r="F78" s="34">
        <v>685</v>
      </c>
      <c r="G78" s="30">
        <v>685</v>
      </c>
      <c r="H78" s="35">
        <v>706</v>
      </c>
      <c r="I78" s="36">
        <v>1117195.01</v>
      </c>
      <c r="J78" s="35">
        <v>45</v>
      </c>
      <c r="K78" s="36">
        <v>88206050.689999998</v>
      </c>
      <c r="L78" s="36">
        <v>53921894.880000003</v>
      </c>
      <c r="M78" s="36">
        <v>142127945.56999999</v>
      </c>
      <c r="N78" s="29">
        <f t="shared" si="4"/>
        <v>0</v>
      </c>
      <c r="O78" s="36">
        <v>1560411.3</v>
      </c>
      <c r="P78" s="36">
        <v>207486.05</v>
      </c>
      <c r="Q78" s="36">
        <v>222093.43</v>
      </c>
      <c r="T78" s="34">
        <v>685</v>
      </c>
      <c r="U78" s="34">
        <v>685</v>
      </c>
      <c r="V78" s="34">
        <v>685</v>
      </c>
      <c r="X78" s="33">
        <v>100</v>
      </c>
      <c r="Y78" s="33">
        <v>63</v>
      </c>
      <c r="AC78" s="33">
        <v>117</v>
      </c>
      <c r="AD78" s="33">
        <v>135</v>
      </c>
      <c r="AH78" s="33">
        <v>27</v>
      </c>
      <c r="AL78" s="39">
        <v>45096.625</v>
      </c>
      <c r="AM78" s="40">
        <v>45102.625</v>
      </c>
      <c r="AN78" s="1" t="s">
        <v>17</v>
      </c>
      <c r="AO78" s="1" t="s">
        <v>18</v>
      </c>
      <c r="AP78" s="40">
        <v>45102.625</v>
      </c>
      <c r="AQ78" s="40">
        <v>45102.645833333336</v>
      </c>
      <c r="AR78" s="34">
        <v>5</v>
      </c>
      <c r="AS78" s="36">
        <v>8670000</v>
      </c>
      <c r="AT78" s="36">
        <v>10000</v>
      </c>
      <c r="AU78" s="1" t="str">
        <f>IFERROR(VLOOKUP(B78,转让结果!B:H,5,0), "")</f>
        <v>辽宁富安金融资产管理有限公司</v>
      </c>
      <c r="AW78" s="30">
        <f t="shared" si="5"/>
        <v>1</v>
      </c>
    </row>
    <row r="79" spans="1:49" ht="32">
      <c r="A79" s="30">
        <f t="shared" si="6"/>
        <v>78</v>
      </c>
      <c r="B79" s="2" t="s">
        <v>118</v>
      </c>
      <c r="C79" s="7" t="s">
        <v>354</v>
      </c>
      <c r="E79" s="27">
        <v>45035</v>
      </c>
      <c r="F79" s="34">
        <v>657</v>
      </c>
      <c r="G79" s="30">
        <v>653</v>
      </c>
      <c r="H79" s="35">
        <v>98</v>
      </c>
      <c r="I79" s="36">
        <v>435743.69</v>
      </c>
      <c r="J79" s="35">
        <v>42</v>
      </c>
      <c r="K79" s="36">
        <v>65709873.490000002</v>
      </c>
      <c r="L79" s="36">
        <v>3772114.93</v>
      </c>
      <c r="M79" s="36">
        <v>69481988.420000002</v>
      </c>
      <c r="N79" s="29">
        <f t="shared" si="4"/>
        <v>0</v>
      </c>
      <c r="O79" s="36">
        <v>5549.48</v>
      </c>
      <c r="P79" s="36">
        <v>106404.27</v>
      </c>
      <c r="Q79" s="36">
        <v>265378.75</v>
      </c>
      <c r="R79" s="34">
        <v>499</v>
      </c>
      <c r="S79" s="34">
        <v>114</v>
      </c>
      <c r="T79" s="34">
        <v>44</v>
      </c>
      <c r="V79" s="34">
        <v>657</v>
      </c>
      <c r="X79" s="33">
        <v>655</v>
      </c>
      <c r="AC79" s="33">
        <v>2</v>
      </c>
      <c r="AL79" s="39">
        <v>45096.625</v>
      </c>
      <c r="AM79" s="40">
        <v>45102.645833333336</v>
      </c>
      <c r="AN79" s="1" t="s">
        <v>17</v>
      </c>
      <c r="AO79" s="1" t="s">
        <v>18</v>
      </c>
      <c r="AP79" s="40">
        <v>45102.645833333336</v>
      </c>
      <c r="AQ79" s="40">
        <v>45102.666666666664</v>
      </c>
      <c r="AR79" s="34">
        <v>5</v>
      </c>
      <c r="AS79" s="36">
        <v>11040000</v>
      </c>
      <c r="AT79" s="36">
        <v>10000</v>
      </c>
      <c r="AU79" s="1" t="str">
        <f>IFERROR(VLOOKUP(B79,转让结果!B:H,5,0), "")</f>
        <v>辽宁富安金融资产管理有限公司</v>
      </c>
      <c r="AW79" s="30">
        <f t="shared" si="5"/>
        <v>1</v>
      </c>
    </row>
    <row r="80" spans="1:49" ht="32">
      <c r="A80" s="30">
        <f t="shared" si="6"/>
        <v>79</v>
      </c>
      <c r="B80" s="2" t="s">
        <v>119</v>
      </c>
      <c r="C80" s="7" t="s">
        <v>354</v>
      </c>
      <c r="E80" s="27">
        <v>45036</v>
      </c>
      <c r="F80" s="34">
        <v>214</v>
      </c>
      <c r="G80" s="30">
        <v>214</v>
      </c>
      <c r="H80" s="35">
        <v>106</v>
      </c>
      <c r="I80" s="36">
        <v>442453.39</v>
      </c>
      <c r="J80" s="35">
        <v>42</v>
      </c>
      <c r="K80" s="36">
        <v>25524674.75</v>
      </c>
      <c r="L80" s="36">
        <v>1335059.48</v>
      </c>
      <c r="M80" s="36">
        <v>26859734.23</v>
      </c>
      <c r="N80" s="29">
        <f t="shared" si="4"/>
        <v>0</v>
      </c>
      <c r="O80" s="36">
        <v>38996</v>
      </c>
      <c r="P80" s="36">
        <v>125512.78</v>
      </c>
      <c r="Q80" s="36">
        <v>211532.71</v>
      </c>
      <c r="R80" s="34">
        <v>172</v>
      </c>
      <c r="S80" s="34">
        <v>36</v>
      </c>
      <c r="T80" s="34">
        <v>6</v>
      </c>
      <c r="V80" s="34">
        <v>214</v>
      </c>
      <c r="X80" s="33">
        <v>188</v>
      </c>
      <c r="Y80" s="33">
        <v>19</v>
      </c>
      <c r="AC80" s="33">
        <v>7</v>
      </c>
      <c r="AL80" s="39">
        <v>45096.625</v>
      </c>
      <c r="AM80" s="40">
        <v>45102.395833333336</v>
      </c>
      <c r="AN80" s="1" t="s">
        <v>17</v>
      </c>
      <c r="AO80" s="1" t="s">
        <v>18</v>
      </c>
      <c r="AP80" s="40">
        <v>45102.395833333336</v>
      </c>
      <c r="AQ80" s="40">
        <v>45102.416666666664</v>
      </c>
      <c r="AR80" s="34">
        <v>5</v>
      </c>
      <c r="AS80" s="36">
        <v>4170000</v>
      </c>
      <c r="AT80" s="36">
        <v>100000</v>
      </c>
      <c r="AU80" s="1" t="str">
        <f>IFERROR(VLOOKUP(B80,转让结果!B:H,5,0), "")</f>
        <v/>
      </c>
      <c r="AW80" s="30">
        <f t="shared" si="5"/>
        <v>0</v>
      </c>
    </row>
    <row r="81" spans="1:49" ht="32">
      <c r="A81" s="30">
        <f t="shared" si="6"/>
        <v>80</v>
      </c>
      <c r="B81" s="2" t="s">
        <v>120</v>
      </c>
      <c r="C81" s="7" t="s">
        <v>354</v>
      </c>
      <c r="E81" s="27">
        <v>45056</v>
      </c>
      <c r="F81" s="34">
        <v>535</v>
      </c>
      <c r="G81" s="30">
        <v>501</v>
      </c>
      <c r="H81" s="35">
        <v>1652</v>
      </c>
      <c r="I81" s="36">
        <v>3818260.84</v>
      </c>
      <c r="J81" s="35">
        <v>46</v>
      </c>
      <c r="K81" s="36">
        <v>43883154.780000001</v>
      </c>
      <c r="L81" s="36">
        <v>77638233.379999995</v>
      </c>
      <c r="M81" s="36">
        <v>121521388.16</v>
      </c>
      <c r="N81" s="29">
        <f t="shared" si="4"/>
        <v>0</v>
      </c>
      <c r="O81" s="36">
        <v>703009.64</v>
      </c>
      <c r="P81" s="36">
        <v>242557.66</v>
      </c>
      <c r="Q81" s="36">
        <v>314865.26</v>
      </c>
      <c r="T81" s="34">
        <v>535</v>
      </c>
      <c r="U81" s="34">
        <v>535</v>
      </c>
      <c r="V81" s="34">
        <v>535</v>
      </c>
      <c r="X81" s="33">
        <v>30</v>
      </c>
      <c r="AC81" s="33">
        <v>397</v>
      </c>
      <c r="AD81" s="33">
        <v>11</v>
      </c>
      <c r="AH81" s="33">
        <v>97</v>
      </c>
      <c r="AL81" s="39">
        <v>45096.625</v>
      </c>
      <c r="AM81" s="40">
        <v>45102.375</v>
      </c>
      <c r="AN81" s="1" t="s">
        <v>17</v>
      </c>
      <c r="AO81" s="1" t="s">
        <v>18</v>
      </c>
      <c r="AP81" s="40">
        <v>45102.375</v>
      </c>
      <c r="AQ81" s="40">
        <v>45102.395833333336</v>
      </c>
      <c r="AR81" s="34">
        <v>5</v>
      </c>
      <c r="AS81" s="36">
        <v>2650000</v>
      </c>
      <c r="AT81" s="36">
        <v>10000</v>
      </c>
      <c r="AU81" s="1" t="str">
        <f>IFERROR(VLOOKUP(B81,转让结果!B:H,5,0), "")</f>
        <v>辽宁富安金融资产管理有限公司</v>
      </c>
      <c r="AW81" s="30">
        <f t="shared" si="5"/>
        <v>1</v>
      </c>
    </row>
    <row r="82" spans="1:49" ht="32">
      <c r="A82" s="30">
        <f t="shared" si="6"/>
        <v>81</v>
      </c>
      <c r="B82" s="2" t="s">
        <v>121</v>
      </c>
      <c r="C82" s="7" t="s">
        <v>354</v>
      </c>
      <c r="E82" s="27">
        <v>45071</v>
      </c>
      <c r="F82" s="34">
        <v>187</v>
      </c>
      <c r="G82" s="30">
        <v>187</v>
      </c>
      <c r="H82" s="35">
        <v>98</v>
      </c>
      <c r="I82" s="36">
        <v>417437.04</v>
      </c>
      <c r="J82" s="35">
        <v>44</v>
      </c>
      <c r="K82" s="36">
        <v>20248852.420000002</v>
      </c>
      <c r="L82" s="36">
        <v>1142905.8500000001</v>
      </c>
      <c r="M82" s="36">
        <v>21391758.27</v>
      </c>
      <c r="N82" s="29">
        <f t="shared" si="4"/>
        <v>0</v>
      </c>
      <c r="O82" s="36">
        <v>1467</v>
      </c>
      <c r="P82" s="36">
        <v>114394.43</v>
      </c>
      <c r="Q82" s="36">
        <v>212433.16</v>
      </c>
      <c r="R82" s="34">
        <v>187</v>
      </c>
      <c r="V82" s="34">
        <v>187</v>
      </c>
      <c r="X82" s="33">
        <v>185</v>
      </c>
      <c r="Y82" s="33">
        <v>2</v>
      </c>
      <c r="AL82" s="39">
        <v>45096.625</v>
      </c>
      <c r="AM82" s="40">
        <v>45102.4375</v>
      </c>
      <c r="AN82" s="1" t="s">
        <v>17</v>
      </c>
      <c r="AO82" s="1" t="s">
        <v>18</v>
      </c>
      <c r="AP82" s="40">
        <v>45102.4375</v>
      </c>
      <c r="AQ82" s="40">
        <v>45102.458333333336</v>
      </c>
      <c r="AR82" s="34">
        <v>5</v>
      </c>
      <c r="AS82" s="36">
        <v>3850000</v>
      </c>
      <c r="AT82" s="36">
        <v>10000</v>
      </c>
      <c r="AU82" s="1" t="str">
        <f>IFERROR(VLOOKUP(B82,转让结果!B:H,5,0), "")</f>
        <v>甘肃长达金融资产管理股份有限公司</v>
      </c>
      <c r="AW82" s="30">
        <f t="shared" si="5"/>
        <v>1</v>
      </c>
    </row>
    <row r="83" spans="1:49" ht="32">
      <c r="A83" s="30">
        <f t="shared" si="6"/>
        <v>82</v>
      </c>
      <c r="B83" s="2" t="s">
        <v>122</v>
      </c>
      <c r="C83" s="7" t="s">
        <v>354</v>
      </c>
      <c r="E83" s="27">
        <v>45037</v>
      </c>
      <c r="F83" s="34">
        <v>429</v>
      </c>
      <c r="G83" s="30">
        <v>428</v>
      </c>
      <c r="H83" s="35">
        <v>112</v>
      </c>
      <c r="I83" s="36">
        <v>521432.51</v>
      </c>
      <c r="J83" s="35">
        <v>42</v>
      </c>
      <c r="K83" s="36">
        <v>49899979.100000001</v>
      </c>
      <c r="L83" s="36">
        <v>3154369.48</v>
      </c>
      <c r="M83" s="36">
        <v>53054348.579999998</v>
      </c>
      <c r="N83" s="29">
        <f t="shared" si="4"/>
        <v>0</v>
      </c>
      <c r="O83" s="36">
        <v>1830</v>
      </c>
      <c r="P83" s="36">
        <v>123958.76</v>
      </c>
      <c r="Q83" s="36">
        <v>262175.65999999997</v>
      </c>
      <c r="R83" s="34">
        <v>280</v>
      </c>
      <c r="S83" s="34">
        <v>104</v>
      </c>
      <c r="T83" s="34">
        <v>45</v>
      </c>
      <c r="V83" s="34">
        <v>429</v>
      </c>
      <c r="X83" s="33">
        <v>427</v>
      </c>
      <c r="AC83" s="33">
        <v>2</v>
      </c>
      <c r="AL83" s="39">
        <v>45096.625</v>
      </c>
      <c r="AM83" s="40">
        <v>45102.583333333336</v>
      </c>
      <c r="AN83" s="1" t="s">
        <v>17</v>
      </c>
      <c r="AO83" s="1" t="s">
        <v>18</v>
      </c>
      <c r="AP83" s="40">
        <v>45102.583333333336</v>
      </c>
      <c r="AQ83" s="40">
        <v>45102.604166666664</v>
      </c>
      <c r="AR83" s="38">
        <v>5</v>
      </c>
      <c r="AS83" s="36">
        <v>8140000</v>
      </c>
      <c r="AT83" s="36">
        <v>10000</v>
      </c>
      <c r="AU83" s="1" t="str">
        <f>IFERROR(VLOOKUP(B83,转让结果!B:H,5,0), "")</f>
        <v/>
      </c>
      <c r="AW83" s="30">
        <f t="shared" si="5"/>
        <v>0</v>
      </c>
    </row>
    <row r="84" spans="1:49" ht="32">
      <c r="A84" s="30">
        <f t="shared" si="6"/>
        <v>83</v>
      </c>
      <c r="B84" s="2" t="s">
        <v>123</v>
      </c>
      <c r="C84" s="7" t="s">
        <v>479</v>
      </c>
      <c r="D84" s="7" t="s">
        <v>491</v>
      </c>
      <c r="E84" s="27">
        <v>45015</v>
      </c>
      <c r="F84" s="34">
        <v>7668</v>
      </c>
      <c r="G84" s="30">
        <v>1245</v>
      </c>
      <c r="H84" s="35">
        <v>1108</v>
      </c>
      <c r="I84" s="36">
        <v>367320.95</v>
      </c>
      <c r="J84" s="35">
        <v>41</v>
      </c>
      <c r="K84" s="36">
        <v>20838699.789999999</v>
      </c>
      <c r="L84" s="36">
        <v>14491675.74</v>
      </c>
      <c r="M84" s="36">
        <v>35330375.530000001</v>
      </c>
      <c r="N84" s="29">
        <f t="shared" si="4"/>
        <v>0</v>
      </c>
      <c r="O84" s="36">
        <v>0</v>
      </c>
      <c r="P84" s="36">
        <v>28377.81</v>
      </c>
      <c r="Q84" s="36">
        <v>17080.900000000001</v>
      </c>
      <c r="T84" s="34">
        <v>7668</v>
      </c>
      <c r="U84" s="34">
        <v>7622</v>
      </c>
      <c r="V84" s="34">
        <v>7668</v>
      </c>
      <c r="X84" s="33">
        <v>7668</v>
      </c>
      <c r="AL84" s="39">
        <v>45098.708333333336</v>
      </c>
      <c r="AM84" s="40">
        <v>45103.416666666664</v>
      </c>
      <c r="AN84" s="1" t="s">
        <v>17</v>
      </c>
      <c r="AO84" s="1" t="s">
        <v>18</v>
      </c>
      <c r="AP84" s="40">
        <v>45103.416666666664</v>
      </c>
      <c r="AQ84" s="40">
        <v>45103.458333333336</v>
      </c>
      <c r="AR84" s="34">
        <v>5</v>
      </c>
      <c r="AS84" s="36">
        <v>996786.11</v>
      </c>
      <c r="AT84" s="36">
        <v>10000</v>
      </c>
      <c r="AU84" s="1" t="str">
        <f>IFERROR(VLOOKUP(B84,转让结果!B:H,5,0), "")</f>
        <v/>
      </c>
      <c r="AW84" s="30">
        <f t="shared" si="5"/>
        <v>0</v>
      </c>
    </row>
    <row r="85" spans="1:49" ht="32">
      <c r="A85" s="30">
        <f t="shared" si="6"/>
        <v>84</v>
      </c>
      <c r="B85" s="2" t="s">
        <v>124</v>
      </c>
      <c r="C85" s="7" t="s">
        <v>354</v>
      </c>
      <c r="E85" s="27">
        <v>45030</v>
      </c>
      <c r="F85" s="34">
        <v>426</v>
      </c>
      <c r="G85" s="30">
        <v>424</v>
      </c>
      <c r="H85" s="35">
        <v>128</v>
      </c>
      <c r="I85" s="36">
        <v>482150.32</v>
      </c>
      <c r="J85" s="35">
        <v>43</v>
      </c>
      <c r="K85" s="36">
        <v>65644053.789999999</v>
      </c>
      <c r="L85" s="36">
        <v>4718700.97</v>
      </c>
      <c r="M85" s="36">
        <v>70362754.760000005</v>
      </c>
      <c r="N85" s="29">
        <f t="shared" si="4"/>
        <v>0</v>
      </c>
      <c r="O85" s="36">
        <v>778.5</v>
      </c>
      <c r="P85" s="36">
        <v>165949.89000000001</v>
      </c>
      <c r="Q85" s="36">
        <v>304157.33</v>
      </c>
      <c r="R85" s="34">
        <v>240</v>
      </c>
      <c r="S85" s="34">
        <v>180</v>
      </c>
      <c r="T85" s="34">
        <v>6</v>
      </c>
      <c r="V85" s="34">
        <v>426</v>
      </c>
      <c r="X85" s="33">
        <v>425</v>
      </c>
      <c r="AC85" s="33">
        <v>1</v>
      </c>
      <c r="AL85" s="39">
        <v>45097.625</v>
      </c>
      <c r="AM85" s="40">
        <v>45103.375</v>
      </c>
      <c r="AN85" s="1" t="s">
        <v>17</v>
      </c>
      <c r="AO85" s="1" t="s">
        <v>18</v>
      </c>
      <c r="AP85" s="40">
        <v>45103.375</v>
      </c>
      <c r="AQ85" s="40">
        <v>45103.395833333336</v>
      </c>
      <c r="AR85" s="34">
        <v>5</v>
      </c>
      <c r="AS85" s="36">
        <v>12080000</v>
      </c>
      <c r="AT85" s="36">
        <v>10000</v>
      </c>
      <c r="AU85" s="1" t="str">
        <f>IFERROR(VLOOKUP(B85,转让结果!B:H,5,0), "")</f>
        <v/>
      </c>
      <c r="AW85" s="30">
        <f t="shared" si="5"/>
        <v>0</v>
      </c>
    </row>
    <row r="86" spans="1:49" ht="32">
      <c r="A86" s="30">
        <f t="shared" si="6"/>
        <v>85</v>
      </c>
      <c r="B86" s="2" t="s">
        <v>125</v>
      </c>
      <c r="C86" s="7" t="s">
        <v>354</v>
      </c>
      <c r="E86" s="27">
        <v>45034</v>
      </c>
      <c r="F86" s="34">
        <v>456</v>
      </c>
      <c r="G86" s="30">
        <v>455</v>
      </c>
      <c r="H86" s="35">
        <v>118</v>
      </c>
      <c r="I86" s="36">
        <v>448992.93</v>
      </c>
      <c r="J86" s="35">
        <v>43</v>
      </c>
      <c r="K86" s="36">
        <v>43737670.420000002</v>
      </c>
      <c r="L86" s="36">
        <v>2925184.82</v>
      </c>
      <c r="M86" s="36">
        <v>46662855.240000002</v>
      </c>
      <c r="N86" s="29">
        <f t="shared" si="4"/>
        <v>0</v>
      </c>
      <c r="O86" s="36">
        <v>2300.5500000000002</v>
      </c>
      <c r="P86" s="36">
        <v>102555.73</v>
      </c>
      <c r="Q86" s="36">
        <v>187052.63</v>
      </c>
      <c r="R86" s="34">
        <v>267</v>
      </c>
      <c r="S86" s="34">
        <v>98</v>
      </c>
      <c r="T86" s="34">
        <v>91</v>
      </c>
      <c r="V86" s="34">
        <v>456</v>
      </c>
      <c r="X86" s="33">
        <v>454</v>
      </c>
      <c r="AC86" s="33">
        <v>2</v>
      </c>
      <c r="AL86" s="39">
        <v>45097.625</v>
      </c>
      <c r="AM86" s="40">
        <v>45103.395833333336</v>
      </c>
      <c r="AN86" s="1" t="s">
        <v>17</v>
      </c>
      <c r="AO86" s="1" t="s">
        <v>18</v>
      </c>
      <c r="AP86" s="40">
        <v>45103.395833333336</v>
      </c>
      <c r="AQ86" s="40">
        <v>45103.416666666664</v>
      </c>
      <c r="AR86" s="34">
        <v>5</v>
      </c>
      <c r="AS86" s="36">
        <v>8430000</v>
      </c>
      <c r="AT86" s="36">
        <v>10000</v>
      </c>
      <c r="AU86" s="1" t="str">
        <f>IFERROR(VLOOKUP(B86,转让结果!B:H,5,0), "")</f>
        <v/>
      </c>
      <c r="AW86" s="30">
        <f t="shared" si="5"/>
        <v>0</v>
      </c>
    </row>
    <row r="87" spans="1:49" ht="32">
      <c r="A87" s="30">
        <f t="shared" si="6"/>
        <v>86</v>
      </c>
      <c r="B87" s="2" t="s">
        <v>126</v>
      </c>
      <c r="C87" s="7" t="s">
        <v>354</v>
      </c>
      <c r="E87" s="27">
        <v>45063</v>
      </c>
      <c r="F87" s="34">
        <v>341</v>
      </c>
      <c r="G87" s="30">
        <v>339</v>
      </c>
      <c r="H87" s="35">
        <v>78.17</v>
      </c>
      <c r="I87" s="36">
        <v>480214.85</v>
      </c>
      <c r="J87" s="35">
        <v>42.74</v>
      </c>
      <c r="K87" s="36">
        <v>49636870.189999998</v>
      </c>
      <c r="L87" s="36">
        <v>2340938.79</v>
      </c>
      <c r="M87" s="36">
        <v>51977808.979999997</v>
      </c>
      <c r="N87" s="29">
        <f t="shared" si="4"/>
        <v>0</v>
      </c>
      <c r="O87" s="36">
        <v>3102.3</v>
      </c>
      <c r="P87" s="36">
        <v>153526.87</v>
      </c>
      <c r="Q87" s="36">
        <v>342689.24</v>
      </c>
      <c r="R87" s="34">
        <v>333</v>
      </c>
      <c r="S87" s="34">
        <v>4</v>
      </c>
      <c r="T87" s="34">
        <v>4</v>
      </c>
      <c r="V87" s="34">
        <v>341</v>
      </c>
      <c r="X87" s="33">
        <v>340</v>
      </c>
      <c r="AD87" s="33">
        <v>1</v>
      </c>
      <c r="AL87" s="39">
        <v>45097.625</v>
      </c>
      <c r="AM87" s="40">
        <v>45103.4375</v>
      </c>
      <c r="AN87" s="1" t="s">
        <v>17</v>
      </c>
      <c r="AO87" s="1" t="s">
        <v>18</v>
      </c>
      <c r="AP87" s="40">
        <v>45103.4375</v>
      </c>
      <c r="AQ87" s="40">
        <v>45103.458333333336</v>
      </c>
      <c r="AR87" s="34">
        <v>5</v>
      </c>
      <c r="AS87" s="36">
        <v>8690000</v>
      </c>
      <c r="AT87" s="36">
        <v>10000</v>
      </c>
      <c r="AU87" s="1" t="str">
        <f>IFERROR(VLOOKUP(B87,转让结果!B:H,5,0), "")</f>
        <v>辽宁富安金融资产管理有限公司</v>
      </c>
      <c r="AW87" s="30">
        <f t="shared" si="5"/>
        <v>1</v>
      </c>
    </row>
    <row r="88" spans="1:49" ht="32">
      <c r="A88" s="30">
        <f t="shared" si="6"/>
        <v>87</v>
      </c>
      <c r="B88" s="2" t="s">
        <v>127</v>
      </c>
      <c r="C88" s="7" t="s">
        <v>354</v>
      </c>
      <c r="E88" s="27">
        <v>45055</v>
      </c>
      <c r="F88" s="34">
        <v>581</v>
      </c>
      <c r="G88" s="30">
        <v>538</v>
      </c>
      <c r="H88" s="35">
        <v>1442</v>
      </c>
      <c r="I88" s="36">
        <v>3945038.17</v>
      </c>
      <c r="J88" s="35">
        <v>47</v>
      </c>
      <c r="K88" s="36">
        <v>54700260.18</v>
      </c>
      <c r="L88" s="36">
        <v>68899022.200000003</v>
      </c>
      <c r="M88" s="36">
        <v>123599282.38</v>
      </c>
      <c r="N88" s="29">
        <f t="shared" si="4"/>
        <v>0</v>
      </c>
      <c r="O88" s="36">
        <v>650</v>
      </c>
      <c r="P88" s="36">
        <v>229738.44</v>
      </c>
      <c r="Q88" s="36">
        <v>281373</v>
      </c>
      <c r="T88" s="34">
        <v>581</v>
      </c>
      <c r="U88" s="34">
        <v>581</v>
      </c>
      <c r="V88" s="34">
        <v>581</v>
      </c>
      <c r="X88" s="33">
        <v>521</v>
      </c>
      <c r="Y88" s="33">
        <v>2</v>
      </c>
      <c r="AC88" s="33">
        <v>18</v>
      </c>
      <c r="AD88" s="33">
        <v>6</v>
      </c>
      <c r="AH88" s="33">
        <v>34</v>
      </c>
      <c r="AL88" s="39">
        <v>45097.625</v>
      </c>
      <c r="AM88" s="40">
        <v>45103.583333333336</v>
      </c>
      <c r="AN88" s="1" t="s">
        <v>17</v>
      </c>
      <c r="AO88" s="1" t="s">
        <v>18</v>
      </c>
      <c r="AP88" s="40">
        <v>45103.583333333336</v>
      </c>
      <c r="AQ88" s="40">
        <v>45103.604166666664</v>
      </c>
      <c r="AR88" s="34">
        <v>5</v>
      </c>
      <c r="AS88" s="36">
        <v>4410000</v>
      </c>
      <c r="AT88" s="36">
        <v>10000</v>
      </c>
      <c r="AU88" s="1" t="str">
        <f>IFERROR(VLOOKUP(B88,转让结果!B:H,5,0), "")</f>
        <v/>
      </c>
      <c r="AW88" s="30">
        <f t="shared" si="5"/>
        <v>0</v>
      </c>
    </row>
    <row r="89" spans="1:49" ht="32">
      <c r="A89" s="30">
        <f t="shared" si="6"/>
        <v>88</v>
      </c>
      <c r="B89" s="2" t="s">
        <v>128</v>
      </c>
      <c r="C89" s="7" t="s">
        <v>354</v>
      </c>
      <c r="E89" s="27">
        <v>45061</v>
      </c>
      <c r="F89" s="34">
        <v>295</v>
      </c>
      <c r="G89" s="30">
        <v>295</v>
      </c>
      <c r="H89" s="35">
        <v>775</v>
      </c>
      <c r="I89" s="36">
        <v>1691380.05</v>
      </c>
      <c r="J89" s="35">
        <v>45</v>
      </c>
      <c r="K89" s="36">
        <v>83263294.489999995</v>
      </c>
      <c r="L89" s="36">
        <v>58168061.439999998</v>
      </c>
      <c r="M89" s="36">
        <v>141431355.93000001</v>
      </c>
      <c r="N89" s="29">
        <f t="shared" si="4"/>
        <v>0</v>
      </c>
      <c r="O89" s="36">
        <v>790974.89</v>
      </c>
      <c r="P89" s="36">
        <v>479428.33</v>
      </c>
      <c r="Q89" s="36">
        <v>384925.42</v>
      </c>
      <c r="R89" s="34">
        <v>1</v>
      </c>
      <c r="T89" s="34">
        <v>294</v>
      </c>
      <c r="U89" s="34">
        <v>295</v>
      </c>
      <c r="V89" s="34">
        <v>295</v>
      </c>
      <c r="X89" s="33">
        <v>30</v>
      </c>
      <c r="Y89" s="33">
        <v>31</v>
      </c>
      <c r="AC89" s="33">
        <v>51</v>
      </c>
      <c r="AD89" s="33">
        <v>36</v>
      </c>
      <c r="AG89" s="33">
        <v>73</v>
      </c>
      <c r="AH89" s="33">
        <v>72</v>
      </c>
      <c r="AI89" s="33">
        <v>2</v>
      </c>
      <c r="AL89" s="39">
        <v>45097.625</v>
      </c>
      <c r="AM89" s="40">
        <v>45103.416666666664</v>
      </c>
      <c r="AN89" s="1" t="s">
        <v>17</v>
      </c>
      <c r="AO89" s="1" t="s">
        <v>18</v>
      </c>
      <c r="AP89" s="40">
        <v>45103.416666666664</v>
      </c>
      <c r="AQ89" s="40">
        <v>45103.4375</v>
      </c>
      <c r="AR89" s="34">
        <v>5</v>
      </c>
      <c r="AS89" s="36">
        <v>7860000</v>
      </c>
      <c r="AT89" s="36">
        <v>10000</v>
      </c>
      <c r="AU89" s="1" t="str">
        <f>IFERROR(VLOOKUP(B89,转让结果!B:H,5,0), "")</f>
        <v/>
      </c>
      <c r="AW89" s="30">
        <f t="shared" si="5"/>
        <v>0</v>
      </c>
    </row>
    <row r="90" spans="1:49" ht="32">
      <c r="A90" s="30">
        <f t="shared" si="6"/>
        <v>89</v>
      </c>
      <c r="B90" s="2" t="s">
        <v>129</v>
      </c>
      <c r="C90" s="7" t="s">
        <v>354</v>
      </c>
      <c r="E90" s="27">
        <v>45051</v>
      </c>
      <c r="F90" s="34">
        <v>710</v>
      </c>
      <c r="G90" s="30">
        <v>708</v>
      </c>
      <c r="H90" s="35">
        <v>116</v>
      </c>
      <c r="I90" s="36">
        <v>460714.71</v>
      </c>
      <c r="J90" s="35">
        <v>44</v>
      </c>
      <c r="K90" s="36">
        <v>86145724.5</v>
      </c>
      <c r="L90" s="36">
        <v>5663109.4500000002</v>
      </c>
      <c r="M90" s="36">
        <v>91808833.950000003</v>
      </c>
      <c r="N90" s="29">
        <f t="shared" si="4"/>
        <v>0</v>
      </c>
      <c r="O90" s="36">
        <v>316</v>
      </c>
      <c r="P90" s="36">
        <v>129673.49</v>
      </c>
      <c r="Q90" s="36">
        <v>224328.17</v>
      </c>
      <c r="R90" s="34">
        <v>429</v>
      </c>
      <c r="S90" s="34">
        <v>145</v>
      </c>
      <c r="T90" s="34">
        <v>136</v>
      </c>
      <c r="V90" s="34">
        <v>710</v>
      </c>
      <c r="X90" s="33">
        <v>708</v>
      </c>
      <c r="AC90" s="33">
        <v>2</v>
      </c>
      <c r="AL90" s="39">
        <v>45097.625</v>
      </c>
      <c r="AM90" s="40">
        <v>45103.604166666664</v>
      </c>
      <c r="AN90" s="1" t="s">
        <v>17</v>
      </c>
      <c r="AO90" s="1" t="s">
        <v>18</v>
      </c>
      <c r="AP90" s="40">
        <v>45103.604166666664</v>
      </c>
      <c r="AQ90" s="40">
        <v>45103.625</v>
      </c>
      <c r="AR90" s="34">
        <v>5</v>
      </c>
      <c r="AS90" s="36">
        <v>15510000</v>
      </c>
      <c r="AT90" s="36">
        <v>10000</v>
      </c>
      <c r="AU90" s="1" t="str">
        <f>IFERROR(VLOOKUP(B90,转让结果!B:H,5,0), "")</f>
        <v/>
      </c>
      <c r="AW90" s="30">
        <f t="shared" si="5"/>
        <v>0</v>
      </c>
    </row>
    <row r="91" spans="1:49" ht="32">
      <c r="A91" s="30">
        <f t="shared" si="6"/>
        <v>90</v>
      </c>
      <c r="B91" s="2" t="s">
        <v>130</v>
      </c>
      <c r="C91" s="7" t="s">
        <v>354</v>
      </c>
      <c r="E91" s="27">
        <v>45069</v>
      </c>
      <c r="F91" s="34">
        <v>1942</v>
      </c>
      <c r="G91" s="30">
        <v>1927</v>
      </c>
      <c r="H91" s="35">
        <v>941</v>
      </c>
      <c r="I91" s="36">
        <v>3308318.8</v>
      </c>
      <c r="J91" s="35">
        <v>46</v>
      </c>
      <c r="K91" s="36">
        <v>197247177.5</v>
      </c>
      <c r="L91" s="36">
        <v>141014459.78999999</v>
      </c>
      <c r="M91" s="36">
        <v>338261637.29000002</v>
      </c>
      <c r="N91" s="29">
        <f t="shared" si="4"/>
        <v>0</v>
      </c>
      <c r="O91" s="36">
        <v>2269800.6800000002</v>
      </c>
      <c r="P91" s="36">
        <v>175537.95</v>
      </c>
      <c r="Q91" s="36">
        <v>193382.08</v>
      </c>
      <c r="T91" s="34">
        <v>1942</v>
      </c>
      <c r="U91" s="34">
        <v>1942</v>
      </c>
      <c r="V91" s="34">
        <v>1942</v>
      </c>
      <c r="X91" s="33">
        <v>143</v>
      </c>
      <c r="Y91" s="33">
        <v>406</v>
      </c>
      <c r="AC91" s="33">
        <v>147</v>
      </c>
      <c r="AD91" s="33">
        <v>576</v>
      </c>
      <c r="AH91" s="33">
        <v>67</v>
      </c>
      <c r="AL91" s="39">
        <v>45097.625</v>
      </c>
      <c r="AM91" s="40">
        <v>45103.395833333336</v>
      </c>
      <c r="AN91" s="1" t="s">
        <v>17</v>
      </c>
      <c r="AO91" s="1" t="s">
        <v>18</v>
      </c>
      <c r="AP91" s="40">
        <v>45103.395833333336</v>
      </c>
      <c r="AQ91" s="40">
        <v>45103.416666666664</v>
      </c>
      <c r="AR91" s="34">
        <v>5</v>
      </c>
      <c r="AS91" s="36">
        <v>18720000</v>
      </c>
      <c r="AT91" s="36">
        <v>10000</v>
      </c>
      <c r="AU91" s="1" t="str">
        <f>IFERROR(VLOOKUP(B91,转让结果!B:H,5,0), "")</f>
        <v/>
      </c>
      <c r="AW91" s="30">
        <f t="shared" si="5"/>
        <v>0</v>
      </c>
    </row>
    <row r="92" spans="1:49" ht="32">
      <c r="A92" s="30">
        <f t="shared" si="6"/>
        <v>91</v>
      </c>
      <c r="B92" s="2" t="s">
        <v>131</v>
      </c>
      <c r="C92" s="7" t="s">
        <v>354</v>
      </c>
      <c r="E92" s="27">
        <v>45057</v>
      </c>
      <c r="F92" s="34">
        <v>285</v>
      </c>
      <c r="G92" s="30">
        <v>283</v>
      </c>
      <c r="H92" s="35">
        <v>84</v>
      </c>
      <c r="I92" s="36">
        <v>435875.79</v>
      </c>
      <c r="J92" s="35">
        <v>43</v>
      </c>
      <c r="K92" s="36">
        <v>38015274.850000001</v>
      </c>
      <c r="L92" s="36">
        <v>1837814.75</v>
      </c>
      <c r="M92" s="36">
        <v>39853089.600000001</v>
      </c>
      <c r="N92" s="29">
        <f t="shared" si="4"/>
        <v>0</v>
      </c>
      <c r="O92" s="36">
        <v>616</v>
      </c>
      <c r="P92" s="36">
        <v>140823.64000000001</v>
      </c>
      <c r="Q92" s="36">
        <v>243101.75</v>
      </c>
      <c r="R92" s="34">
        <v>285</v>
      </c>
      <c r="V92" s="34">
        <v>285</v>
      </c>
      <c r="X92" s="33">
        <v>284</v>
      </c>
      <c r="Y92" s="33">
        <v>1</v>
      </c>
      <c r="AL92" s="39">
        <v>45097.625</v>
      </c>
      <c r="AM92" s="40">
        <v>45103.625</v>
      </c>
      <c r="AN92" s="1" t="s">
        <v>17</v>
      </c>
      <c r="AO92" s="1" t="s">
        <v>18</v>
      </c>
      <c r="AP92" s="40">
        <v>45103.625</v>
      </c>
      <c r="AQ92" s="40">
        <v>45103.645833333336</v>
      </c>
      <c r="AR92" s="34">
        <v>5</v>
      </c>
      <c r="AS92" s="36">
        <v>6190000</v>
      </c>
      <c r="AT92" s="36">
        <v>10000</v>
      </c>
      <c r="AU92" s="1" t="str">
        <f>IFERROR(VLOOKUP(B92,转让结果!B:H,5,0), "")</f>
        <v/>
      </c>
      <c r="AW92" s="30">
        <f t="shared" si="5"/>
        <v>0</v>
      </c>
    </row>
    <row r="93" spans="1:49" ht="32">
      <c r="A93" s="30">
        <f t="shared" si="6"/>
        <v>92</v>
      </c>
      <c r="B93" s="2" t="s">
        <v>132</v>
      </c>
      <c r="C93" s="7" t="s">
        <v>354</v>
      </c>
      <c r="E93" s="27">
        <v>45057</v>
      </c>
      <c r="F93" s="34">
        <v>518</v>
      </c>
      <c r="G93" s="30">
        <v>508</v>
      </c>
      <c r="H93" s="35">
        <v>156</v>
      </c>
      <c r="I93" s="36">
        <v>614222.5</v>
      </c>
      <c r="J93" s="35">
        <v>44</v>
      </c>
      <c r="K93" s="36">
        <v>57480478.340000004</v>
      </c>
      <c r="L93" s="36">
        <v>4936454.26</v>
      </c>
      <c r="M93" s="36">
        <v>62416932.600000001</v>
      </c>
      <c r="N93" s="29">
        <f t="shared" si="4"/>
        <v>0</v>
      </c>
      <c r="O93" s="36">
        <v>510.1</v>
      </c>
      <c r="P93" s="36">
        <v>122867.98</v>
      </c>
      <c r="Q93" s="36">
        <v>268949.25</v>
      </c>
      <c r="R93" s="34">
        <v>137</v>
      </c>
      <c r="S93" s="34">
        <v>175</v>
      </c>
      <c r="T93" s="34">
        <v>206</v>
      </c>
      <c r="V93" s="34">
        <v>518</v>
      </c>
      <c r="X93" s="33">
        <v>517</v>
      </c>
      <c r="AC93" s="33">
        <v>1</v>
      </c>
      <c r="AL93" s="39">
        <v>45097.625</v>
      </c>
      <c r="AM93" s="40">
        <v>45103.583333333336</v>
      </c>
      <c r="AN93" s="1" t="s">
        <v>17</v>
      </c>
      <c r="AO93" s="1" t="s">
        <v>18</v>
      </c>
      <c r="AP93" s="40">
        <v>45103.583333333336</v>
      </c>
      <c r="AQ93" s="40">
        <v>45103.604166666664</v>
      </c>
      <c r="AR93" s="34">
        <v>5</v>
      </c>
      <c r="AS93" s="36">
        <v>9000000</v>
      </c>
      <c r="AT93" s="36">
        <v>10000</v>
      </c>
      <c r="AU93" s="1" t="str">
        <f>IFERROR(VLOOKUP(B93,转让结果!B:H,5,0), "")</f>
        <v>辽宁富安金融资产管理有限公司</v>
      </c>
      <c r="AW93" s="30">
        <f t="shared" si="5"/>
        <v>1</v>
      </c>
    </row>
    <row r="94" spans="1:49" ht="32">
      <c r="A94" s="30">
        <f t="shared" si="6"/>
        <v>93</v>
      </c>
      <c r="B94" s="2" t="s">
        <v>133</v>
      </c>
      <c r="C94" s="7" t="s">
        <v>354</v>
      </c>
      <c r="E94" s="27">
        <v>45070</v>
      </c>
      <c r="F94" s="34">
        <v>362</v>
      </c>
      <c r="G94" s="30">
        <v>359</v>
      </c>
      <c r="H94" s="35">
        <v>962</v>
      </c>
      <c r="I94" s="36">
        <v>904225.89</v>
      </c>
      <c r="J94" s="35">
        <v>45</v>
      </c>
      <c r="K94" s="36">
        <v>36308114.060000002</v>
      </c>
      <c r="L94" s="36">
        <v>31719287.059999999</v>
      </c>
      <c r="M94" s="36">
        <v>68027401.120000005</v>
      </c>
      <c r="N94" s="29">
        <f t="shared" si="4"/>
        <v>0</v>
      </c>
      <c r="O94" s="36">
        <v>441259</v>
      </c>
      <c r="P94" s="36">
        <v>189491.37</v>
      </c>
      <c r="Q94" s="36">
        <v>216204.42</v>
      </c>
      <c r="T94" s="34">
        <v>362</v>
      </c>
      <c r="U94" s="34">
        <v>362</v>
      </c>
      <c r="V94" s="34">
        <v>362</v>
      </c>
      <c r="AH94" s="33">
        <v>362</v>
      </c>
      <c r="AL94" s="39">
        <v>45097.625</v>
      </c>
      <c r="AM94" s="40">
        <v>45103.4375</v>
      </c>
      <c r="AN94" s="1" t="s">
        <v>17</v>
      </c>
      <c r="AO94" s="1" t="s">
        <v>18</v>
      </c>
      <c r="AP94" s="40">
        <v>45103.4375</v>
      </c>
      <c r="AQ94" s="40">
        <v>45103.458333333336</v>
      </c>
      <c r="AR94" s="34">
        <v>5</v>
      </c>
      <c r="AS94" s="36">
        <v>2970000</v>
      </c>
      <c r="AT94" s="36">
        <v>10000</v>
      </c>
      <c r="AU94" s="1" t="str">
        <f>IFERROR(VLOOKUP(B94,转让结果!B:H,5,0), "")</f>
        <v/>
      </c>
      <c r="AW94" s="30">
        <f t="shared" si="5"/>
        <v>0</v>
      </c>
    </row>
    <row r="95" spans="1:49" ht="32">
      <c r="A95" s="30">
        <f t="shared" si="6"/>
        <v>94</v>
      </c>
      <c r="B95" s="2" t="s">
        <v>134</v>
      </c>
      <c r="C95" s="7" t="s">
        <v>354</v>
      </c>
      <c r="E95" s="27">
        <v>44957</v>
      </c>
      <c r="F95" s="34">
        <v>303</v>
      </c>
      <c r="G95" s="30">
        <v>302</v>
      </c>
      <c r="H95" s="35">
        <v>1120</v>
      </c>
      <c r="I95" s="36">
        <v>1393009.61</v>
      </c>
      <c r="J95" s="35">
        <v>44</v>
      </c>
      <c r="K95" s="36">
        <v>33366639.59</v>
      </c>
      <c r="L95" s="36">
        <v>37894242.549999997</v>
      </c>
      <c r="M95" s="36">
        <v>71260882.140000001</v>
      </c>
      <c r="N95" s="29">
        <f t="shared" si="4"/>
        <v>0</v>
      </c>
      <c r="O95" s="36">
        <v>737010.97</v>
      </c>
      <c r="P95" s="36">
        <v>235963.19</v>
      </c>
      <c r="Q95" s="36">
        <v>190663.37</v>
      </c>
      <c r="T95" s="34">
        <v>303</v>
      </c>
      <c r="U95" s="34">
        <v>33</v>
      </c>
      <c r="V95" s="34">
        <v>303</v>
      </c>
      <c r="AH95" s="33">
        <v>33</v>
      </c>
      <c r="AL95" s="39">
        <v>45098.625</v>
      </c>
      <c r="AM95" s="40">
        <v>45104.375</v>
      </c>
      <c r="AN95" s="1" t="s">
        <v>17</v>
      </c>
      <c r="AO95" s="1" t="s">
        <v>18</v>
      </c>
      <c r="AP95" s="40">
        <v>45104.375</v>
      </c>
      <c r="AQ95" s="40">
        <v>45104.395833333336</v>
      </c>
      <c r="AR95" s="34">
        <v>5</v>
      </c>
      <c r="AS95" s="36">
        <v>3820000</v>
      </c>
      <c r="AT95" s="36">
        <v>10000</v>
      </c>
      <c r="AU95" s="1" t="str">
        <f>IFERROR(VLOOKUP(B95,转让结果!B:H,5,0), "")</f>
        <v/>
      </c>
      <c r="AW95" s="30">
        <f t="shared" si="5"/>
        <v>0</v>
      </c>
    </row>
    <row r="96" spans="1:49" ht="32">
      <c r="A96" s="30">
        <f t="shared" si="6"/>
        <v>95</v>
      </c>
      <c r="B96" s="2" t="s">
        <v>135</v>
      </c>
      <c r="C96" s="7" t="s">
        <v>354</v>
      </c>
      <c r="E96" s="27">
        <v>45050</v>
      </c>
      <c r="F96" s="34">
        <v>1611</v>
      </c>
      <c r="G96" s="30">
        <v>233</v>
      </c>
      <c r="H96" s="35">
        <v>78</v>
      </c>
      <c r="I96" s="36">
        <v>569979.85</v>
      </c>
      <c r="J96" s="35">
        <v>43</v>
      </c>
      <c r="K96" s="36">
        <v>37691775.859999999</v>
      </c>
      <c r="L96" s="36">
        <v>4078175.54</v>
      </c>
      <c r="M96" s="36">
        <v>41769951.399999999</v>
      </c>
      <c r="N96" s="29">
        <f t="shared" si="4"/>
        <v>0</v>
      </c>
      <c r="O96" s="36">
        <v>78311.5</v>
      </c>
      <c r="P96" s="36">
        <v>179270.18</v>
      </c>
      <c r="Q96" s="36">
        <v>233602.84</v>
      </c>
      <c r="R96" s="34">
        <v>369</v>
      </c>
      <c r="S96" s="34">
        <v>578</v>
      </c>
      <c r="T96" s="34">
        <v>664</v>
      </c>
      <c r="V96" s="34">
        <v>1611</v>
      </c>
      <c r="X96" s="33">
        <v>1524</v>
      </c>
      <c r="Y96" s="33">
        <v>87</v>
      </c>
      <c r="AL96" s="39">
        <v>45098.625</v>
      </c>
      <c r="AM96" s="40">
        <v>45104.4375</v>
      </c>
      <c r="AN96" s="1" t="s">
        <v>17</v>
      </c>
      <c r="AO96" s="1" t="s">
        <v>18</v>
      </c>
      <c r="AP96" s="40">
        <v>45104.4375</v>
      </c>
      <c r="AQ96" s="40">
        <v>45104.458333333336</v>
      </c>
      <c r="AR96" s="34">
        <v>5</v>
      </c>
      <c r="AS96" s="36">
        <v>5720000</v>
      </c>
      <c r="AT96" s="36">
        <v>10000</v>
      </c>
      <c r="AU96" s="1" t="str">
        <f>IFERROR(VLOOKUP(B96,转让结果!B:H,5,0), "")</f>
        <v/>
      </c>
      <c r="AW96" s="30">
        <f t="shared" si="5"/>
        <v>0</v>
      </c>
    </row>
    <row r="97" spans="1:49" ht="32">
      <c r="A97" s="30">
        <f t="shared" si="6"/>
        <v>96</v>
      </c>
      <c r="B97" s="2" t="s">
        <v>136</v>
      </c>
      <c r="C97" s="7" t="s">
        <v>354</v>
      </c>
      <c r="E97" s="27">
        <v>45049</v>
      </c>
      <c r="F97" s="34">
        <v>857</v>
      </c>
      <c r="G97" s="30">
        <v>857</v>
      </c>
      <c r="H97" s="35">
        <v>133</v>
      </c>
      <c r="I97" s="36">
        <v>493768.69</v>
      </c>
      <c r="J97" s="35">
        <v>44</v>
      </c>
      <c r="K97" s="36">
        <v>109774672.14</v>
      </c>
      <c r="L97" s="36">
        <v>8233810.2300000004</v>
      </c>
      <c r="M97" s="36">
        <v>118008482.37</v>
      </c>
      <c r="N97" s="29">
        <f t="shared" si="4"/>
        <v>0</v>
      </c>
      <c r="O97" s="36">
        <v>6768.33</v>
      </c>
      <c r="P97" s="36">
        <v>137699.51</v>
      </c>
      <c r="Q97" s="36">
        <v>305810.86</v>
      </c>
      <c r="R97" s="34">
        <v>274</v>
      </c>
      <c r="S97" s="34">
        <v>376</v>
      </c>
      <c r="T97" s="34">
        <v>207</v>
      </c>
      <c r="U97" s="34">
        <v>2</v>
      </c>
      <c r="V97" s="34">
        <v>857</v>
      </c>
      <c r="X97" s="33">
        <v>850</v>
      </c>
      <c r="Y97" s="33">
        <v>5</v>
      </c>
      <c r="AH97" s="33">
        <v>2</v>
      </c>
      <c r="AL97" s="39">
        <v>45098.625</v>
      </c>
      <c r="AM97" s="40">
        <v>45104.395833333336</v>
      </c>
      <c r="AN97" s="1" t="s">
        <v>17</v>
      </c>
      <c r="AO97" s="1" t="s">
        <v>18</v>
      </c>
      <c r="AP97" s="40">
        <v>45104.395833333336</v>
      </c>
      <c r="AQ97" s="40">
        <v>45104.416666666664</v>
      </c>
      <c r="AR97" s="34">
        <v>5</v>
      </c>
      <c r="AS97" s="36">
        <v>19100000</v>
      </c>
      <c r="AT97" s="36">
        <v>10000</v>
      </c>
      <c r="AU97" s="1" t="str">
        <f>IFERROR(VLOOKUP(B97,转让结果!B:H,5,0), "")</f>
        <v/>
      </c>
      <c r="AW97" s="30">
        <f t="shared" si="5"/>
        <v>0</v>
      </c>
    </row>
    <row r="98" spans="1:49" ht="32">
      <c r="A98" s="30">
        <f t="shared" si="6"/>
        <v>97</v>
      </c>
      <c r="B98" s="2" t="s">
        <v>137</v>
      </c>
      <c r="C98" s="7" t="s">
        <v>354</v>
      </c>
      <c r="E98" s="27">
        <v>45051</v>
      </c>
      <c r="F98" s="34">
        <v>797</v>
      </c>
      <c r="G98" s="30">
        <v>793</v>
      </c>
      <c r="H98" s="35">
        <v>115.96</v>
      </c>
      <c r="I98" s="36">
        <v>460508.06</v>
      </c>
      <c r="J98" s="35">
        <v>42.37</v>
      </c>
      <c r="K98" s="36">
        <v>101484674.59</v>
      </c>
      <c r="L98" s="36">
        <v>6546461.7999999998</v>
      </c>
      <c r="M98" s="36">
        <v>108031136.39</v>
      </c>
      <c r="N98" s="29">
        <f t="shared" si="4"/>
        <v>0</v>
      </c>
      <c r="O98" s="36">
        <v>995.79</v>
      </c>
      <c r="P98" s="36">
        <v>136230.94</v>
      </c>
      <c r="Q98" s="36">
        <v>339002.33</v>
      </c>
      <c r="R98" s="34">
        <v>451</v>
      </c>
      <c r="S98" s="34">
        <v>292</v>
      </c>
      <c r="T98" s="34">
        <v>54</v>
      </c>
      <c r="U98" s="34">
        <v>2</v>
      </c>
      <c r="V98" s="34">
        <v>797</v>
      </c>
      <c r="X98" s="33">
        <v>795</v>
      </c>
      <c r="AC98" s="33">
        <v>2</v>
      </c>
      <c r="AL98" s="39">
        <v>45098.625</v>
      </c>
      <c r="AM98" s="40">
        <v>45104.416666666664</v>
      </c>
      <c r="AN98" s="1" t="s">
        <v>17</v>
      </c>
      <c r="AO98" s="1" t="s">
        <v>18</v>
      </c>
      <c r="AP98" s="40">
        <v>45104.416666666664</v>
      </c>
      <c r="AQ98" s="40">
        <v>45104.4375</v>
      </c>
      <c r="AR98" s="34">
        <v>5</v>
      </c>
      <c r="AS98" s="36">
        <v>15930000</v>
      </c>
      <c r="AT98" s="36">
        <v>10000</v>
      </c>
      <c r="AU98" s="1" t="str">
        <f>IFERROR(VLOOKUP(B98,转让结果!B:H,5,0), "")</f>
        <v/>
      </c>
      <c r="AW98" s="30">
        <f t="shared" si="5"/>
        <v>0</v>
      </c>
    </row>
    <row r="99" spans="1:49" ht="32">
      <c r="A99" s="30">
        <f t="shared" si="6"/>
        <v>98</v>
      </c>
      <c r="B99" s="2" t="s">
        <v>138</v>
      </c>
      <c r="C99" s="7" t="s">
        <v>354</v>
      </c>
      <c r="E99" s="27">
        <v>45050</v>
      </c>
      <c r="F99" s="34">
        <v>228</v>
      </c>
      <c r="G99" s="30">
        <v>228</v>
      </c>
      <c r="H99" s="35">
        <v>136</v>
      </c>
      <c r="I99" s="36">
        <v>411770.87</v>
      </c>
      <c r="J99" s="35">
        <v>45</v>
      </c>
      <c r="K99" s="36">
        <v>24663724.940000001</v>
      </c>
      <c r="L99" s="36">
        <v>2040186.43</v>
      </c>
      <c r="M99" s="36">
        <v>26703911.370000001</v>
      </c>
      <c r="N99" s="29">
        <f t="shared" si="4"/>
        <v>0</v>
      </c>
      <c r="O99" s="36">
        <v>1978.39</v>
      </c>
      <c r="P99" s="36">
        <v>117122.42</v>
      </c>
      <c r="Q99" s="36">
        <v>316542.38</v>
      </c>
      <c r="R99" s="34">
        <v>80</v>
      </c>
      <c r="S99" s="34">
        <v>74</v>
      </c>
      <c r="T99" s="34">
        <v>74</v>
      </c>
      <c r="V99" s="34">
        <v>228</v>
      </c>
      <c r="X99" s="33">
        <v>227</v>
      </c>
      <c r="AC99" s="33">
        <v>1</v>
      </c>
      <c r="AL99" s="39">
        <v>45098.625</v>
      </c>
      <c r="AM99" s="40">
        <v>45104.583333333336</v>
      </c>
      <c r="AN99" s="1" t="s">
        <v>17</v>
      </c>
      <c r="AO99" s="1" t="s">
        <v>18</v>
      </c>
      <c r="AP99" s="40">
        <v>45104.583333333336</v>
      </c>
      <c r="AQ99" s="40">
        <v>45104.604166666664</v>
      </c>
      <c r="AR99" s="34">
        <v>5</v>
      </c>
      <c r="AS99" s="36">
        <v>4750000</v>
      </c>
      <c r="AT99" s="36">
        <v>10000</v>
      </c>
      <c r="AU99" s="1" t="str">
        <f>IFERROR(VLOOKUP(B99,转让结果!B:H,5,0), "")</f>
        <v>四川发展资产管理有限公司</v>
      </c>
      <c r="AW99" s="30">
        <f t="shared" si="5"/>
        <v>1</v>
      </c>
    </row>
    <row r="100" spans="1:49" ht="32">
      <c r="A100" s="30">
        <f t="shared" si="6"/>
        <v>99</v>
      </c>
      <c r="B100" s="2" t="s">
        <v>139</v>
      </c>
      <c r="C100" s="7" t="s">
        <v>354</v>
      </c>
      <c r="E100" s="27">
        <v>45055</v>
      </c>
      <c r="F100" s="34">
        <v>552</v>
      </c>
      <c r="G100" s="30">
        <v>547</v>
      </c>
      <c r="H100" s="35">
        <v>1598</v>
      </c>
      <c r="I100" s="36">
        <v>3182181.39</v>
      </c>
      <c r="J100" s="35">
        <v>51</v>
      </c>
      <c r="K100" s="36">
        <v>64680557.520000003</v>
      </c>
      <c r="L100" s="36">
        <v>166553814.03</v>
      </c>
      <c r="M100" s="36">
        <v>231234371.55000001</v>
      </c>
      <c r="N100" s="29">
        <f t="shared" si="4"/>
        <v>0</v>
      </c>
      <c r="O100" s="36">
        <v>1556634.58</v>
      </c>
      <c r="P100" s="36">
        <v>422731.94</v>
      </c>
      <c r="Q100" s="36">
        <v>231844.12</v>
      </c>
      <c r="T100" s="34">
        <v>552</v>
      </c>
      <c r="U100" s="34">
        <v>552</v>
      </c>
      <c r="V100" s="34">
        <v>552</v>
      </c>
      <c r="X100" s="33">
        <v>7</v>
      </c>
      <c r="Y100" s="33">
        <v>75</v>
      </c>
      <c r="AD100" s="33">
        <v>11</v>
      </c>
      <c r="AG100" s="33">
        <v>276</v>
      </c>
      <c r="AH100" s="33">
        <v>176</v>
      </c>
      <c r="AJ100" s="33">
        <v>7</v>
      </c>
      <c r="AL100" s="39">
        <v>45098.625</v>
      </c>
      <c r="AM100" s="40">
        <v>45104.604166666664</v>
      </c>
      <c r="AN100" s="1" t="s">
        <v>17</v>
      </c>
      <c r="AO100" s="1" t="s">
        <v>18</v>
      </c>
      <c r="AP100" s="40">
        <v>45104.604166666664</v>
      </c>
      <c r="AQ100" s="40">
        <v>45104.625</v>
      </c>
      <c r="AR100" s="34">
        <v>5</v>
      </c>
      <c r="AS100" s="36">
        <v>4380000</v>
      </c>
      <c r="AT100" s="36">
        <v>10000</v>
      </c>
      <c r="AU100" s="1" t="str">
        <f>IFERROR(VLOOKUP(B100,转让结果!B:H,5,0), "")</f>
        <v/>
      </c>
      <c r="AW100" s="30">
        <f t="shared" si="5"/>
        <v>0</v>
      </c>
    </row>
    <row r="101" spans="1:49" ht="32">
      <c r="A101" s="30">
        <f t="shared" si="6"/>
        <v>100</v>
      </c>
      <c r="B101" s="2" t="s">
        <v>140</v>
      </c>
      <c r="C101" s="7" t="s">
        <v>354</v>
      </c>
      <c r="E101" s="27">
        <v>45055</v>
      </c>
      <c r="F101" s="34">
        <v>983</v>
      </c>
      <c r="G101" s="30">
        <v>975</v>
      </c>
      <c r="H101" s="35">
        <v>1521</v>
      </c>
      <c r="I101" s="36">
        <v>4362655.82</v>
      </c>
      <c r="J101" s="35">
        <v>44</v>
      </c>
      <c r="K101" s="36">
        <v>133235229.25</v>
      </c>
      <c r="L101" s="36">
        <v>275321746.56</v>
      </c>
      <c r="M101" s="36">
        <v>408556975.81</v>
      </c>
      <c r="N101" s="29">
        <f t="shared" si="4"/>
        <v>0</v>
      </c>
      <c r="O101" s="36">
        <v>2386261.4500000002</v>
      </c>
      <c r="P101" s="36">
        <v>419032.8</v>
      </c>
      <c r="Q101" s="36">
        <v>259366.15</v>
      </c>
      <c r="T101" s="34">
        <v>983</v>
      </c>
      <c r="U101" s="34">
        <v>983</v>
      </c>
      <c r="V101" s="34">
        <v>983</v>
      </c>
      <c r="AC101" s="33">
        <v>104</v>
      </c>
      <c r="AD101" s="33">
        <v>97</v>
      </c>
      <c r="AG101" s="33">
        <v>20</v>
      </c>
      <c r="AH101" s="33">
        <v>762</v>
      </c>
      <c r="AL101" s="39">
        <v>45098.625</v>
      </c>
      <c r="AM101" s="40">
        <v>45104.645833333336</v>
      </c>
      <c r="AN101" s="1" t="s">
        <v>17</v>
      </c>
      <c r="AO101" s="1" t="s">
        <v>18</v>
      </c>
      <c r="AP101" s="40">
        <v>45104.645833333336</v>
      </c>
      <c r="AQ101" s="40">
        <v>45104.666666666664</v>
      </c>
      <c r="AR101" s="34">
        <v>5</v>
      </c>
      <c r="AS101" s="36">
        <v>9300000</v>
      </c>
      <c r="AT101" s="36">
        <v>10000</v>
      </c>
      <c r="AU101" s="1" t="str">
        <f>IFERROR(VLOOKUP(B101,转让结果!B:H,5,0), "")</f>
        <v>海德资产管理有限公司</v>
      </c>
      <c r="AW101" s="30">
        <f t="shared" si="5"/>
        <v>1</v>
      </c>
    </row>
    <row r="102" spans="1:49" ht="32">
      <c r="A102" s="30">
        <f t="shared" si="6"/>
        <v>101</v>
      </c>
      <c r="B102" s="2" t="s">
        <v>141</v>
      </c>
      <c r="C102" s="7" t="s">
        <v>354</v>
      </c>
      <c r="E102" s="27">
        <v>45040</v>
      </c>
      <c r="F102" s="34">
        <v>331</v>
      </c>
      <c r="G102" s="30">
        <v>330</v>
      </c>
      <c r="H102" s="35">
        <v>119</v>
      </c>
      <c r="I102" s="36">
        <v>468526.91</v>
      </c>
      <c r="J102" s="35">
        <v>41</v>
      </c>
      <c r="K102" s="36">
        <v>33404057.390000001</v>
      </c>
      <c r="L102" s="36">
        <v>2447040.54</v>
      </c>
      <c r="M102" s="36">
        <v>35851097.93</v>
      </c>
      <c r="N102" s="29">
        <f t="shared" si="4"/>
        <v>0</v>
      </c>
      <c r="O102" s="36">
        <v>98226</v>
      </c>
      <c r="P102" s="36">
        <v>108639.69</v>
      </c>
      <c r="Q102" s="36">
        <v>193399.77</v>
      </c>
      <c r="R102" s="34">
        <v>248</v>
      </c>
      <c r="S102" s="34">
        <v>55</v>
      </c>
      <c r="T102" s="34">
        <v>28</v>
      </c>
      <c r="V102" s="34">
        <v>331</v>
      </c>
      <c r="X102" s="33">
        <v>237</v>
      </c>
      <c r="Y102" s="33">
        <v>94</v>
      </c>
      <c r="AL102" s="39">
        <v>45098.625</v>
      </c>
      <c r="AM102" s="40">
        <v>45104.625</v>
      </c>
      <c r="AN102" s="1" t="s">
        <v>17</v>
      </c>
      <c r="AO102" s="1" t="s">
        <v>18</v>
      </c>
      <c r="AP102" s="40">
        <v>45104.625</v>
      </c>
      <c r="AQ102" s="40">
        <v>45104.645833333336</v>
      </c>
      <c r="AR102" s="34">
        <v>5</v>
      </c>
      <c r="AS102" s="36">
        <v>5870000</v>
      </c>
      <c r="AT102" s="36">
        <v>10000</v>
      </c>
      <c r="AU102" s="1" t="str">
        <f>IFERROR(VLOOKUP(B102,转让结果!B:H,5,0), "")</f>
        <v/>
      </c>
      <c r="AW102" s="30">
        <f t="shared" si="5"/>
        <v>0</v>
      </c>
    </row>
    <row r="103" spans="1:49" ht="32">
      <c r="A103" s="30">
        <f t="shared" si="6"/>
        <v>102</v>
      </c>
      <c r="B103" s="2" t="s">
        <v>142</v>
      </c>
      <c r="C103" s="7" t="s">
        <v>354</v>
      </c>
      <c r="E103" s="27">
        <v>45063</v>
      </c>
      <c r="F103" s="34">
        <v>286</v>
      </c>
      <c r="G103" s="30">
        <v>286</v>
      </c>
      <c r="H103" s="35">
        <v>2198</v>
      </c>
      <c r="I103" s="36">
        <v>2862928.94</v>
      </c>
      <c r="J103" s="35">
        <v>48</v>
      </c>
      <c r="K103" s="36">
        <v>40792040</v>
      </c>
      <c r="L103" s="36">
        <v>120013229.62</v>
      </c>
      <c r="M103" s="36">
        <v>160805269.62</v>
      </c>
      <c r="N103" s="29">
        <f t="shared" si="4"/>
        <v>0</v>
      </c>
      <c r="O103" s="36">
        <v>618910.06000000006</v>
      </c>
      <c r="P103" s="36">
        <v>562256.18999999994</v>
      </c>
      <c r="Q103" s="36">
        <v>389247.06</v>
      </c>
      <c r="T103" s="34">
        <v>286</v>
      </c>
      <c r="U103" s="34">
        <v>286</v>
      </c>
      <c r="V103" s="34">
        <v>286</v>
      </c>
      <c r="AH103" s="33">
        <v>286</v>
      </c>
      <c r="AL103" s="39">
        <v>45098.625</v>
      </c>
      <c r="AM103" s="40">
        <v>45104.375</v>
      </c>
      <c r="AN103" s="1" t="s">
        <v>17</v>
      </c>
      <c r="AO103" s="1" t="s">
        <v>18</v>
      </c>
      <c r="AP103" s="40">
        <v>45104.375</v>
      </c>
      <c r="AQ103" s="40">
        <v>45104.395833333336</v>
      </c>
      <c r="AR103" s="34">
        <v>5</v>
      </c>
      <c r="AS103" s="36">
        <v>3200000</v>
      </c>
      <c r="AT103" s="36">
        <v>10000</v>
      </c>
      <c r="AU103" s="1" t="str">
        <f>IFERROR(VLOOKUP(B103,转让结果!B:H,5,0), "")</f>
        <v/>
      </c>
      <c r="AW103" s="30">
        <f t="shared" si="5"/>
        <v>0</v>
      </c>
    </row>
    <row r="104" spans="1:49" ht="32">
      <c r="A104" s="30">
        <f t="shared" si="6"/>
        <v>103</v>
      </c>
      <c r="B104" s="2" t="s">
        <v>143</v>
      </c>
      <c r="C104" s="7" t="s">
        <v>354</v>
      </c>
      <c r="E104" s="27">
        <v>45061</v>
      </c>
      <c r="F104" s="34">
        <v>1104</v>
      </c>
      <c r="G104" s="30">
        <v>1075</v>
      </c>
      <c r="H104" s="35">
        <v>1091</v>
      </c>
      <c r="I104" s="36">
        <v>1904278.39</v>
      </c>
      <c r="J104" s="35">
        <v>46</v>
      </c>
      <c r="K104" s="36">
        <v>78463981.120000005</v>
      </c>
      <c r="L104" s="36">
        <v>85818848.349999994</v>
      </c>
      <c r="M104" s="36">
        <v>164282829.47</v>
      </c>
      <c r="N104" s="29">
        <f t="shared" si="4"/>
        <v>0</v>
      </c>
      <c r="O104" s="36">
        <v>3932510.3</v>
      </c>
      <c r="P104" s="36">
        <v>152821.24</v>
      </c>
      <c r="Q104" s="36">
        <v>158903.43</v>
      </c>
      <c r="T104" s="34">
        <v>1104</v>
      </c>
      <c r="U104" s="34">
        <v>114</v>
      </c>
      <c r="V104" s="34">
        <v>1104</v>
      </c>
      <c r="AC104" s="33">
        <v>12</v>
      </c>
      <c r="AH104" s="33">
        <v>133</v>
      </c>
      <c r="AJ104" s="33">
        <v>59</v>
      </c>
      <c r="AL104" s="39">
        <v>45098.625</v>
      </c>
      <c r="AM104" s="40">
        <v>45104.4375</v>
      </c>
      <c r="AN104" s="1" t="s">
        <v>17</v>
      </c>
      <c r="AO104" s="1" t="s">
        <v>18</v>
      </c>
      <c r="AP104" s="40">
        <v>45104.4375</v>
      </c>
      <c r="AQ104" s="40">
        <v>45104.416666666664</v>
      </c>
      <c r="AR104" s="34">
        <v>5</v>
      </c>
      <c r="AS104" s="36">
        <v>5850000</v>
      </c>
      <c r="AT104" s="36">
        <v>10000</v>
      </c>
      <c r="AU104" s="1" t="str">
        <f>IFERROR(VLOOKUP(B104,转让结果!B:H,5,0), "")</f>
        <v/>
      </c>
      <c r="AW104" s="30">
        <f t="shared" si="5"/>
        <v>0</v>
      </c>
    </row>
    <row r="105" spans="1:49" ht="32">
      <c r="A105" s="30">
        <f t="shared" si="6"/>
        <v>104</v>
      </c>
      <c r="B105" s="2" t="s">
        <v>144</v>
      </c>
      <c r="C105" s="7" t="s">
        <v>354</v>
      </c>
      <c r="E105" s="27">
        <v>45033</v>
      </c>
      <c r="F105" s="34">
        <v>650</v>
      </c>
      <c r="G105" s="30">
        <v>645</v>
      </c>
      <c r="H105" s="35">
        <v>115</v>
      </c>
      <c r="I105" s="36">
        <v>501289.4</v>
      </c>
      <c r="J105" s="35">
        <v>42</v>
      </c>
      <c r="K105" s="36">
        <v>83698683.640000001</v>
      </c>
      <c r="L105" s="36">
        <v>6155595.4500000002</v>
      </c>
      <c r="M105" s="36">
        <v>89854279.090000004</v>
      </c>
      <c r="N105" s="29">
        <f t="shared" si="4"/>
        <v>0</v>
      </c>
      <c r="O105" s="36">
        <v>10622.4</v>
      </c>
      <c r="P105" s="36">
        <v>139308.96</v>
      </c>
      <c r="Q105" s="36">
        <v>238830.77</v>
      </c>
      <c r="R105" s="34">
        <v>406</v>
      </c>
      <c r="S105" s="34">
        <v>164</v>
      </c>
      <c r="T105" s="34">
        <v>80</v>
      </c>
      <c r="V105" s="34">
        <v>650</v>
      </c>
      <c r="X105" s="33">
        <v>646</v>
      </c>
      <c r="Y105" s="33">
        <v>3</v>
      </c>
      <c r="AD105" s="33">
        <v>1</v>
      </c>
      <c r="AL105" s="39">
        <v>45098.625</v>
      </c>
      <c r="AM105" s="40">
        <v>45104.583333333336</v>
      </c>
      <c r="AN105" s="1" t="s">
        <v>17</v>
      </c>
      <c r="AO105" s="1" t="s">
        <v>18</v>
      </c>
      <c r="AP105" s="40">
        <v>45104.583333333336</v>
      </c>
      <c r="AQ105" s="40">
        <v>45104.604166666664</v>
      </c>
      <c r="AR105" s="34">
        <v>5</v>
      </c>
      <c r="AS105" s="36">
        <v>14930000</v>
      </c>
      <c r="AT105" s="36">
        <v>10000</v>
      </c>
      <c r="AU105" s="1" t="str">
        <f>IFERROR(VLOOKUP(B105,转让结果!B:H,5,0), "")</f>
        <v/>
      </c>
      <c r="AW105" s="30">
        <f t="shared" si="5"/>
        <v>0</v>
      </c>
    </row>
    <row r="106" spans="1:49" ht="32">
      <c r="A106" s="30">
        <f t="shared" si="6"/>
        <v>105</v>
      </c>
      <c r="B106" s="2" t="s">
        <v>145</v>
      </c>
      <c r="C106" s="7" t="s">
        <v>354</v>
      </c>
      <c r="E106" s="27">
        <v>45056</v>
      </c>
      <c r="F106" s="34">
        <v>699</v>
      </c>
      <c r="G106" s="30">
        <v>684</v>
      </c>
      <c r="H106" s="35">
        <v>1414</v>
      </c>
      <c r="I106" s="36">
        <v>4048408.51</v>
      </c>
      <c r="J106" s="35">
        <v>44.67</v>
      </c>
      <c r="K106" s="36">
        <v>72873514.379999995</v>
      </c>
      <c r="L106" s="36">
        <v>86272552.030000001</v>
      </c>
      <c r="M106" s="36">
        <v>159146066.41</v>
      </c>
      <c r="N106" s="29">
        <f t="shared" si="4"/>
        <v>0</v>
      </c>
      <c r="O106" s="36">
        <v>1731900.83</v>
      </c>
      <c r="P106" s="36">
        <v>232669.69</v>
      </c>
      <c r="Q106" s="36">
        <v>260916.47</v>
      </c>
      <c r="T106" s="34">
        <v>699</v>
      </c>
      <c r="U106" s="34">
        <v>699</v>
      </c>
      <c r="V106" s="34">
        <v>699</v>
      </c>
      <c r="X106" s="33">
        <v>25</v>
      </c>
      <c r="Y106" s="33">
        <v>79</v>
      </c>
      <c r="AC106" s="33">
        <v>90</v>
      </c>
      <c r="AD106" s="33">
        <v>141</v>
      </c>
      <c r="AH106" s="33">
        <v>364</v>
      </c>
      <c r="AL106" s="39">
        <v>45098.625</v>
      </c>
      <c r="AM106" s="40">
        <v>45104.416666666664</v>
      </c>
      <c r="AN106" s="1" t="s">
        <v>17</v>
      </c>
      <c r="AO106" s="1" t="s">
        <v>18</v>
      </c>
      <c r="AP106" s="40">
        <v>45104.416666666664</v>
      </c>
      <c r="AQ106" s="40">
        <v>45104.4375</v>
      </c>
      <c r="AR106" s="34">
        <v>5</v>
      </c>
      <c r="AS106" s="36">
        <v>5850000</v>
      </c>
      <c r="AT106" s="36">
        <v>10000</v>
      </c>
      <c r="AU106" s="1" t="str">
        <f>IFERROR(VLOOKUP(B106,转让结果!B:H,5,0), "")</f>
        <v/>
      </c>
      <c r="AW106" s="30">
        <f t="shared" si="5"/>
        <v>0</v>
      </c>
    </row>
    <row r="107" spans="1:49" ht="32">
      <c r="A107" s="30">
        <f t="shared" si="6"/>
        <v>106</v>
      </c>
      <c r="B107" s="2" t="s">
        <v>146</v>
      </c>
      <c r="C107" s="7" t="s">
        <v>354</v>
      </c>
      <c r="E107" s="27">
        <v>45035</v>
      </c>
      <c r="F107" s="34">
        <v>101</v>
      </c>
      <c r="G107" s="30">
        <v>100</v>
      </c>
      <c r="H107" s="35">
        <v>117</v>
      </c>
      <c r="I107" s="36">
        <v>502530.79</v>
      </c>
      <c r="J107" s="35">
        <v>41</v>
      </c>
      <c r="K107" s="36">
        <v>10326354.710000001</v>
      </c>
      <c r="L107" s="36">
        <v>688149.29</v>
      </c>
      <c r="M107" s="36">
        <v>11014504</v>
      </c>
      <c r="N107" s="29">
        <f t="shared" si="4"/>
        <v>0</v>
      </c>
      <c r="O107" s="36">
        <v>2186.5</v>
      </c>
      <c r="P107" s="36">
        <v>110145.04</v>
      </c>
      <c r="Q107" s="36">
        <v>188752.48</v>
      </c>
      <c r="R107" s="34">
        <v>58</v>
      </c>
      <c r="S107" s="34">
        <v>27</v>
      </c>
      <c r="T107" s="34">
        <v>16</v>
      </c>
      <c r="V107" s="34">
        <v>101</v>
      </c>
      <c r="X107" s="33">
        <v>100</v>
      </c>
      <c r="AH107" s="33">
        <v>1</v>
      </c>
      <c r="AL107" s="39">
        <v>45098.625</v>
      </c>
      <c r="AM107" s="40">
        <v>45104.583333333336</v>
      </c>
      <c r="AN107" s="1" t="s">
        <v>17</v>
      </c>
      <c r="AO107" s="1" t="s">
        <v>18</v>
      </c>
      <c r="AP107" s="40">
        <v>45104.583333333336</v>
      </c>
      <c r="AQ107" s="40">
        <v>45104.604166666664</v>
      </c>
      <c r="AR107" s="34">
        <v>5</v>
      </c>
      <c r="AS107" s="36">
        <v>1630000</v>
      </c>
      <c r="AT107" s="36">
        <v>10000</v>
      </c>
      <c r="AU107" s="1" t="str">
        <f>IFERROR(VLOOKUP(B107,转让结果!B:H,5,0), "")</f>
        <v/>
      </c>
      <c r="AW107" s="30">
        <f t="shared" si="5"/>
        <v>0</v>
      </c>
    </row>
    <row r="108" spans="1:49" ht="32">
      <c r="A108" s="30">
        <f t="shared" si="6"/>
        <v>107</v>
      </c>
      <c r="B108" s="2" t="s">
        <v>147</v>
      </c>
      <c r="C108" s="7" t="s">
        <v>354</v>
      </c>
      <c r="E108" s="27">
        <v>45050</v>
      </c>
      <c r="F108" s="34">
        <v>309</v>
      </c>
      <c r="G108" s="30">
        <v>308</v>
      </c>
      <c r="H108" s="35">
        <v>78</v>
      </c>
      <c r="I108" s="36">
        <v>514358.67</v>
      </c>
      <c r="J108" s="35">
        <v>43</v>
      </c>
      <c r="K108" s="36">
        <v>42207915.469999999</v>
      </c>
      <c r="L108" s="36">
        <v>2071246.27</v>
      </c>
      <c r="M108" s="36">
        <v>44279161.740000002</v>
      </c>
      <c r="N108" s="29">
        <f t="shared" si="4"/>
        <v>0</v>
      </c>
      <c r="O108" s="36">
        <v>6708.9</v>
      </c>
      <c r="P108" s="36">
        <v>143763.51</v>
      </c>
      <c r="Q108" s="36">
        <v>318580.45</v>
      </c>
      <c r="R108" s="34">
        <v>308</v>
      </c>
      <c r="S108" s="34">
        <v>1</v>
      </c>
      <c r="V108" s="34">
        <v>309</v>
      </c>
      <c r="X108" s="33">
        <v>308</v>
      </c>
      <c r="AC108" s="33">
        <v>1</v>
      </c>
      <c r="AL108" s="39">
        <v>45098.625</v>
      </c>
      <c r="AM108" s="40">
        <v>45104.604166666664</v>
      </c>
      <c r="AN108" s="1" t="s">
        <v>17</v>
      </c>
      <c r="AO108" s="1" t="s">
        <v>18</v>
      </c>
      <c r="AP108" s="40">
        <v>45104.604166666664</v>
      </c>
      <c r="AQ108" s="40">
        <v>45104.625</v>
      </c>
      <c r="AR108" s="34">
        <v>5</v>
      </c>
      <c r="AS108" s="36">
        <v>7710000</v>
      </c>
      <c r="AT108" s="36">
        <v>10000</v>
      </c>
      <c r="AU108" s="1" t="str">
        <f>IFERROR(VLOOKUP(B108,转让结果!B:H,5,0), "")</f>
        <v/>
      </c>
      <c r="AW108" s="30">
        <f t="shared" si="5"/>
        <v>0</v>
      </c>
    </row>
    <row r="109" spans="1:49" ht="32">
      <c r="A109" s="30">
        <f t="shared" si="6"/>
        <v>108</v>
      </c>
      <c r="B109" s="2" t="s">
        <v>148</v>
      </c>
      <c r="C109" s="7" t="s">
        <v>354</v>
      </c>
      <c r="E109" s="27">
        <v>45071</v>
      </c>
      <c r="F109" s="34">
        <v>259</v>
      </c>
      <c r="G109" s="30">
        <v>259</v>
      </c>
      <c r="H109" s="35">
        <v>100</v>
      </c>
      <c r="I109" s="36">
        <v>470696.71</v>
      </c>
      <c r="J109" s="35">
        <v>43</v>
      </c>
      <c r="K109" s="36">
        <v>32532099.949999999</v>
      </c>
      <c r="L109" s="36">
        <v>2126525.4500000002</v>
      </c>
      <c r="M109" s="36">
        <v>34658625.399999999</v>
      </c>
      <c r="N109" s="29">
        <f t="shared" si="4"/>
        <v>0</v>
      </c>
      <c r="O109" s="36">
        <v>75396</v>
      </c>
      <c r="P109" s="36">
        <v>133817.09</v>
      </c>
      <c r="Q109" s="36">
        <v>217984.56</v>
      </c>
      <c r="R109" s="34">
        <v>239</v>
      </c>
      <c r="S109" s="34">
        <v>19</v>
      </c>
      <c r="T109" s="34">
        <v>1</v>
      </c>
      <c r="V109" s="34">
        <v>259</v>
      </c>
      <c r="X109" s="33">
        <v>238</v>
      </c>
      <c r="Y109" s="33">
        <v>16</v>
      </c>
      <c r="AC109" s="33">
        <v>2</v>
      </c>
      <c r="AD109" s="33">
        <v>1</v>
      </c>
      <c r="AI109" s="33">
        <v>2</v>
      </c>
      <c r="AL109" s="39">
        <v>45098.625</v>
      </c>
      <c r="AM109" s="40">
        <v>45104.416666666664</v>
      </c>
      <c r="AN109" s="1" t="s">
        <v>17</v>
      </c>
      <c r="AO109" s="1" t="s">
        <v>18</v>
      </c>
      <c r="AP109" s="40">
        <v>45104.416666666664</v>
      </c>
      <c r="AQ109" s="40">
        <v>45104.4375</v>
      </c>
      <c r="AR109" s="34">
        <v>5</v>
      </c>
      <c r="AS109" s="36">
        <v>5780000</v>
      </c>
      <c r="AT109" s="36">
        <v>10000</v>
      </c>
      <c r="AU109" s="1" t="str">
        <f>IFERROR(VLOOKUP(B109,转让结果!B:H,5,0), "")</f>
        <v/>
      </c>
      <c r="AW109" s="30">
        <f t="shared" si="5"/>
        <v>0</v>
      </c>
    </row>
    <row r="110" spans="1:49" ht="32">
      <c r="A110" s="30">
        <f t="shared" si="6"/>
        <v>109</v>
      </c>
      <c r="B110" s="2" t="s">
        <v>149</v>
      </c>
      <c r="C110" s="7" t="s">
        <v>354</v>
      </c>
      <c r="E110" s="27">
        <v>45050</v>
      </c>
      <c r="F110" s="34">
        <v>946</v>
      </c>
      <c r="G110" s="30">
        <v>922</v>
      </c>
      <c r="H110" s="35">
        <v>149</v>
      </c>
      <c r="I110" s="36">
        <v>498861.46</v>
      </c>
      <c r="J110" s="35">
        <v>42.07</v>
      </c>
      <c r="K110" s="36">
        <v>100353598.73999999</v>
      </c>
      <c r="L110" s="36">
        <v>6851908.4000000004</v>
      </c>
      <c r="M110" s="36">
        <v>107205507.14</v>
      </c>
      <c r="N110" s="29">
        <f t="shared" si="4"/>
        <v>0</v>
      </c>
      <c r="O110" s="36">
        <v>203270.21</v>
      </c>
      <c r="P110" s="36">
        <v>116274.95</v>
      </c>
      <c r="Q110" s="36">
        <v>268936.84000000003</v>
      </c>
      <c r="R110" s="34">
        <v>472</v>
      </c>
      <c r="S110" s="34">
        <v>219</v>
      </c>
      <c r="T110" s="34">
        <v>255</v>
      </c>
      <c r="V110" s="34">
        <v>946</v>
      </c>
      <c r="X110" s="33">
        <v>778</v>
      </c>
      <c r="Y110" s="33">
        <v>142</v>
      </c>
      <c r="AC110" s="33">
        <v>25</v>
      </c>
      <c r="AD110" s="33">
        <v>1</v>
      </c>
      <c r="AL110" s="39">
        <v>45098.625</v>
      </c>
      <c r="AM110" s="40">
        <v>45104.4375</v>
      </c>
      <c r="AN110" s="1" t="s">
        <v>17</v>
      </c>
      <c r="AO110" s="1" t="s">
        <v>18</v>
      </c>
      <c r="AP110" s="40">
        <v>45104.4375</v>
      </c>
      <c r="AQ110" s="40">
        <v>45104.458333333336</v>
      </c>
      <c r="AR110" s="34">
        <v>5</v>
      </c>
      <c r="AS110" s="36">
        <v>17670000</v>
      </c>
      <c r="AT110" s="36">
        <v>10000</v>
      </c>
      <c r="AU110" s="1" t="str">
        <f>IFERROR(VLOOKUP(B110,转让结果!B:H,5,0), "")</f>
        <v/>
      </c>
      <c r="AW110" s="30">
        <f t="shared" si="5"/>
        <v>0</v>
      </c>
    </row>
    <row r="111" spans="1:49" ht="32">
      <c r="A111" s="30">
        <f t="shared" si="6"/>
        <v>110</v>
      </c>
      <c r="B111" s="2" t="s">
        <v>150</v>
      </c>
      <c r="C111" s="7" t="s">
        <v>354</v>
      </c>
      <c r="E111" s="27">
        <v>45028</v>
      </c>
      <c r="F111" s="34">
        <v>353</v>
      </c>
      <c r="G111" s="30">
        <v>353</v>
      </c>
      <c r="H111" s="35">
        <v>118</v>
      </c>
      <c r="I111" s="36">
        <v>458294.14</v>
      </c>
      <c r="J111" s="35">
        <v>43</v>
      </c>
      <c r="K111" s="36">
        <v>40985268.219999999</v>
      </c>
      <c r="L111" s="36">
        <v>2738542.56</v>
      </c>
      <c r="M111" s="36">
        <v>43723810.780000001</v>
      </c>
      <c r="N111" s="29">
        <f t="shared" si="4"/>
        <v>0</v>
      </c>
      <c r="O111" s="36">
        <v>76628</v>
      </c>
      <c r="P111" s="36">
        <v>123863.49</v>
      </c>
      <c r="Q111" s="36">
        <v>266741.03999999998</v>
      </c>
      <c r="R111" s="34">
        <v>205</v>
      </c>
      <c r="S111" s="34">
        <v>103</v>
      </c>
      <c r="T111" s="34">
        <v>45</v>
      </c>
      <c r="V111" s="34">
        <v>353</v>
      </c>
      <c r="X111" s="33">
        <v>327</v>
      </c>
      <c r="Y111" s="33">
        <v>17</v>
      </c>
      <c r="AC111" s="33">
        <v>9</v>
      </c>
      <c r="AL111" s="39">
        <v>45098.625</v>
      </c>
      <c r="AM111" s="40">
        <v>45104.4375</v>
      </c>
      <c r="AN111" s="1" t="s">
        <v>17</v>
      </c>
      <c r="AO111" s="1" t="s">
        <v>18</v>
      </c>
      <c r="AP111" s="40">
        <v>45104.4375</v>
      </c>
      <c r="AQ111" s="40">
        <v>45104.458333333336</v>
      </c>
      <c r="AR111" s="34">
        <v>5</v>
      </c>
      <c r="AS111" s="36">
        <v>6620000</v>
      </c>
      <c r="AT111" s="36">
        <v>10000</v>
      </c>
      <c r="AU111" s="1" t="str">
        <f>IFERROR(VLOOKUP(B111,转让结果!B:H,5,0), "")</f>
        <v/>
      </c>
      <c r="AW111" s="30">
        <f t="shared" si="5"/>
        <v>0</v>
      </c>
    </row>
    <row r="112" spans="1:49" ht="32">
      <c r="A112" s="30">
        <f t="shared" si="6"/>
        <v>111</v>
      </c>
      <c r="B112" s="2" t="s">
        <v>151</v>
      </c>
      <c r="C112" s="7" t="s">
        <v>354</v>
      </c>
      <c r="E112" s="27">
        <v>45054</v>
      </c>
      <c r="F112" s="34">
        <v>744</v>
      </c>
      <c r="G112" s="30">
        <v>720</v>
      </c>
      <c r="H112" s="35">
        <v>1017</v>
      </c>
      <c r="I112" s="36">
        <v>1391700.43</v>
      </c>
      <c r="J112" s="35">
        <v>44</v>
      </c>
      <c r="K112" s="36">
        <v>71051108.25</v>
      </c>
      <c r="L112" s="36">
        <v>69252375.230000004</v>
      </c>
      <c r="M112" s="36">
        <v>140303483.47999999</v>
      </c>
      <c r="N112" s="29">
        <f t="shared" si="4"/>
        <v>0</v>
      </c>
      <c r="O112" s="36">
        <v>890061.74</v>
      </c>
      <c r="P112" s="36">
        <v>194865.95</v>
      </c>
      <c r="Q112" s="36">
        <v>172939.51999999999</v>
      </c>
      <c r="T112" s="34">
        <v>744</v>
      </c>
      <c r="U112" s="34">
        <v>744</v>
      </c>
      <c r="V112" s="34">
        <v>744</v>
      </c>
      <c r="X112" s="33">
        <v>275</v>
      </c>
      <c r="Y112" s="33">
        <v>139</v>
      </c>
      <c r="AC112" s="33">
        <v>43</v>
      </c>
      <c r="AD112" s="33">
        <v>225</v>
      </c>
      <c r="AG112" s="33">
        <v>14</v>
      </c>
      <c r="AH112" s="33">
        <v>48</v>
      </c>
      <c r="AL112" s="39">
        <v>45098.625</v>
      </c>
      <c r="AM112" s="40">
        <v>45104.645833333336</v>
      </c>
      <c r="AN112" s="1" t="s">
        <v>17</v>
      </c>
      <c r="AO112" s="1" t="s">
        <v>18</v>
      </c>
      <c r="AP112" s="40">
        <v>45104.645833333336</v>
      </c>
      <c r="AQ112" s="40">
        <v>45104.666666666664</v>
      </c>
      <c r="AR112" s="34">
        <v>5</v>
      </c>
      <c r="AS112" s="36">
        <v>5630000</v>
      </c>
      <c r="AT112" s="36">
        <v>10000</v>
      </c>
      <c r="AU112" s="1" t="str">
        <f>IFERROR(VLOOKUP(B112,转让结果!B:H,5,0), "")</f>
        <v/>
      </c>
      <c r="AW112" s="30">
        <f t="shared" si="5"/>
        <v>0</v>
      </c>
    </row>
    <row r="113" spans="1:49" ht="48" customHeight="1">
      <c r="A113" s="30">
        <f t="shared" si="6"/>
        <v>112</v>
      </c>
      <c r="B113" s="2" t="s">
        <v>152</v>
      </c>
      <c r="C113" s="7" t="s">
        <v>354</v>
      </c>
      <c r="E113" s="27">
        <v>45046</v>
      </c>
      <c r="F113" s="34">
        <v>699</v>
      </c>
      <c r="G113" s="30">
        <v>670</v>
      </c>
      <c r="H113" s="35">
        <v>1144</v>
      </c>
      <c r="I113" s="36">
        <v>3094000.6</v>
      </c>
      <c r="J113" s="35">
        <v>45</v>
      </c>
      <c r="K113" s="36">
        <v>57084253.509999998</v>
      </c>
      <c r="L113" s="36">
        <v>98380577.799999997</v>
      </c>
      <c r="M113" s="36">
        <v>155464831.31</v>
      </c>
      <c r="N113" s="29">
        <f t="shared" si="4"/>
        <v>0</v>
      </c>
      <c r="O113" s="36">
        <v>117782.05</v>
      </c>
      <c r="P113" s="36">
        <v>232037.06</v>
      </c>
      <c r="Q113" s="36">
        <v>184167.38</v>
      </c>
      <c r="T113" s="34">
        <v>699</v>
      </c>
      <c r="U113" s="34">
        <v>699</v>
      </c>
      <c r="V113" s="34">
        <v>699</v>
      </c>
      <c r="X113" s="33">
        <v>537</v>
      </c>
      <c r="Y113" s="33">
        <v>3</v>
      </c>
      <c r="AC113" s="33">
        <v>42</v>
      </c>
      <c r="AD113" s="33">
        <v>8</v>
      </c>
      <c r="AH113" s="33">
        <v>19</v>
      </c>
      <c r="AL113" s="39">
        <v>45098.625</v>
      </c>
      <c r="AM113" s="40">
        <v>45104.604166666664</v>
      </c>
      <c r="AN113" s="1" t="s">
        <v>17</v>
      </c>
      <c r="AO113" s="1" t="s">
        <v>18</v>
      </c>
      <c r="AP113" s="40">
        <v>45104.604166666664</v>
      </c>
      <c r="AQ113" s="40">
        <v>45104.625</v>
      </c>
      <c r="AR113" s="34">
        <v>5</v>
      </c>
      <c r="AS113" s="36">
        <v>4360000</v>
      </c>
      <c r="AT113" s="36">
        <v>10000</v>
      </c>
      <c r="AU113" s="1" t="str">
        <f>IFERROR(VLOOKUP(B113,转让结果!B:H,5,0), "")</f>
        <v/>
      </c>
      <c r="AW113" s="30">
        <f t="shared" si="5"/>
        <v>0</v>
      </c>
    </row>
    <row r="114" spans="1:49" ht="32">
      <c r="A114" s="30">
        <f t="shared" si="6"/>
        <v>113</v>
      </c>
      <c r="B114" s="2" t="s">
        <v>153</v>
      </c>
      <c r="C114" s="7" t="s">
        <v>354</v>
      </c>
      <c r="E114" s="27">
        <v>45054</v>
      </c>
      <c r="F114" s="34">
        <v>347</v>
      </c>
      <c r="G114" s="30">
        <v>347</v>
      </c>
      <c r="H114" s="35">
        <v>82</v>
      </c>
      <c r="I114" s="36">
        <v>458135.36</v>
      </c>
      <c r="J114" s="35">
        <v>43</v>
      </c>
      <c r="K114" s="36">
        <v>40102610.520000003</v>
      </c>
      <c r="L114" s="36">
        <v>2114493.35</v>
      </c>
      <c r="M114" s="36">
        <v>42217103.869999997</v>
      </c>
      <c r="N114" s="29">
        <f t="shared" si="4"/>
        <v>0</v>
      </c>
      <c r="O114" s="36">
        <v>279</v>
      </c>
      <c r="P114" s="36">
        <v>121663.12</v>
      </c>
      <c r="Q114" s="36">
        <v>266072.55</v>
      </c>
      <c r="R114" s="34">
        <v>346</v>
      </c>
      <c r="S114" s="34">
        <v>1</v>
      </c>
      <c r="V114" s="34">
        <v>347</v>
      </c>
      <c r="X114" s="33">
        <v>346</v>
      </c>
      <c r="AC114" s="33">
        <v>1</v>
      </c>
      <c r="AL114" s="39">
        <v>45098.625</v>
      </c>
      <c r="AM114" s="40">
        <v>45104.604166666664</v>
      </c>
      <c r="AN114" s="1" t="s">
        <v>17</v>
      </c>
      <c r="AO114" s="1" t="s">
        <v>18</v>
      </c>
      <c r="AP114" s="40">
        <v>45104.604166666664</v>
      </c>
      <c r="AQ114" s="40">
        <v>45104.625</v>
      </c>
      <c r="AR114" s="34">
        <v>5</v>
      </c>
      <c r="AS114" s="36">
        <v>6620000</v>
      </c>
      <c r="AT114" s="36">
        <v>10000</v>
      </c>
      <c r="AU114" s="1" t="str">
        <f>IFERROR(VLOOKUP(B114,转让结果!B:H,5,0), "")</f>
        <v>天津滨海正信资产管理有限公司</v>
      </c>
      <c r="AW114" s="30">
        <f t="shared" si="5"/>
        <v>1</v>
      </c>
    </row>
    <row r="115" spans="1:49" ht="32">
      <c r="A115" s="30">
        <f t="shared" si="6"/>
        <v>114</v>
      </c>
      <c r="B115" s="2" t="s">
        <v>154</v>
      </c>
      <c r="C115" s="7" t="s">
        <v>354</v>
      </c>
      <c r="E115" s="27">
        <v>45063</v>
      </c>
      <c r="F115" s="34">
        <v>583</v>
      </c>
      <c r="G115" s="30">
        <v>570</v>
      </c>
      <c r="H115" s="35">
        <v>1472</v>
      </c>
      <c r="I115" s="36">
        <v>3907400.25</v>
      </c>
      <c r="J115" s="35">
        <v>46.11</v>
      </c>
      <c r="K115" s="36">
        <v>73605709.230000004</v>
      </c>
      <c r="L115" s="36">
        <v>88274123.159999996</v>
      </c>
      <c r="M115" s="36">
        <v>161879832.38999999</v>
      </c>
      <c r="N115" s="29">
        <f t="shared" si="4"/>
        <v>0</v>
      </c>
      <c r="O115" s="36">
        <v>247678.01</v>
      </c>
      <c r="P115" s="36">
        <v>283999.71000000002</v>
      </c>
      <c r="Q115" s="36">
        <v>313398.21000000002</v>
      </c>
      <c r="T115" s="34">
        <v>583</v>
      </c>
      <c r="U115" s="34">
        <v>583</v>
      </c>
      <c r="V115" s="34">
        <v>583</v>
      </c>
      <c r="X115" s="33">
        <v>466</v>
      </c>
      <c r="AH115" s="33">
        <v>117</v>
      </c>
      <c r="AL115" s="39">
        <v>45098.625</v>
      </c>
      <c r="AM115" s="40">
        <v>45104.375</v>
      </c>
      <c r="AN115" s="1" t="s">
        <v>17</v>
      </c>
      <c r="AO115" s="1" t="s">
        <v>18</v>
      </c>
      <c r="AP115" s="40">
        <v>45104.375</v>
      </c>
      <c r="AQ115" s="40">
        <v>45104.395833333336</v>
      </c>
      <c r="AR115" s="34">
        <v>5</v>
      </c>
      <c r="AS115" s="36">
        <v>6350000</v>
      </c>
      <c r="AT115" s="36">
        <v>10000</v>
      </c>
      <c r="AU115" s="1" t="str">
        <f>IFERROR(VLOOKUP(B115,转让结果!B:H,5,0), "")</f>
        <v/>
      </c>
      <c r="AW115" s="30">
        <f t="shared" si="5"/>
        <v>0</v>
      </c>
    </row>
    <row r="116" spans="1:49" ht="32">
      <c r="A116" s="30">
        <f t="shared" si="6"/>
        <v>115</v>
      </c>
      <c r="B116" s="2" t="s">
        <v>155</v>
      </c>
      <c r="C116" s="7" t="s">
        <v>354</v>
      </c>
      <c r="E116" s="27">
        <v>45062</v>
      </c>
      <c r="F116" s="34">
        <v>142</v>
      </c>
      <c r="G116" s="30">
        <v>141</v>
      </c>
      <c r="H116" s="35">
        <v>89</v>
      </c>
      <c r="I116" s="36">
        <v>479459.1</v>
      </c>
      <c r="J116" s="35">
        <v>43</v>
      </c>
      <c r="K116" s="36">
        <v>18266340.68</v>
      </c>
      <c r="L116" s="36">
        <v>899764.99</v>
      </c>
      <c r="M116" s="36">
        <v>19166105.670000002</v>
      </c>
      <c r="N116" s="29">
        <f t="shared" si="4"/>
        <v>0</v>
      </c>
      <c r="O116" s="36">
        <v>3775</v>
      </c>
      <c r="P116" s="36">
        <v>135929.82999999999</v>
      </c>
      <c r="Q116" s="36">
        <v>227500</v>
      </c>
      <c r="R116" s="34">
        <v>115</v>
      </c>
      <c r="S116" s="34">
        <v>27</v>
      </c>
      <c r="V116" s="34">
        <v>142</v>
      </c>
      <c r="X116" s="33">
        <v>131</v>
      </c>
      <c r="Y116" s="33">
        <v>10</v>
      </c>
      <c r="AC116" s="33">
        <v>1</v>
      </c>
      <c r="AL116" s="39">
        <v>45098.625</v>
      </c>
      <c r="AM116" s="40">
        <v>45104.416666666664</v>
      </c>
      <c r="AN116" s="1" t="s">
        <v>17</v>
      </c>
      <c r="AO116" s="1" t="s">
        <v>18</v>
      </c>
      <c r="AP116" s="40">
        <v>45104.416666666664</v>
      </c>
      <c r="AQ116" s="40">
        <v>45104.4375</v>
      </c>
      <c r="AR116" s="34">
        <v>5</v>
      </c>
      <c r="AS116" s="36">
        <v>3300000</v>
      </c>
      <c r="AT116" s="36">
        <v>10000</v>
      </c>
      <c r="AU116" s="1" t="str">
        <f>IFERROR(VLOOKUP(B116,转让结果!B:H,5,0), "")</f>
        <v>辽宁富安金融资产管理有限公司</v>
      </c>
      <c r="AW116" s="30">
        <f t="shared" si="5"/>
        <v>1</v>
      </c>
    </row>
    <row r="117" spans="1:49" ht="32">
      <c r="A117" s="30">
        <f t="shared" si="6"/>
        <v>116</v>
      </c>
      <c r="B117" s="2" t="s">
        <v>156</v>
      </c>
      <c r="C117" s="7" t="s">
        <v>354</v>
      </c>
      <c r="E117" s="27">
        <v>45070</v>
      </c>
      <c r="F117" s="34">
        <v>319</v>
      </c>
      <c r="G117" s="30">
        <v>319</v>
      </c>
      <c r="H117" s="35">
        <v>1185</v>
      </c>
      <c r="I117" s="36">
        <v>2233264.73</v>
      </c>
      <c r="J117" s="35">
        <v>44</v>
      </c>
      <c r="K117" s="36">
        <v>32166607.800000001</v>
      </c>
      <c r="L117" s="36">
        <v>46667860.729999997</v>
      </c>
      <c r="M117" s="36">
        <v>78834468.530000001</v>
      </c>
      <c r="N117" s="29">
        <f t="shared" si="4"/>
        <v>0</v>
      </c>
      <c r="O117" s="36">
        <v>689235</v>
      </c>
      <c r="P117" s="36">
        <v>247130</v>
      </c>
      <c r="Q117" s="36">
        <v>181012.54</v>
      </c>
      <c r="T117" s="34">
        <v>319</v>
      </c>
      <c r="U117" s="34">
        <v>319</v>
      </c>
      <c r="V117" s="34">
        <v>319</v>
      </c>
      <c r="AH117" s="33">
        <v>319</v>
      </c>
      <c r="AL117" s="39">
        <v>45098.625</v>
      </c>
      <c r="AM117" s="40">
        <v>45104.4375</v>
      </c>
      <c r="AN117" s="1" t="s">
        <v>17</v>
      </c>
      <c r="AO117" s="1" t="s">
        <v>18</v>
      </c>
      <c r="AP117" s="40">
        <v>45104.4375</v>
      </c>
      <c r="AQ117" s="40">
        <v>45104.458333333336</v>
      </c>
      <c r="AR117" s="34">
        <v>5</v>
      </c>
      <c r="AS117" s="36">
        <v>2400000</v>
      </c>
      <c r="AT117" s="36">
        <v>10000</v>
      </c>
      <c r="AU117" s="1" t="str">
        <f>IFERROR(VLOOKUP(B117,转让结果!B:H,5,0), "")</f>
        <v/>
      </c>
      <c r="AW117" s="30">
        <f t="shared" si="5"/>
        <v>0</v>
      </c>
    </row>
    <row r="118" spans="1:49" ht="32">
      <c r="A118" s="30">
        <f t="shared" si="6"/>
        <v>117</v>
      </c>
      <c r="B118" s="2" t="s">
        <v>157</v>
      </c>
      <c r="C118" s="7" t="s">
        <v>354</v>
      </c>
      <c r="E118" s="27">
        <v>45061</v>
      </c>
      <c r="F118" s="34">
        <v>280</v>
      </c>
      <c r="G118" s="30">
        <v>279</v>
      </c>
      <c r="H118" s="35">
        <v>93</v>
      </c>
      <c r="I118" s="36">
        <v>497369.81</v>
      </c>
      <c r="J118" s="35">
        <v>41</v>
      </c>
      <c r="K118" s="36">
        <v>40207157.289999999</v>
      </c>
      <c r="L118" s="36">
        <v>2077436.57</v>
      </c>
      <c r="M118" s="36">
        <v>42284593.859999999</v>
      </c>
      <c r="N118" s="29">
        <f t="shared" si="4"/>
        <v>0</v>
      </c>
      <c r="O118" s="36">
        <v>1111</v>
      </c>
      <c r="P118" s="36">
        <v>151557.68</v>
      </c>
      <c r="Q118" s="36">
        <v>225853.57</v>
      </c>
      <c r="R118" s="34">
        <v>278</v>
      </c>
      <c r="T118" s="34">
        <v>2</v>
      </c>
      <c r="U118" s="34">
        <v>2</v>
      </c>
      <c r="V118" s="34">
        <v>280</v>
      </c>
      <c r="X118" s="33">
        <v>278</v>
      </c>
      <c r="AC118" s="33">
        <v>2</v>
      </c>
      <c r="AL118" s="39">
        <v>45098.625</v>
      </c>
      <c r="AM118" s="40">
        <v>45104.416666666664</v>
      </c>
      <c r="AN118" s="1" t="s">
        <v>17</v>
      </c>
      <c r="AO118" s="1" t="s">
        <v>18</v>
      </c>
      <c r="AP118" s="40">
        <v>45104.416666666664</v>
      </c>
      <c r="AQ118" s="40">
        <v>45104.4375</v>
      </c>
      <c r="AR118" s="34">
        <v>5</v>
      </c>
      <c r="AS118" s="36">
        <v>6880000</v>
      </c>
      <c r="AT118" s="36">
        <v>10000</v>
      </c>
      <c r="AU118" s="1" t="str">
        <f>IFERROR(VLOOKUP(B118,转让结果!B:H,5,0), "")</f>
        <v/>
      </c>
      <c r="AW118" s="30">
        <f t="shared" si="5"/>
        <v>0</v>
      </c>
    </row>
    <row r="119" spans="1:49" ht="32">
      <c r="A119" s="30">
        <f t="shared" si="6"/>
        <v>118</v>
      </c>
      <c r="B119" s="2" t="s">
        <v>158</v>
      </c>
      <c r="C119" s="7" t="s">
        <v>354</v>
      </c>
      <c r="E119" s="27">
        <v>45050</v>
      </c>
      <c r="F119" s="34">
        <v>588</v>
      </c>
      <c r="G119" s="30">
        <v>588</v>
      </c>
      <c r="H119" s="35">
        <v>1251</v>
      </c>
      <c r="I119" s="36">
        <v>1030370.5</v>
      </c>
      <c r="J119" s="35">
        <v>46</v>
      </c>
      <c r="K119" s="36">
        <v>53197714.770000003</v>
      </c>
      <c r="L119" s="36">
        <v>61846343.170000002</v>
      </c>
      <c r="M119" s="36">
        <v>115044057.94</v>
      </c>
      <c r="N119" s="29">
        <f t="shared" si="4"/>
        <v>0</v>
      </c>
      <c r="O119" s="36">
        <v>831864.19</v>
      </c>
      <c r="P119" s="36">
        <v>195653.16</v>
      </c>
      <c r="Q119" s="36">
        <v>227710.52</v>
      </c>
      <c r="T119" s="34">
        <v>588</v>
      </c>
      <c r="U119" s="34">
        <v>588</v>
      </c>
      <c r="V119" s="34">
        <v>588</v>
      </c>
      <c r="X119" s="33">
        <v>4</v>
      </c>
      <c r="Y119" s="33">
        <v>1</v>
      </c>
      <c r="AC119" s="33">
        <v>20</v>
      </c>
      <c r="AD119" s="33">
        <v>190</v>
      </c>
      <c r="AG119" s="33">
        <v>25</v>
      </c>
      <c r="AH119" s="33">
        <v>348</v>
      </c>
      <c r="AL119" s="39">
        <v>45098.625</v>
      </c>
      <c r="AM119" s="40">
        <v>45104.604166666664</v>
      </c>
      <c r="AN119" s="1" t="s">
        <v>17</v>
      </c>
      <c r="AO119" s="1" t="s">
        <v>18</v>
      </c>
      <c r="AP119" s="40">
        <v>45104.604166666664</v>
      </c>
      <c r="AQ119" s="40">
        <v>45104.625</v>
      </c>
      <c r="AR119" s="34">
        <v>5</v>
      </c>
      <c r="AS119" s="36">
        <v>4020000</v>
      </c>
      <c r="AT119" s="36">
        <v>10000</v>
      </c>
      <c r="AU119" s="1" t="str">
        <f>IFERROR(VLOOKUP(B119,转让结果!B:H,5,0), "")</f>
        <v/>
      </c>
      <c r="AW119" s="30">
        <f t="shared" si="5"/>
        <v>0</v>
      </c>
    </row>
    <row r="120" spans="1:49" ht="32">
      <c r="A120" s="30">
        <f t="shared" si="6"/>
        <v>119</v>
      </c>
      <c r="B120" s="2" t="s">
        <v>159</v>
      </c>
      <c r="C120" s="7" t="s">
        <v>495</v>
      </c>
      <c r="E120" s="27">
        <v>45026</v>
      </c>
      <c r="F120" s="34">
        <v>451</v>
      </c>
      <c r="G120" s="30">
        <v>410</v>
      </c>
      <c r="H120" s="35">
        <v>2212.7399999999998</v>
      </c>
      <c r="I120" s="36">
        <v>17257734.109999999</v>
      </c>
      <c r="J120" s="35">
        <v>51.11</v>
      </c>
      <c r="K120" s="36">
        <v>49599553.299999997</v>
      </c>
      <c r="L120" s="36">
        <v>46272675.369999997</v>
      </c>
      <c r="M120" s="36">
        <v>95872228.670000002</v>
      </c>
      <c r="N120" s="29">
        <f t="shared" si="4"/>
        <v>0</v>
      </c>
      <c r="O120" s="36">
        <v>0</v>
      </c>
      <c r="P120" s="36">
        <v>233834.7</v>
      </c>
      <c r="Q120" s="36">
        <v>3026383.46</v>
      </c>
      <c r="R120" s="34">
        <v>1</v>
      </c>
      <c r="S120" s="34">
        <v>149</v>
      </c>
      <c r="T120" s="34">
        <v>301</v>
      </c>
      <c r="V120" s="34">
        <v>274</v>
      </c>
      <c r="W120" s="34">
        <v>177</v>
      </c>
      <c r="X120" s="33">
        <v>280</v>
      </c>
      <c r="Y120" s="33">
        <v>50</v>
      </c>
      <c r="AC120" s="33">
        <v>86</v>
      </c>
      <c r="AD120" s="33">
        <v>34</v>
      </c>
      <c r="AG120" s="33">
        <v>1</v>
      </c>
      <c r="AL120" s="39">
        <v>45102.625</v>
      </c>
      <c r="AM120" s="40">
        <v>45104.395833333336</v>
      </c>
      <c r="AN120" s="1" t="s">
        <v>17</v>
      </c>
      <c r="AO120" s="1" t="s">
        <v>18</v>
      </c>
      <c r="AP120" s="40">
        <v>45104.395833333336</v>
      </c>
      <c r="AQ120" s="40">
        <v>45104.4375</v>
      </c>
      <c r="AR120" s="34">
        <v>5</v>
      </c>
      <c r="AS120" s="36">
        <v>5083954.21</v>
      </c>
      <c r="AT120" s="36">
        <v>50000</v>
      </c>
      <c r="AU120" s="1" t="str">
        <f>IFERROR(VLOOKUP(B120,转让结果!B:H,5,0), "")</f>
        <v/>
      </c>
      <c r="AW120" s="30">
        <f t="shared" si="5"/>
        <v>0</v>
      </c>
    </row>
    <row r="121" spans="1:49" ht="144">
      <c r="A121" s="30">
        <f t="shared" si="6"/>
        <v>120</v>
      </c>
      <c r="B121" s="2" t="s">
        <v>160</v>
      </c>
      <c r="C121" s="7" t="s">
        <v>161</v>
      </c>
      <c r="E121" s="27">
        <v>44847</v>
      </c>
      <c r="F121" s="34">
        <v>39</v>
      </c>
      <c r="G121" s="30">
        <v>39</v>
      </c>
      <c r="H121" s="35">
        <v>437.6</v>
      </c>
      <c r="I121" s="36">
        <v>734948.02</v>
      </c>
      <c r="J121" s="35">
        <v>43.9</v>
      </c>
      <c r="K121" s="36">
        <v>4323639.51</v>
      </c>
      <c r="L121" s="36">
        <v>1175017.1499999999</v>
      </c>
      <c r="M121" s="36">
        <v>5498656.6600000001</v>
      </c>
      <c r="N121" s="29">
        <f t="shared" si="4"/>
        <v>0</v>
      </c>
      <c r="O121" s="36">
        <v>0</v>
      </c>
      <c r="P121" s="36">
        <v>140991.20000000001</v>
      </c>
      <c r="Q121" s="36">
        <v>89425.54</v>
      </c>
      <c r="S121" s="34">
        <v>21</v>
      </c>
      <c r="T121" s="34">
        <v>18</v>
      </c>
      <c r="V121" s="34">
        <v>39</v>
      </c>
      <c r="X121" s="33">
        <v>39</v>
      </c>
      <c r="AK121" s="3" t="s">
        <v>162</v>
      </c>
      <c r="AL121" s="39">
        <v>45103.416666666664</v>
      </c>
      <c r="AM121" s="39">
        <v>45105.416666666664</v>
      </c>
      <c r="AN121" s="1" t="s">
        <v>17</v>
      </c>
      <c r="AO121" s="1" t="s">
        <v>18</v>
      </c>
      <c r="AP121" s="39">
        <v>45105.416666666664</v>
      </c>
      <c r="AQ121" s="39">
        <v>45105.458333333336</v>
      </c>
      <c r="AR121" s="34">
        <v>5</v>
      </c>
      <c r="AS121" s="36">
        <v>330000</v>
      </c>
      <c r="AT121" s="36">
        <v>10000</v>
      </c>
      <c r="AU121" s="1" t="str">
        <f>IFERROR(VLOOKUP(B121,转让结果!B:H,5,0), "")</f>
        <v>深圳市招商平安资产管理有限责任公司</v>
      </c>
      <c r="AW121" s="30">
        <f t="shared" si="5"/>
        <v>1</v>
      </c>
    </row>
    <row r="122" spans="1:49" ht="32">
      <c r="A122" s="30">
        <f t="shared" si="6"/>
        <v>121</v>
      </c>
      <c r="B122" s="2" t="s">
        <v>163</v>
      </c>
      <c r="C122" s="7" t="s">
        <v>354</v>
      </c>
      <c r="E122" s="27">
        <v>45061</v>
      </c>
      <c r="F122" s="34">
        <v>421</v>
      </c>
      <c r="G122" s="30">
        <v>419</v>
      </c>
      <c r="H122" s="35">
        <v>1638</v>
      </c>
      <c r="I122" s="36">
        <v>2060473.4</v>
      </c>
      <c r="J122" s="35">
        <v>42.17</v>
      </c>
      <c r="K122" s="36">
        <v>30321956.170000002</v>
      </c>
      <c r="L122" s="36">
        <v>69220300.700000003</v>
      </c>
      <c r="M122" s="36">
        <v>99542256.870000005</v>
      </c>
      <c r="N122" s="29">
        <f t="shared" si="4"/>
        <v>0</v>
      </c>
      <c r="O122" s="36">
        <v>761989.41</v>
      </c>
      <c r="P122" s="36">
        <v>237571.02</v>
      </c>
      <c r="Q122" s="36">
        <v>75375670</v>
      </c>
      <c r="T122" s="34">
        <v>421</v>
      </c>
      <c r="U122" s="34">
        <v>421</v>
      </c>
      <c r="V122" s="34">
        <v>421</v>
      </c>
      <c r="Y122" s="33">
        <v>3</v>
      </c>
      <c r="AC122" s="33">
        <v>81</v>
      </c>
      <c r="AD122" s="33">
        <v>322</v>
      </c>
      <c r="AH122" s="33">
        <v>12</v>
      </c>
      <c r="AI122" s="33">
        <v>2</v>
      </c>
      <c r="AJ122" s="33">
        <v>1</v>
      </c>
      <c r="AL122" s="39">
        <v>45102.625</v>
      </c>
      <c r="AM122" s="39">
        <v>45105.375</v>
      </c>
      <c r="AN122" s="1" t="s">
        <v>17</v>
      </c>
      <c r="AO122" s="1" t="s">
        <v>18</v>
      </c>
      <c r="AP122" s="39">
        <v>45105.375</v>
      </c>
      <c r="AQ122" s="39">
        <v>45105.395833333336</v>
      </c>
      <c r="AR122" s="34">
        <v>5</v>
      </c>
      <c r="AS122" s="36">
        <v>1720000</v>
      </c>
      <c r="AT122" s="36">
        <v>10000</v>
      </c>
      <c r="AU122" s="1" t="str">
        <f>IFERROR(VLOOKUP(B122,转让结果!B:H,5,0), "")</f>
        <v/>
      </c>
      <c r="AW122" s="30">
        <f t="shared" si="5"/>
        <v>0</v>
      </c>
    </row>
    <row r="123" spans="1:49" ht="32">
      <c r="A123" s="30">
        <f t="shared" si="6"/>
        <v>122</v>
      </c>
      <c r="B123" s="2" t="s">
        <v>164</v>
      </c>
      <c r="C123" s="7" t="s">
        <v>354</v>
      </c>
      <c r="E123" s="27">
        <v>45060</v>
      </c>
      <c r="F123" s="34">
        <v>8955</v>
      </c>
      <c r="G123" s="30">
        <v>6849</v>
      </c>
      <c r="H123" s="35">
        <v>171</v>
      </c>
      <c r="I123" s="36">
        <v>164962.4</v>
      </c>
      <c r="J123" s="35">
        <v>35</v>
      </c>
      <c r="K123" s="36">
        <v>64117560.460000001</v>
      </c>
      <c r="L123" s="36">
        <v>8117558.0999999996</v>
      </c>
      <c r="M123" s="36">
        <v>72235118.560000002</v>
      </c>
      <c r="N123" s="29">
        <f t="shared" si="4"/>
        <v>0</v>
      </c>
      <c r="O123" s="36">
        <v>559.17999999999995</v>
      </c>
      <c r="P123" s="36">
        <v>10546.81</v>
      </c>
      <c r="Q123" s="36">
        <v>28960.74</v>
      </c>
      <c r="R123" s="34">
        <v>1666</v>
      </c>
      <c r="S123" s="34">
        <v>2493</v>
      </c>
      <c r="T123" s="34">
        <v>4796</v>
      </c>
      <c r="U123" s="34">
        <v>2</v>
      </c>
      <c r="V123" s="34">
        <v>8955</v>
      </c>
      <c r="X123" s="33">
        <v>8953</v>
      </c>
      <c r="AC123" s="33">
        <v>2</v>
      </c>
      <c r="AL123" s="39">
        <v>45102.625</v>
      </c>
      <c r="AM123" s="39">
        <v>45105.416666666664</v>
      </c>
      <c r="AN123" s="1" t="s">
        <v>17</v>
      </c>
      <c r="AO123" s="1" t="s">
        <v>18</v>
      </c>
      <c r="AP123" s="39">
        <v>45105.416666666664</v>
      </c>
      <c r="AQ123" s="39">
        <v>45105.4375</v>
      </c>
      <c r="AR123" s="34">
        <v>5</v>
      </c>
      <c r="AS123" s="36">
        <v>6740000</v>
      </c>
      <c r="AT123" s="36">
        <v>10000</v>
      </c>
      <c r="AU123" s="1" t="str">
        <f>IFERROR(VLOOKUP(B123,转让结果!B:H,5,0), "")</f>
        <v/>
      </c>
      <c r="AW123" s="30">
        <f t="shared" si="5"/>
        <v>0</v>
      </c>
    </row>
    <row r="124" spans="1:49" ht="32">
      <c r="A124" s="30">
        <f t="shared" si="6"/>
        <v>123</v>
      </c>
      <c r="B124" s="2" t="s">
        <v>165</v>
      </c>
      <c r="C124" s="7" t="s">
        <v>354</v>
      </c>
      <c r="E124" s="27">
        <v>45060</v>
      </c>
      <c r="F124" s="34">
        <v>1194</v>
      </c>
      <c r="G124" s="30">
        <v>1086</v>
      </c>
      <c r="H124" s="35">
        <v>2171</v>
      </c>
      <c r="I124" s="36">
        <v>2575626.6</v>
      </c>
      <c r="J124" s="35">
        <v>48</v>
      </c>
      <c r="K124" s="36">
        <v>99780862.469999999</v>
      </c>
      <c r="L124" s="36">
        <v>269044099.80000001</v>
      </c>
      <c r="M124" s="36">
        <v>368824962.26999998</v>
      </c>
      <c r="N124" s="29">
        <f t="shared" si="4"/>
        <v>0</v>
      </c>
      <c r="O124" s="36">
        <v>209658.5</v>
      </c>
      <c r="P124" s="36">
        <v>339617.83</v>
      </c>
      <c r="Q124" s="36">
        <v>248895.18</v>
      </c>
      <c r="T124" s="34">
        <v>1194</v>
      </c>
      <c r="U124" s="34">
        <v>1194</v>
      </c>
      <c r="V124" s="34">
        <v>1194</v>
      </c>
      <c r="X124" s="33">
        <v>74</v>
      </c>
      <c r="Y124" s="33">
        <v>53</v>
      </c>
      <c r="AC124" s="33">
        <v>305</v>
      </c>
      <c r="AD124" s="33">
        <v>140</v>
      </c>
      <c r="AG124" s="33">
        <v>17</v>
      </c>
      <c r="AH124" s="33">
        <v>65</v>
      </c>
      <c r="AL124" s="39">
        <v>45102.625</v>
      </c>
      <c r="AM124" s="39">
        <v>45105.645833333336</v>
      </c>
      <c r="AN124" s="1" t="s">
        <v>17</v>
      </c>
      <c r="AO124" s="1" t="s">
        <v>18</v>
      </c>
      <c r="AP124" s="39">
        <v>45105.645833333336</v>
      </c>
      <c r="AQ124" s="39">
        <v>45105.666666666664</v>
      </c>
      <c r="AR124" s="34">
        <v>5</v>
      </c>
      <c r="AS124" s="36">
        <v>6500000</v>
      </c>
      <c r="AT124" s="36">
        <v>10000</v>
      </c>
      <c r="AU124" s="1" t="str">
        <f>IFERROR(VLOOKUP(B124,转让结果!B:H,5,0), "")</f>
        <v>河南资产管理有限公司</v>
      </c>
      <c r="AW124" s="30">
        <f t="shared" si="5"/>
        <v>1</v>
      </c>
    </row>
    <row r="125" spans="1:49" ht="51" customHeight="1">
      <c r="A125" s="30">
        <f t="shared" si="6"/>
        <v>124</v>
      </c>
      <c r="B125" s="2" t="s">
        <v>166</v>
      </c>
      <c r="C125" s="7" t="s">
        <v>354</v>
      </c>
      <c r="E125" s="27">
        <v>45061</v>
      </c>
      <c r="F125" s="34">
        <v>254</v>
      </c>
      <c r="G125" s="30">
        <v>127</v>
      </c>
      <c r="H125" s="35">
        <v>147</v>
      </c>
      <c r="I125" s="36">
        <v>2093754.56</v>
      </c>
      <c r="J125" s="35">
        <v>46</v>
      </c>
      <c r="K125" s="36">
        <v>25692812.84</v>
      </c>
      <c r="L125" s="36">
        <v>1657032.62</v>
      </c>
      <c r="M125" s="36">
        <v>27349845.460000001</v>
      </c>
      <c r="N125" s="29">
        <f t="shared" si="4"/>
        <v>0</v>
      </c>
      <c r="O125" s="36">
        <v>47123</v>
      </c>
      <c r="P125" s="36">
        <v>215353.11</v>
      </c>
      <c r="Q125" s="36">
        <v>159502.71</v>
      </c>
      <c r="R125" s="34">
        <v>104</v>
      </c>
      <c r="S125" s="34">
        <v>67</v>
      </c>
      <c r="T125" s="34">
        <v>83</v>
      </c>
      <c r="V125" s="34">
        <v>254</v>
      </c>
      <c r="X125" s="33">
        <v>233</v>
      </c>
      <c r="Y125" s="33">
        <v>19</v>
      </c>
      <c r="AC125" s="33">
        <v>2</v>
      </c>
      <c r="AL125" s="39">
        <v>45102.625</v>
      </c>
      <c r="AM125" s="39">
        <v>45105.395833333336</v>
      </c>
      <c r="AN125" s="1" t="s">
        <v>17</v>
      </c>
      <c r="AO125" s="1" t="s">
        <v>18</v>
      </c>
      <c r="AP125" s="39">
        <v>45105.395833333336</v>
      </c>
      <c r="AQ125" s="39">
        <v>45105.416666666664</v>
      </c>
      <c r="AR125" s="34">
        <v>5</v>
      </c>
      <c r="AS125" s="36">
        <v>3620000</v>
      </c>
      <c r="AT125" s="36">
        <v>10000</v>
      </c>
      <c r="AU125" s="1" t="str">
        <f>IFERROR(VLOOKUP(B125,转让结果!B:H,5,0), "")</f>
        <v/>
      </c>
      <c r="AW125" s="30">
        <f t="shared" si="5"/>
        <v>0</v>
      </c>
    </row>
    <row r="126" spans="1:49" ht="32">
      <c r="A126" s="30">
        <f t="shared" si="6"/>
        <v>125</v>
      </c>
      <c r="B126" s="2" t="s">
        <v>167</v>
      </c>
      <c r="C126" s="7" t="s">
        <v>354</v>
      </c>
      <c r="E126" s="27">
        <v>45054</v>
      </c>
      <c r="F126" s="34">
        <v>969</v>
      </c>
      <c r="G126" s="30">
        <v>968</v>
      </c>
      <c r="H126" s="35">
        <v>1367</v>
      </c>
      <c r="I126" s="36">
        <v>2459153.7400000002</v>
      </c>
      <c r="J126" s="35">
        <v>44</v>
      </c>
      <c r="K126" s="36">
        <v>76363993.959999993</v>
      </c>
      <c r="L126" s="36">
        <v>130720646.34999999</v>
      </c>
      <c r="M126" s="36">
        <v>207084640.31</v>
      </c>
      <c r="N126" s="29">
        <f t="shared" si="4"/>
        <v>0</v>
      </c>
      <c r="O126" s="36">
        <v>1142531.6000000001</v>
      </c>
      <c r="P126" s="36">
        <v>213930.41</v>
      </c>
      <c r="Q126" s="36">
        <v>265454.98</v>
      </c>
      <c r="T126" s="34">
        <v>969</v>
      </c>
      <c r="U126" s="34">
        <v>969</v>
      </c>
      <c r="V126" s="34">
        <v>969</v>
      </c>
      <c r="X126" s="33">
        <v>58</v>
      </c>
      <c r="Y126" s="33">
        <v>3</v>
      </c>
      <c r="AC126" s="33">
        <v>11</v>
      </c>
      <c r="AD126" s="33">
        <v>6</v>
      </c>
      <c r="AG126" s="33">
        <v>109</v>
      </c>
      <c r="AH126" s="33">
        <v>782</v>
      </c>
      <c r="AL126" s="39">
        <v>45102.625</v>
      </c>
      <c r="AM126" s="39">
        <v>45105.604166666664</v>
      </c>
      <c r="AN126" s="1" t="s">
        <v>17</v>
      </c>
      <c r="AO126" s="1" t="s">
        <v>18</v>
      </c>
      <c r="AP126" s="39">
        <v>45105.604166666664</v>
      </c>
      <c r="AQ126" s="39">
        <v>45105.625</v>
      </c>
      <c r="AR126" s="34">
        <v>5</v>
      </c>
      <c r="AS126" s="36">
        <v>5660000</v>
      </c>
      <c r="AT126" s="36">
        <v>10000</v>
      </c>
      <c r="AU126" s="1" t="str">
        <f>IFERROR(VLOOKUP(B126,转让结果!B:H,5,0), "")</f>
        <v/>
      </c>
      <c r="AW126" s="30">
        <f t="shared" si="5"/>
        <v>0</v>
      </c>
    </row>
    <row r="127" spans="1:49" ht="32">
      <c r="A127" s="30">
        <f t="shared" si="6"/>
        <v>126</v>
      </c>
      <c r="B127" s="2" t="s">
        <v>168</v>
      </c>
      <c r="C127" s="7" t="s">
        <v>354</v>
      </c>
      <c r="E127" s="27">
        <v>45051</v>
      </c>
      <c r="F127" s="34">
        <v>244</v>
      </c>
      <c r="G127" s="30">
        <v>242</v>
      </c>
      <c r="H127" s="35">
        <v>81.05</v>
      </c>
      <c r="I127" s="36">
        <v>422319.9</v>
      </c>
      <c r="J127" s="35">
        <v>42.43</v>
      </c>
      <c r="K127" s="36">
        <v>32133309.219999999</v>
      </c>
      <c r="L127" s="36">
        <v>1493840.59</v>
      </c>
      <c r="M127" s="36">
        <v>33627149.810000002</v>
      </c>
      <c r="N127" s="29">
        <f t="shared" si="4"/>
        <v>0</v>
      </c>
      <c r="O127" s="36">
        <v>927.19</v>
      </c>
      <c r="P127" s="36">
        <v>138955.16</v>
      </c>
      <c r="Q127" s="36">
        <v>244491.8</v>
      </c>
      <c r="R127" s="34">
        <v>242</v>
      </c>
      <c r="T127" s="34">
        <v>2</v>
      </c>
      <c r="U127" s="34">
        <v>2</v>
      </c>
      <c r="V127" s="34">
        <v>244</v>
      </c>
      <c r="X127" s="33">
        <v>242</v>
      </c>
      <c r="AC127" s="33">
        <v>2</v>
      </c>
      <c r="AL127" s="39">
        <v>45102.625</v>
      </c>
      <c r="AM127" s="39">
        <v>45105.416666666664</v>
      </c>
      <c r="AN127" s="1" t="s">
        <v>17</v>
      </c>
      <c r="AO127" s="1" t="s">
        <v>18</v>
      </c>
      <c r="AP127" s="39">
        <v>45105.416666666664</v>
      </c>
      <c r="AQ127" s="39">
        <v>45105.4375</v>
      </c>
      <c r="AR127" s="34">
        <v>5</v>
      </c>
      <c r="AS127" s="36">
        <v>5320000</v>
      </c>
      <c r="AT127" s="36">
        <v>10000</v>
      </c>
      <c r="AU127" s="1" t="str">
        <f>IFERROR(VLOOKUP(B127,转让结果!B:H,5,0), "")</f>
        <v/>
      </c>
      <c r="AW127" s="30">
        <f t="shared" si="5"/>
        <v>0</v>
      </c>
    </row>
    <row r="128" spans="1:49" ht="32">
      <c r="A128" s="30">
        <f t="shared" si="6"/>
        <v>127</v>
      </c>
      <c r="B128" s="2" t="s">
        <v>169</v>
      </c>
      <c r="C128" s="7" t="s">
        <v>354</v>
      </c>
      <c r="E128" s="27">
        <v>44985</v>
      </c>
      <c r="F128" s="34">
        <v>1402</v>
      </c>
      <c r="G128" s="30">
        <v>1392</v>
      </c>
      <c r="H128" s="35">
        <v>1748</v>
      </c>
      <c r="I128" s="36">
        <v>3115319.37</v>
      </c>
      <c r="J128" s="35">
        <v>46</v>
      </c>
      <c r="K128" s="36">
        <v>169522087.97999999</v>
      </c>
      <c r="L128" s="36">
        <v>304291694.56999999</v>
      </c>
      <c r="M128" s="36">
        <v>473813782.55000001</v>
      </c>
      <c r="N128" s="29">
        <f t="shared" si="4"/>
        <v>0</v>
      </c>
      <c r="O128" s="36">
        <v>1484859.75</v>
      </c>
      <c r="P128" s="36">
        <v>340383.46</v>
      </c>
      <c r="Q128" s="36">
        <v>359032.69</v>
      </c>
      <c r="T128" s="34">
        <v>1402</v>
      </c>
      <c r="U128" s="34">
        <v>142</v>
      </c>
      <c r="V128" s="34">
        <v>1402</v>
      </c>
      <c r="Y128" s="33">
        <v>68</v>
      </c>
      <c r="AC128" s="33">
        <v>811</v>
      </c>
      <c r="AH128" s="33">
        <v>523</v>
      </c>
      <c r="AL128" s="39">
        <v>45102.625</v>
      </c>
      <c r="AM128" s="39">
        <v>45105.625</v>
      </c>
      <c r="AN128" s="1" t="s">
        <v>17</v>
      </c>
      <c r="AO128" s="1" t="s">
        <v>18</v>
      </c>
      <c r="AP128" s="39">
        <v>45105.625</v>
      </c>
      <c r="AQ128" s="39">
        <v>45105.645833333336</v>
      </c>
      <c r="AR128" s="34">
        <v>5</v>
      </c>
      <c r="AS128" s="36">
        <v>11120000</v>
      </c>
      <c r="AT128" s="36">
        <v>10000</v>
      </c>
      <c r="AU128" s="1" t="str">
        <f>IFERROR(VLOOKUP(B128,转让结果!B:H,5,0), "")</f>
        <v/>
      </c>
      <c r="AW128" s="30">
        <f t="shared" si="5"/>
        <v>0</v>
      </c>
    </row>
    <row r="129" spans="1:49" ht="32">
      <c r="A129" s="30">
        <f t="shared" si="6"/>
        <v>128</v>
      </c>
      <c r="B129" s="2" t="s">
        <v>170</v>
      </c>
      <c r="C129" s="7" t="s">
        <v>354</v>
      </c>
      <c r="E129" s="27">
        <v>45036</v>
      </c>
      <c r="F129" s="34">
        <v>366</v>
      </c>
      <c r="G129" s="30">
        <v>366</v>
      </c>
      <c r="H129" s="35">
        <v>121</v>
      </c>
      <c r="I129" s="36">
        <v>476240.41</v>
      </c>
      <c r="J129" s="35">
        <v>44</v>
      </c>
      <c r="K129" s="36">
        <v>46042342.119999997</v>
      </c>
      <c r="L129" s="36">
        <v>3078609.68</v>
      </c>
      <c r="M129" s="36">
        <v>49120951.799999997</v>
      </c>
      <c r="N129" s="29">
        <f t="shared" si="4"/>
        <v>0</v>
      </c>
      <c r="O129" s="36">
        <v>275242.5</v>
      </c>
      <c r="P129" s="36">
        <v>134210.25</v>
      </c>
      <c r="Q129" s="36">
        <v>205349.73</v>
      </c>
      <c r="R129" s="34">
        <v>248</v>
      </c>
      <c r="S129" s="34">
        <v>82</v>
      </c>
      <c r="T129" s="34">
        <v>36</v>
      </c>
      <c r="V129" s="34">
        <v>366</v>
      </c>
      <c r="X129" s="33">
        <v>275</v>
      </c>
      <c r="Y129" s="33">
        <v>66</v>
      </c>
      <c r="AC129" s="33">
        <v>20</v>
      </c>
      <c r="AH129" s="33">
        <v>5</v>
      </c>
      <c r="AL129" s="39">
        <v>45102.625</v>
      </c>
      <c r="AM129" s="39">
        <v>45105.4375</v>
      </c>
      <c r="AN129" s="1" t="s">
        <v>17</v>
      </c>
      <c r="AO129" s="1" t="s">
        <v>18</v>
      </c>
      <c r="AP129" s="39">
        <v>45105.4375</v>
      </c>
      <c r="AQ129" s="39">
        <v>45105.458333333336</v>
      </c>
      <c r="AR129" s="34">
        <v>5</v>
      </c>
      <c r="AS129" s="36">
        <v>7920000</v>
      </c>
      <c r="AT129" s="36">
        <v>10000</v>
      </c>
      <c r="AU129" s="1" t="str">
        <f>IFERROR(VLOOKUP(B129,转让结果!B:H,5,0), "")</f>
        <v/>
      </c>
      <c r="AW129" s="30">
        <f t="shared" si="5"/>
        <v>0</v>
      </c>
    </row>
    <row r="130" spans="1:49" ht="32">
      <c r="A130" s="30">
        <f t="shared" si="6"/>
        <v>129</v>
      </c>
      <c r="B130" s="2" t="s">
        <v>171</v>
      </c>
      <c r="C130" s="7" t="s">
        <v>354</v>
      </c>
      <c r="E130" s="27">
        <v>45062</v>
      </c>
      <c r="F130" s="34">
        <v>494</v>
      </c>
      <c r="G130" s="30">
        <v>136</v>
      </c>
      <c r="H130" s="35">
        <v>198</v>
      </c>
      <c r="I130" s="36">
        <v>551179.16</v>
      </c>
      <c r="J130" s="35">
        <v>48</v>
      </c>
      <c r="K130" s="36">
        <v>27335672.100000001</v>
      </c>
      <c r="L130" s="36">
        <v>2979374.52</v>
      </c>
      <c r="M130" s="36">
        <v>30315046.620000001</v>
      </c>
      <c r="N130" s="29">
        <f t="shared" si="4"/>
        <v>0</v>
      </c>
      <c r="O130" s="36">
        <v>1379</v>
      </c>
      <c r="P130" s="36">
        <v>222904.75</v>
      </c>
      <c r="Q130" s="36">
        <v>244532.49</v>
      </c>
      <c r="R130" s="34">
        <v>15</v>
      </c>
      <c r="S130" s="34">
        <v>140</v>
      </c>
      <c r="T130" s="34">
        <v>339</v>
      </c>
      <c r="V130" s="34">
        <v>494</v>
      </c>
      <c r="X130" s="33">
        <v>459</v>
      </c>
      <c r="Y130" s="33">
        <v>26</v>
      </c>
      <c r="AC130" s="33">
        <v>9</v>
      </c>
      <c r="AL130" s="39">
        <v>45102.625</v>
      </c>
      <c r="AM130" s="39">
        <v>45105.583333333336</v>
      </c>
      <c r="AN130" s="1" t="s">
        <v>17</v>
      </c>
      <c r="AO130" s="1" t="s">
        <v>18</v>
      </c>
      <c r="AP130" s="39">
        <v>45105.583333333336</v>
      </c>
      <c r="AQ130" s="39">
        <v>45105.604166666664</v>
      </c>
      <c r="AR130" s="34">
        <v>5</v>
      </c>
      <c r="AS130" s="36">
        <v>3980000</v>
      </c>
      <c r="AT130" s="36">
        <v>10000</v>
      </c>
      <c r="AU130" s="1" t="str">
        <f>IFERROR(VLOOKUP(B130,转让结果!B:H,5,0), "")</f>
        <v/>
      </c>
      <c r="AW130" s="30">
        <f t="shared" si="5"/>
        <v>0</v>
      </c>
    </row>
    <row r="131" spans="1:49" ht="32">
      <c r="A131" s="30">
        <f t="shared" si="6"/>
        <v>130</v>
      </c>
      <c r="B131" s="2" t="s">
        <v>172</v>
      </c>
      <c r="C131" s="7" t="s">
        <v>354</v>
      </c>
      <c r="E131" s="27">
        <v>45036</v>
      </c>
      <c r="F131" s="34">
        <v>358</v>
      </c>
      <c r="G131" s="30">
        <v>355</v>
      </c>
      <c r="H131" s="35">
        <v>114</v>
      </c>
      <c r="I131" s="36">
        <v>490011.08</v>
      </c>
      <c r="J131" s="35">
        <v>42</v>
      </c>
      <c r="K131" s="36">
        <v>42862339.130000003</v>
      </c>
      <c r="L131" s="36">
        <v>2725520.44</v>
      </c>
      <c r="M131" s="36">
        <v>45587859.57</v>
      </c>
      <c r="N131" s="29">
        <f t="shared" ref="N131:N194" si="7">IF(K131+L131=M131,0,1)</f>
        <v>0</v>
      </c>
      <c r="O131" s="36">
        <v>14086</v>
      </c>
      <c r="P131" s="36">
        <v>128416.51</v>
      </c>
      <c r="Q131" s="36">
        <v>208284.92</v>
      </c>
      <c r="R131" s="34">
        <v>221</v>
      </c>
      <c r="S131" s="34">
        <v>87</v>
      </c>
      <c r="T131" s="34">
        <v>50</v>
      </c>
      <c r="V131" s="34">
        <v>358</v>
      </c>
      <c r="X131" s="33">
        <v>348</v>
      </c>
      <c r="Y131" s="33">
        <v>10</v>
      </c>
      <c r="AL131" s="39">
        <v>45102.625</v>
      </c>
      <c r="AM131" s="39">
        <v>45105.583333333336</v>
      </c>
      <c r="AN131" s="1" t="s">
        <v>17</v>
      </c>
      <c r="AO131" s="1" t="s">
        <v>18</v>
      </c>
      <c r="AP131" s="39">
        <v>45105.583333333336</v>
      </c>
      <c r="AQ131" s="39">
        <v>45105.604166666664</v>
      </c>
      <c r="AR131" s="34">
        <v>5</v>
      </c>
      <c r="AS131" s="36">
        <v>6840000</v>
      </c>
      <c r="AT131" s="36">
        <v>10000</v>
      </c>
      <c r="AU131" s="1" t="str">
        <f>IFERROR(VLOOKUP(B131,转让结果!B:H,5,0), "")</f>
        <v>辽宁富安金融资产管理有限公司</v>
      </c>
      <c r="AW131" s="30">
        <f t="shared" ref="AW131:AW194" si="8">IF(AU131="",0,1)</f>
        <v>1</v>
      </c>
    </row>
    <row r="132" spans="1:49" ht="32">
      <c r="A132" s="30">
        <f t="shared" ref="A132:A195" si="9">ROW()-1</f>
        <v>131</v>
      </c>
      <c r="B132" s="2" t="s">
        <v>173</v>
      </c>
      <c r="C132" s="7" t="s">
        <v>354</v>
      </c>
      <c r="E132" s="27">
        <v>45036</v>
      </c>
      <c r="F132" s="34">
        <v>462</v>
      </c>
      <c r="G132" s="30">
        <v>460</v>
      </c>
      <c r="H132" s="35">
        <v>111.86</v>
      </c>
      <c r="I132" s="36">
        <v>466192.96</v>
      </c>
      <c r="J132" s="35">
        <v>42.56</v>
      </c>
      <c r="K132" s="36">
        <v>57288729.490000002</v>
      </c>
      <c r="L132" s="36">
        <v>3554562.45</v>
      </c>
      <c r="M132" s="36">
        <v>60843291.939999998</v>
      </c>
      <c r="N132" s="29">
        <f t="shared" si="7"/>
        <v>0</v>
      </c>
      <c r="O132" s="36">
        <v>1393</v>
      </c>
      <c r="P132" s="36">
        <v>132268.03</v>
      </c>
      <c r="Q132" s="36">
        <v>207707.79</v>
      </c>
      <c r="R132" s="34">
        <v>328</v>
      </c>
      <c r="S132" s="34">
        <v>102</v>
      </c>
      <c r="T132" s="34">
        <v>32</v>
      </c>
      <c r="U132" s="34">
        <v>2</v>
      </c>
      <c r="V132" s="34">
        <v>462</v>
      </c>
      <c r="X132" s="33">
        <v>460</v>
      </c>
      <c r="AC132" s="33">
        <v>2</v>
      </c>
      <c r="AL132" s="39">
        <v>45102.625</v>
      </c>
      <c r="AM132" s="39">
        <v>45105.416666666664</v>
      </c>
      <c r="AN132" s="1" t="s">
        <v>17</v>
      </c>
      <c r="AO132" s="1" t="s">
        <v>18</v>
      </c>
      <c r="AP132" s="39">
        <v>45105.416666666664</v>
      </c>
      <c r="AQ132" s="39">
        <v>45105.4375</v>
      </c>
      <c r="AR132" s="34">
        <v>5</v>
      </c>
      <c r="AS132" s="36">
        <v>9760000</v>
      </c>
      <c r="AT132" s="36">
        <v>10000</v>
      </c>
      <c r="AU132" s="1" t="str">
        <f>IFERROR(VLOOKUP(B132,转让结果!B:H,5,0), "")</f>
        <v/>
      </c>
      <c r="AW132" s="30">
        <f t="shared" si="8"/>
        <v>0</v>
      </c>
    </row>
    <row r="133" spans="1:49" ht="32">
      <c r="A133" s="30">
        <f t="shared" si="9"/>
        <v>132</v>
      </c>
      <c r="B133" s="2" t="s">
        <v>174</v>
      </c>
      <c r="C133" s="7" t="s">
        <v>354</v>
      </c>
      <c r="E133" s="27">
        <v>45051</v>
      </c>
      <c r="F133" s="34">
        <v>960</v>
      </c>
      <c r="G133" s="30">
        <v>960</v>
      </c>
      <c r="H133" s="35">
        <v>1274</v>
      </c>
      <c r="I133" s="36">
        <v>3201852.81</v>
      </c>
      <c r="J133" s="35">
        <v>46</v>
      </c>
      <c r="K133" s="36">
        <v>118905438.31</v>
      </c>
      <c r="L133" s="36">
        <v>110334669.06</v>
      </c>
      <c r="M133" s="36">
        <v>229240107.37</v>
      </c>
      <c r="N133" s="29">
        <f t="shared" si="7"/>
        <v>0</v>
      </c>
      <c r="O133" s="36">
        <v>772809.05</v>
      </c>
      <c r="P133" s="36">
        <v>238791.78</v>
      </c>
      <c r="Q133" s="36">
        <v>269169.94</v>
      </c>
      <c r="T133" s="34">
        <v>960</v>
      </c>
      <c r="U133" s="34">
        <v>96</v>
      </c>
      <c r="V133" s="34">
        <v>960</v>
      </c>
      <c r="X133" s="33">
        <v>220</v>
      </c>
      <c r="Y133" s="33">
        <v>52</v>
      </c>
      <c r="AC133" s="33">
        <v>176</v>
      </c>
      <c r="AD133" s="33">
        <v>99</v>
      </c>
      <c r="AG133" s="33">
        <v>353</v>
      </c>
      <c r="AH133" s="33">
        <v>6</v>
      </c>
      <c r="AL133" s="39">
        <v>45102.625</v>
      </c>
      <c r="AM133" s="39">
        <v>45105.416666666664</v>
      </c>
      <c r="AN133" s="1" t="s">
        <v>17</v>
      </c>
      <c r="AO133" s="1" t="s">
        <v>18</v>
      </c>
      <c r="AP133" s="39">
        <v>45105.416666666664</v>
      </c>
      <c r="AQ133" s="39">
        <v>45105.4375</v>
      </c>
      <c r="AR133" s="34">
        <v>5</v>
      </c>
      <c r="AS133" s="36">
        <v>10960000</v>
      </c>
      <c r="AT133" s="36">
        <v>10000</v>
      </c>
      <c r="AU133" s="1" t="str">
        <f>IFERROR(VLOOKUP(B133,转让结果!B:H,5,0), "")</f>
        <v>辽宁富安金融资产管理有限公司</v>
      </c>
      <c r="AW133" s="30">
        <f t="shared" si="8"/>
        <v>1</v>
      </c>
    </row>
    <row r="134" spans="1:49" ht="32">
      <c r="A134" s="30">
        <f t="shared" si="9"/>
        <v>133</v>
      </c>
      <c r="B134" s="2" t="s">
        <v>175</v>
      </c>
      <c r="C134" s="7" t="s">
        <v>354</v>
      </c>
      <c r="E134" s="27">
        <v>45046</v>
      </c>
      <c r="F134" s="34">
        <v>589</v>
      </c>
      <c r="G134" s="30">
        <v>576</v>
      </c>
      <c r="H134" s="35">
        <v>1070</v>
      </c>
      <c r="I134" s="36">
        <v>1618302.14</v>
      </c>
      <c r="J134" s="35">
        <v>43</v>
      </c>
      <c r="K134" s="36">
        <v>56794934.380000003</v>
      </c>
      <c r="L134" s="36">
        <v>58794283.829999998</v>
      </c>
      <c r="M134" s="36">
        <v>115589218.20999999</v>
      </c>
      <c r="N134" s="29">
        <f t="shared" si="7"/>
        <v>0</v>
      </c>
      <c r="O134" s="36">
        <v>1025548.05</v>
      </c>
      <c r="P134" s="36">
        <v>200675.73</v>
      </c>
      <c r="Q134" s="36">
        <v>199044.14</v>
      </c>
      <c r="T134" s="34">
        <v>589</v>
      </c>
      <c r="U134" s="34">
        <v>589</v>
      </c>
      <c r="V134" s="34">
        <v>589</v>
      </c>
      <c r="X134" s="33">
        <v>50</v>
      </c>
      <c r="Y134" s="33">
        <v>79</v>
      </c>
      <c r="AC134" s="33">
        <v>2</v>
      </c>
      <c r="AD134" s="33">
        <v>151</v>
      </c>
      <c r="AG134" s="33">
        <v>192</v>
      </c>
      <c r="AH134" s="33">
        <v>115</v>
      </c>
      <c r="AL134" s="39">
        <v>45102.625</v>
      </c>
      <c r="AM134" s="39">
        <v>45105.645833333336</v>
      </c>
      <c r="AN134" s="1" t="s">
        <v>17</v>
      </c>
      <c r="AO134" s="1" t="s">
        <v>18</v>
      </c>
      <c r="AP134" s="39">
        <v>45105.645833333336</v>
      </c>
      <c r="AQ134" s="39">
        <v>45105.666666666664</v>
      </c>
      <c r="AR134" s="34">
        <v>5</v>
      </c>
      <c r="AS134" s="36">
        <v>4240000</v>
      </c>
      <c r="AT134" s="36">
        <v>10000</v>
      </c>
      <c r="AU134" s="1" t="str">
        <f>IFERROR(VLOOKUP(B134,转让结果!B:H,5,0), "")</f>
        <v/>
      </c>
      <c r="AW134" s="30">
        <f t="shared" si="8"/>
        <v>0</v>
      </c>
    </row>
    <row r="135" spans="1:49" ht="47" customHeight="1">
      <c r="A135" s="30">
        <f t="shared" si="9"/>
        <v>134</v>
      </c>
      <c r="B135" s="2" t="s">
        <v>176</v>
      </c>
      <c r="C135" s="7" t="s">
        <v>354</v>
      </c>
      <c r="E135" s="27">
        <v>45051</v>
      </c>
      <c r="F135" s="34">
        <v>715</v>
      </c>
      <c r="G135" s="30">
        <v>712</v>
      </c>
      <c r="H135" s="35">
        <v>345.91</v>
      </c>
      <c r="I135" s="36">
        <v>582685.04</v>
      </c>
      <c r="J135" s="35">
        <v>43.68</v>
      </c>
      <c r="K135" s="36">
        <v>104759617.93000001</v>
      </c>
      <c r="L135" s="36">
        <v>23369290.84</v>
      </c>
      <c r="M135" s="36">
        <v>128128908.77</v>
      </c>
      <c r="N135" s="29">
        <f t="shared" si="7"/>
        <v>0</v>
      </c>
      <c r="O135" s="36">
        <v>26223.16</v>
      </c>
      <c r="P135" s="36">
        <v>179956.33</v>
      </c>
      <c r="Q135" s="36">
        <v>244121.68</v>
      </c>
      <c r="T135" s="34">
        <v>715</v>
      </c>
      <c r="U135" s="34">
        <v>715</v>
      </c>
      <c r="V135" s="34">
        <v>715</v>
      </c>
      <c r="X135" s="33">
        <v>650</v>
      </c>
      <c r="AC135" s="33">
        <v>40</v>
      </c>
      <c r="AD135" s="33">
        <v>13</v>
      </c>
      <c r="AH135" s="33">
        <v>12</v>
      </c>
      <c r="AL135" s="39">
        <v>45102.625</v>
      </c>
      <c r="AM135" s="39">
        <v>45105.395833333336</v>
      </c>
      <c r="AN135" s="1" t="s">
        <v>17</v>
      </c>
      <c r="AO135" s="1" t="s">
        <v>18</v>
      </c>
      <c r="AP135" s="39">
        <v>45105.395833333336</v>
      </c>
      <c r="AQ135" s="39">
        <v>45105.416666666664</v>
      </c>
      <c r="AR135" s="34">
        <v>5</v>
      </c>
      <c r="AS135" s="36">
        <v>11650000</v>
      </c>
      <c r="AT135" s="36">
        <v>10000</v>
      </c>
      <c r="AU135" s="1" t="str">
        <f>IFERROR(VLOOKUP(B135,转让结果!B:H,5,0), "")</f>
        <v>辽宁富安金融资产管理有限公司</v>
      </c>
      <c r="AW135" s="30">
        <f t="shared" si="8"/>
        <v>1</v>
      </c>
    </row>
    <row r="136" spans="1:49" ht="32">
      <c r="A136" s="30">
        <f t="shared" si="9"/>
        <v>135</v>
      </c>
      <c r="B136" s="2" t="s">
        <v>177</v>
      </c>
      <c r="C136" s="7" t="s">
        <v>354</v>
      </c>
      <c r="E136" s="27">
        <v>45054</v>
      </c>
      <c r="F136" s="34">
        <v>555</v>
      </c>
      <c r="G136" s="30">
        <v>333</v>
      </c>
      <c r="H136" s="35">
        <v>160</v>
      </c>
      <c r="I136" s="36">
        <v>1824188.96</v>
      </c>
      <c r="J136" s="35">
        <v>43.8</v>
      </c>
      <c r="K136" s="36">
        <v>67767136.670000002</v>
      </c>
      <c r="L136" s="36">
        <v>4884477.42</v>
      </c>
      <c r="M136" s="36">
        <v>72651614.090000004</v>
      </c>
      <c r="N136" s="29">
        <f t="shared" si="7"/>
        <v>0</v>
      </c>
      <c r="O136" s="36">
        <v>29418</v>
      </c>
      <c r="P136" s="36">
        <v>218173.02</v>
      </c>
      <c r="Q136" s="36">
        <v>513659.55</v>
      </c>
      <c r="R136" s="34">
        <v>105</v>
      </c>
      <c r="S136" s="34">
        <v>170</v>
      </c>
      <c r="T136" s="34">
        <v>280</v>
      </c>
      <c r="V136" s="34">
        <v>555</v>
      </c>
      <c r="X136" s="33">
        <v>553</v>
      </c>
      <c r="AD136" s="33">
        <v>2</v>
      </c>
      <c r="AL136" s="39">
        <v>45102.625</v>
      </c>
      <c r="AM136" s="39">
        <v>45105.4375</v>
      </c>
      <c r="AN136" s="1" t="s">
        <v>17</v>
      </c>
      <c r="AO136" s="1" t="s">
        <v>18</v>
      </c>
      <c r="AP136" s="39">
        <v>45105.4375</v>
      </c>
      <c r="AQ136" s="39">
        <v>45105.458333333336</v>
      </c>
      <c r="AR136" s="34">
        <v>5</v>
      </c>
      <c r="AS136" s="36">
        <v>7600000</v>
      </c>
      <c r="AT136" s="36">
        <v>10000</v>
      </c>
      <c r="AU136" s="1" t="str">
        <f>IFERROR(VLOOKUP(B136,转让结果!B:H,5,0), "")</f>
        <v>辽宁富安金融资产管理有限公司</v>
      </c>
      <c r="AW136" s="30">
        <f t="shared" si="8"/>
        <v>1</v>
      </c>
    </row>
    <row r="137" spans="1:49" ht="32">
      <c r="A137" s="30">
        <f t="shared" si="9"/>
        <v>136</v>
      </c>
      <c r="B137" s="2" t="s">
        <v>178</v>
      </c>
      <c r="C137" s="7" t="s">
        <v>354</v>
      </c>
      <c r="E137" s="27">
        <v>45068</v>
      </c>
      <c r="F137" s="34">
        <v>653</v>
      </c>
      <c r="G137" s="30">
        <v>642</v>
      </c>
      <c r="H137" s="35">
        <v>1436</v>
      </c>
      <c r="I137" s="36">
        <v>2702588.25</v>
      </c>
      <c r="J137" s="35">
        <v>45</v>
      </c>
      <c r="K137" s="36">
        <v>47921088.159999996</v>
      </c>
      <c r="L137" s="36">
        <v>81344622.75</v>
      </c>
      <c r="M137" s="36">
        <v>129265710.91</v>
      </c>
      <c r="N137" s="29">
        <f t="shared" si="7"/>
        <v>0</v>
      </c>
      <c r="O137" s="36">
        <v>609772.16</v>
      </c>
      <c r="P137" s="36">
        <v>201348.46</v>
      </c>
      <c r="Q137" s="36">
        <v>284682.48</v>
      </c>
      <c r="T137" s="34">
        <v>653</v>
      </c>
      <c r="U137" s="34">
        <v>653</v>
      </c>
      <c r="V137" s="34">
        <v>653</v>
      </c>
      <c r="X137" s="33">
        <v>223</v>
      </c>
      <c r="Y137" s="33">
        <v>6</v>
      </c>
      <c r="AC137" s="33">
        <v>109</v>
      </c>
      <c r="AD137" s="33">
        <v>3</v>
      </c>
      <c r="AH137" s="33">
        <v>36</v>
      </c>
      <c r="AJ137" s="33">
        <v>276</v>
      </c>
      <c r="AL137" s="39">
        <v>45102.625</v>
      </c>
      <c r="AM137" s="39">
        <v>45105.395833333336</v>
      </c>
      <c r="AN137" s="1" t="s">
        <v>17</v>
      </c>
      <c r="AO137" s="1" t="s">
        <v>18</v>
      </c>
      <c r="AP137" s="39">
        <v>45105.395833333336</v>
      </c>
      <c r="AQ137" s="39">
        <v>45105.416666666664</v>
      </c>
      <c r="AR137" s="34">
        <v>5</v>
      </c>
      <c r="AS137" s="36">
        <v>3500000</v>
      </c>
      <c r="AT137" s="36">
        <v>10000</v>
      </c>
      <c r="AU137" s="1" t="str">
        <f>IFERROR(VLOOKUP(B137,转让结果!B:H,5,0), "")</f>
        <v>天津滨海正信资产管理有限公司</v>
      </c>
      <c r="AW137" s="30">
        <f t="shared" si="8"/>
        <v>1</v>
      </c>
    </row>
    <row r="138" spans="1:49" ht="32">
      <c r="A138" s="30">
        <f t="shared" si="9"/>
        <v>137</v>
      </c>
      <c r="B138" s="2" t="s">
        <v>179</v>
      </c>
      <c r="C138" s="7" t="s">
        <v>354</v>
      </c>
      <c r="E138" s="27">
        <v>45050</v>
      </c>
      <c r="F138" s="34">
        <v>589</v>
      </c>
      <c r="G138" s="30">
        <v>588</v>
      </c>
      <c r="H138" s="35">
        <v>1658</v>
      </c>
      <c r="I138" s="36">
        <v>1912548.4</v>
      </c>
      <c r="J138" s="35">
        <v>46</v>
      </c>
      <c r="K138" s="36">
        <v>58155460.939999998</v>
      </c>
      <c r="L138" s="36">
        <v>79678045.549999997</v>
      </c>
      <c r="M138" s="36">
        <v>137833506.49000001</v>
      </c>
      <c r="N138" s="29">
        <f t="shared" si="7"/>
        <v>0</v>
      </c>
      <c r="O138" s="36">
        <v>639906.67000000004</v>
      </c>
      <c r="P138" s="36">
        <v>234410.73</v>
      </c>
      <c r="Q138" s="36">
        <v>219827.81</v>
      </c>
      <c r="T138" s="34">
        <v>589</v>
      </c>
      <c r="U138" s="34">
        <v>589</v>
      </c>
      <c r="V138" s="34">
        <v>589</v>
      </c>
      <c r="X138" s="33">
        <v>99</v>
      </c>
      <c r="AC138" s="33">
        <v>12</v>
      </c>
      <c r="AD138" s="33">
        <v>40</v>
      </c>
      <c r="AG138" s="33">
        <v>78</v>
      </c>
      <c r="AH138" s="33">
        <v>36</v>
      </c>
      <c r="AL138" s="39">
        <v>45103.625</v>
      </c>
      <c r="AM138" s="39">
        <v>45106.416666666664</v>
      </c>
      <c r="AN138" s="1" t="s">
        <v>17</v>
      </c>
      <c r="AO138" s="1" t="s">
        <v>18</v>
      </c>
      <c r="AP138" s="39">
        <v>45106.416666666664</v>
      </c>
      <c r="AQ138" s="39">
        <v>45106.4375</v>
      </c>
      <c r="AR138" s="34">
        <v>5</v>
      </c>
      <c r="AS138" s="36">
        <v>4220000</v>
      </c>
      <c r="AT138" s="36">
        <v>10000</v>
      </c>
      <c r="AU138" s="1" t="str">
        <f>IFERROR(VLOOKUP(B138,转让结果!B:H,5,0), "")</f>
        <v/>
      </c>
      <c r="AW138" s="30">
        <f t="shared" si="8"/>
        <v>0</v>
      </c>
    </row>
    <row r="139" spans="1:49" ht="32">
      <c r="A139" s="30">
        <f t="shared" si="9"/>
        <v>138</v>
      </c>
      <c r="B139" s="2" t="s">
        <v>180</v>
      </c>
      <c r="C139" s="7" t="s">
        <v>354</v>
      </c>
      <c r="E139" s="27">
        <v>45036</v>
      </c>
      <c r="F139" s="34">
        <v>960</v>
      </c>
      <c r="G139" s="30">
        <v>960</v>
      </c>
      <c r="H139" s="35">
        <v>1962</v>
      </c>
      <c r="I139" s="36">
        <v>3999006.87</v>
      </c>
      <c r="J139" s="35">
        <v>46</v>
      </c>
      <c r="K139" s="36">
        <v>80211364.489999995</v>
      </c>
      <c r="L139" s="36">
        <v>253781155.72</v>
      </c>
      <c r="M139" s="36">
        <v>333992520.20999998</v>
      </c>
      <c r="N139" s="29">
        <f t="shared" si="7"/>
        <v>0</v>
      </c>
      <c r="O139" s="36">
        <v>2841825.18</v>
      </c>
      <c r="P139" s="36">
        <v>347908.88</v>
      </c>
      <c r="Q139" s="36">
        <v>180119.79</v>
      </c>
      <c r="T139" s="34">
        <v>960</v>
      </c>
      <c r="U139" s="34">
        <v>96</v>
      </c>
      <c r="V139" s="34">
        <v>960</v>
      </c>
      <c r="AH139" s="33">
        <v>96</v>
      </c>
      <c r="AL139" s="39">
        <v>45103.625</v>
      </c>
      <c r="AM139" s="39">
        <v>45106.4375</v>
      </c>
      <c r="AN139" s="1" t="s">
        <v>17</v>
      </c>
      <c r="AO139" s="1" t="s">
        <v>18</v>
      </c>
      <c r="AP139" s="39">
        <v>45106.4375</v>
      </c>
      <c r="AQ139" s="39">
        <v>45106.458333333336</v>
      </c>
      <c r="AR139" s="34">
        <v>5</v>
      </c>
      <c r="AS139" s="36">
        <v>6200000</v>
      </c>
      <c r="AT139" s="36">
        <v>10000</v>
      </c>
      <c r="AU139" s="1" t="str">
        <f>IFERROR(VLOOKUP(B139,转让结果!B:H,5,0), "")</f>
        <v>辽宁富安金融资产管理有限公司</v>
      </c>
      <c r="AW139" s="30">
        <f t="shared" si="8"/>
        <v>1</v>
      </c>
    </row>
    <row r="140" spans="1:49" ht="32">
      <c r="A140" s="30">
        <f t="shared" si="9"/>
        <v>139</v>
      </c>
      <c r="B140" s="2" t="s">
        <v>181</v>
      </c>
      <c r="C140" s="7" t="s">
        <v>354</v>
      </c>
      <c r="E140" s="27">
        <v>45046</v>
      </c>
      <c r="F140" s="34">
        <v>1267</v>
      </c>
      <c r="G140" s="30">
        <v>1260</v>
      </c>
      <c r="H140" s="35">
        <v>751.5</v>
      </c>
      <c r="I140" s="36">
        <v>2186870.54</v>
      </c>
      <c r="J140" s="35">
        <v>43</v>
      </c>
      <c r="K140" s="36">
        <v>148392552.15000001</v>
      </c>
      <c r="L140" s="36">
        <v>77871894.079999998</v>
      </c>
      <c r="M140" s="36">
        <v>226264446.22999999</v>
      </c>
      <c r="N140" s="29">
        <f t="shared" si="7"/>
        <v>0</v>
      </c>
      <c r="O140" s="36">
        <v>1845008.16</v>
      </c>
      <c r="P140" s="36">
        <v>179574.96</v>
      </c>
      <c r="Q140" s="36">
        <v>303282.96999999997</v>
      </c>
      <c r="T140" s="34">
        <v>1267</v>
      </c>
      <c r="U140" s="34">
        <v>1267</v>
      </c>
      <c r="V140" s="34">
        <v>1267</v>
      </c>
      <c r="Y140" s="33">
        <v>97</v>
      </c>
      <c r="AC140" s="33">
        <v>1133</v>
      </c>
      <c r="AD140" s="33">
        <v>1</v>
      </c>
      <c r="AH140" s="33">
        <v>36</v>
      </c>
      <c r="AL140" s="39">
        <v>45103.625</v>
      </c>
      <c r="AM140" s="39">
        <v>45106.395833333336</v>
      </c>
      <c r="AN140" s="1" t="s">
        <v>17</v>
      </c>
      <c r="AO140" s="1" t="s">
        <v>18</v>
      </c>
      <c r="AP140" s="39">
        <v>45106.395833333336</v>
      </c>
      <c r="AQ140" s="39">
        <v>45106.416666666664</v>
      </c>
      <c r="AR140" s="34">
        <v>5</v>
      </c>
      <c r="AS140" s="36">
        <v>13470000</v>
      </c>
      <c r="AT140" s="36">
        <v>10000</v>
      </c>
      <c r="AU140" s="1" t="str">
        <f>IFERROR(VLOOKUP(B140,转让结果!B:H,5,0), "")</f>
        <v/>
      </c>
      <c r="AW140" s="30">
        <f t="shared" si="8"/>
        <v>0</v>
      </c>
    </row>
    <row r="141" spans="1:49" ht="32">
      <c r="A141" s="30">
        <f t="shared" si="9"/>
        <v>140</v>
      </c>
      <c r="B141" s="2" t="s">
        <v>182</v>
      </c>
      <c r="C141" s="7" t="s">
        <v>354</v>
      </c>
      <c r="E141" s="27">
        <v>45063</v>
      </c>
      <c r="F141" s="34">
        <v>729</v>
      </c>
      <c r="G141" s="30">
        <v>713</v>
      </c>
      <c r="H141" s="35">
        <v>1300</v>
      </c>
      <c r="I141" s="36">
        <v>2869900.47</v>
      </c>
      <c r="J141" s="35">
        <v>44.84</v>
      </c>
      <c r="K141" s="36">
        <v>74638917.530000001</v>
      </c>
      <c r="L141" s="36">
        <v>118908753.92</v>
      </c>
      <c r="M141" s="36">
        <v>193547671.44999999</v>
      </c>
      <c r="N141" s="29">
        <f t="shared" si="7"/>
        <v>0</v>
      </c>
      <c r="O141" s="36">
        <v>821705.38</v>
      </c>
      <c r="P141" s="36">
        <v>271455.35999999999</v>
      </c>
      <c r="Q141" s="36">
        <v>215213.18</v>
      </c>
      <c r="T141" s="34">
        <v>729</v>
      </c>
      <c r="U141" s="34">
        <v>729</v>
      </c>
      <c r="V141" s="34">
        <v>729</v>
      </c>
      <c r="X141" s="33">
        <v>1</v>
      </c>
      <c r="Y141" s="33">
        <v>1</v>
      </c>
      <c r="AC141" s="33">
        <v>33</v>
      </c>
      <c r="AD141" s="33">
        <v>75</v>
      </c>
      <c r="AH141" s="33">
        <v>691</v>
      </c>
      <c r="AL141" s="39">
        <v>45103.625</v>
      </c>
      <c r="AM141" s="39">
        <v>45106.375</v>
      </c>
      <c r="AN141" s="1" t="s">
        <v>17</v>
      </c>
      <c r="AO141" s="1" t="s">
        <v>18</v>
      </c>
      <c r="AP141" s="39">
        <v>45106.375</v>
      </c>
      <c r="AQ141" s="39">
        <v>45106.395833333336</v>
      </c>
      <c r="AR141" s="34">
        <v>5</v>
      </c>
      <c r="AS141" s="36">
        <v>5080000</v>
      </c>
      <c r="AT141" s="36">
        <v>10000</v>
      </c>
      <c r="AU141" s="1" t="str">
        <f>IFERROR(VLOOKUP(B141,转让结果!B:H,5,0), "")</f>
        <v/>
      </c>
      <c r="AW141" s="30">
        <f t="shared" si="8"/>
        <v>0</v>
      </c>
    </row>
    <row r="142" spans="1:49" ht="32">
      <c r="A142" s="30">
        <f t="shared" si="9"/>
        <v>141</v>
      </c>
      <c r="B142" s="2" t="s">
        <v>183</v>
      </c>
      <c r="C142" s="7" t="s">
        <v>354</v>
      </c>
      <c r="E142" s="27">
        <v>44943</v>
      </c>
      <c r="F142" s="34">
        <v>905</v>
      </c>
      <c r="G142" s="30">
        <v>902</v>
      </c>
      <c r="H142" s="35">
        <v>1406</v>
      </c>
      <c r="I142" s="36">
        <v>2672577.56</v>
      </c>
      <c r="J142" s="35">
        <v>45</v>
      </c>
      <c r="K142" s="36">
        <v>79602990.560000002</v>
      </c>
      <c r="L142" s="36">
        <v>139196524.15000001</v>
      </c>
      <c r="M142" s="36">
        <v>218799514.71000001</v>
      </c>
      <c r="N142" s="29">
        <f t="shared" si="7"/>
        <v>0</v>
      </c>
      <c r="O142" s="36">
        <v>1541664.87</v>
      </c>
      <c r="P142" s="36">
        <v>242571.51999999999</v>
      </c>
      <c r="Q142" s="36">
        <v>163843.09</v>
      </c>
      <c r="T142" s="34">
        <v>905</v>
      </c>
      <c r="U142" s="34">
        <v>95</v>
      </c>
      <c r="V142" s="34">
        <v>905</v>
      </c>
      <c r="AC142" s="33">
        <v>113</v>
      </c>
      <c r="AD142" s="33">
        <v>15</v>
      </c>
      <c r="AG142" s="33">
        <v>9</v>
      </c>
      <c r="AH142" s="33">
        <v>768</v>
      </c>
      <c r="AL142" s="39">
        <v>45096.625</v>
      </c>
      <c r="AM142" s="39">
        <v>45102.416666666664</v>
      </c>
      <c r="AN142" s="1" t="s">
        <v>17</v>
      </c>
      <c r="AO142" s="1" t="s">
        <v>18</v>
      </c>
      <c r="AP142" s="39">
        <v>45102.416666666664</v>
      </c>
      <c r="AQ142" s="39">
        <v>45102.4375</v>
      </c>
      <c r="AR142" s="34">
        <v>5</v>
      </c>
      <c r="AS142" s="36">
        <v>6360000</v>
      </c>
      <c r="AT142" s="36">
        <v>10000</v>
      </c>
      <c r="AU142" s="1" t="str">
        <f>IFERROR(VLOOKUP(B142,转让结果!B:H,5,0), "")</f>
        <v/>
      </c>
      <c r="AW142" s="30">
        <f t="shared" si="8"/>
        <v>0</v>
      </c>
    </row>
    <row r="143" spans="1:49" ht="32">
      <c r="A143" s="30">
        <f t="shared" si="9"/>
        <v>142</v>
      </c>
      <c r="B143" s="2" t="s">
        <v>184</v>
      </c>
      <c r="C143" s="7" t="s">
        <v>354</v>
      </c>
      <c r="E143" s="27">
        <v>45064</v>
      </c>
      <c r="F143" s="34">
        <v>541</v>
      </c>
      <c r="G143" s="30">
        <v>538</v>
      </c>
      <c r="H143" s="35">
        <v>630.9</v>
      </c>
      <c r="I143" s="36">
        <v>1020685.64</v>
      </c>
      <c r="J143" s="35">
        <v>43.5</v>
      </c>
      <c r="K143" s="36">
        <v>53073948.170000002</v>
      </c>
      <c r="L143" s="36">
        <v>28650811.690000001</v>
      </c>
      <c r="M143" s="36">
        <v>81724759.859999999</v>
      </c>
      <c r="N143" s="29">
        <f t="shared" si="7"/>
        <v>0</v>
      </c>
      <c r="O143" s="36">
        <v>1103824</v>
      </c>
      <c r="P143" s="36">
        <v>151904.76</v>
      </c>
      <c r="Q143" s="36">
        <v>197367.84</v>
      </c>
      <c r="T143" s="34">
        <v>541</v>
      </c>
      <c r="U143" s="34">
        <v>541</v>
      </c>
      <c r="V143" s="34">
        <v>541</v>
      </c>
      <c r="Y143" s="33">
        <v>11</v>
      </c>
      <c r="AC143" s="33">
        <v>144</v>
      </c>
      <c r="AD143" s="33">
        <v>102</v>
      </c>
      <c r="AH143" s="33">
        <v>223</v>
      </c>
      <c r="AJ143" s="33">
        <v>61</v>
      </c>
      <c r="AL143" s="39">
        <v>45104.625</v>
      </c>
      <c r="AM143" s="39">
        <v>45107.375</v>
      </c>
      <c r="AN143" s="1" t="s">
        <v>17</v>
      </c>
      <c r="AO143" s="1" t="s">
        <v>18</v>
      </c>
      <c r="AP143" s="39">
        <v>45107.375</v>
      </c>
      <c r="AQ143" s="39">
        <v>45107.395833333336</v>
      </c>
      <c r="AR143" s="34">
        <v>5</v>
      </c>
      <c r="AS143" s="36">
        <v>5330000</v>
      </c>
      <c r="AT143" s="36">
        <v>10000</v>
      </c>
      <c r="AU143" s="1" t="str">
        <f>IFERROR(VLOOKUP(B143,转让结果!B:H,5,0), "")</f>
        <v/>
      </c>
      <c r="AW143" s="30">
        <f t="shared" si="8"/>
        <v>0</v>
      </c>
    </row>
    <row r="144" spans="1:49" ht="32">
      <c r="A144" s="30">
        <f t="shared" si="9"/>
        <v>143</v>
      </c>
      <c r="B144" s="2" t="s">
        <v>185</v>
      </c>
      <c r="C144" s="7" t="s">
        <v>354</v>
      </c>
      <c r="E144" s="27">
        <v>45064</v>
      </c>
      <c r="F144" s="34">
        <v>544</v>
      </c>
      <c r="G144" s="30">
        <v>542</v>
      </c>
      <c r="H144" s="35">
        <v>573.91999999999996</v>
      </c>
      <c r="I144" s="36">
        <v>1063382.29</v>
      </c>
      <c r="J144" s="35">
        <v>42.95</v>
      </c>
      <c r="K144" s="36">
        <v>53452285.170000002</v>
      </c>
      <c r="L144" s="36">
        <v>24656569.289999999</v>
      </c>
      <c r="M144" s="36">
        <v>78108854.459999993</v>
      </c>
      <c r="N144" s="29">
        <f t="shared" si="7"/>
        <v>0</v>
      </c>
      <c r="O144" s="36">
        <v>995103.25</v>
      </c>
      <c r="P144" s="36">
        <v>144112.28</v>
      </c>
      <c r="Q144" s="36">
        <v>186031.25</v>
      </c>
      <c r="T144" s="34">
        <v>544</v>
      </c>
      <c r="U144" s="34">
        <v>544</v>
      </c>
      <c r="V144" s="34">
        <v>544</v>
      </c>
      <c r="Y144" s="33">
        <v>8</v>
      </c>
      <c r="AC144" s="33">
        <v>133</v>
      </c>
      <c r="AD144" s="33">
        <v>90</v>
      </c>
      <c r="AH144" s="33">
        <v>177</v>
      </c>
      <c r="AJ144" s="33">
        <v>136</v>
      </c>
      <c r="AL144" s="39">
        <v>45104.625</v>
      </c>
      <c r="AM144" s="39">
        <v>45107.395833333336</v>
      </c>
      <c r="AN144" s="1" t="s">
        <v>17</v>
      </c>
      <c r="AO144" s="1" t="s">
        <v>18</v>
      </c>
      <c r="AP144" s="39">
        <v>45107.395833333336</v>
      </c>
      <c r="AQ144" s="39">
        <v>45107.416666666664</v>
      </c>
      <c r="AR144" s="34">
        <v>5</v>
      </c>
      <c r="AS144" s="36">
        <v>5550000</v>
      </c>
      <c r="AT144" s="36">
        <v>10000</v>
      </c>
      <c r="AU144" s="1" t="str">
        <f>IFERROR(VLOOKUP(B144,转让结果!B:H,5,0), "")</f>
        <v/>
      </c>
      <c r="AW144" s="30">
        <f t="shared" si="8"/>
        <v>0</v>
      </c>
    </row>
    <row r="145" spans="1:49" ht="32">
      <c r="A145" s="30">
        <f t="shared" si="9"/>
        <v>144</v>
      </c>
      <c r="B145" s="2" t="s">
        <v>186</v>
      </c>
      <c r="C145" s="7" t="s">
        <v>354</v>
      </c>
      <c r="E145" s="27">
        <v>45050</v>
      </c>
      <c r="F145" s="34">
        <v>590</v>
      </c>
      <c r="G145" s="30">
        <v>586</v>
      </c>
      <c r="H145" s="35">
        <v>1094</v>
      </c>
      <c r="I145" s="36">
        <v>1561059.28</v>
      </c>
      <c r="J145" s="35">
        <v>46</v>
      </c>
      <c r="K145" s="36">
        <v>61184858.399999999</v>
      </c>
      <c r="L145" s="36">
        <v>55577398.469999999</v>
      </c>
      <c r="M145" s="36">
        <v>116762256.87</v>
      </c>
      <c r="N145" s="29">
        <f t="shared" si="7"/>
        <v>0</v>
      </c>
      <c r="O145" s="36">
        <v>877719.89</v>
      </c>
      <c r="P145" s="36">
        <v>199253</v>
      </c>
      <c r="Q145" s="36">
        <v>264227.15999999997</v>
      </c>
      <c r="T145" s="34">
        <v>590</v>
      </c>
      <c r="U145" s="34">
        <v>59</v>
      </c>
      <c r="V145" s="34">
        <v>590</v>
      </c>
      <c r="X145" s="33">
        <v>243</v>
      </c>
      <c r="AC145" s="33">
        <v>97</v>
      </c>
      <c r="AD145" s="33">
        <v>134</v>
      </c>
      <c r="AH145" s="33">
        <v>116</v>
      </c>
      <c r="AL145" s="39">
        <v>45104.625</v>
      </c>
      <c r="AM145" s="39">
        <v>45107.395833333336</v>
      </c>
      <c r="AN145" s="1" t="s">
        <v>17</v>
      </c>
      <c r="AO145" s="1" t="s">
        <v>18</v>
      </c>
      <c r="AP145" s="39">
        <v>45107.395833333336</v>
      </c>
      <c r="AQ145" s="39">
        <v>45107.416666666664</v>
      </c>
      <c r="AR145" s="34">
        <v>5</v>
      </c>
      <c r="AS145" s="36">
        <v>4900000</v>
      </c>
      <c r="AT145" s="36">
        <v>10000</v>
      </c>
      <c r="AU145" s="1" t="str">
        <f>IFERROR(VLOOKUP(B145,转让结果!B:H,5,0), "")</f>
        <v/>
      </c>
      <c r="AW145" s="30">
        <f t="shared" si="8"/>
        <v>0</v>
      </c>
    </row>
    <row r="146" spans="1:49" ht="32">
      <c r="A146" s="30">
        <f t="shared" si="9"/>
        <v>145</v>
      </c>
      <c r="B146" s="2" t="s">
        <v>70</v>
      </c>
      <c r="C146" s="7" t="s">
        <v>354</v>
      </c>
      <c r="E146" s="27">
        <v>44831</v>
      </c>
      <c r="F146" s="34">
        <v>776</v>
      </c>
      <c r="G146" s="30">
        <v>159</v>
      </c>
      <c r="K146" s="36">
        <v>75151481.629999995</v>
      </c>
      <c r="L146" s="36">
        <v>159475425.96000001</v>
      </c>
      <c r="M146" s="36">
        <v>234626907.59</v>
      </c>
      <c r="N146" s="29">
        <f t="shared" si="7"/>
        <v>0</v>
      </c>
      <c r="O146" s="36">
        <v>925902.44</v>
      </c>
      <c r="T146" s="34">
        <v>776</v>
      </c>
      <c r="U146" s="34">
        <v>776</v>
      </c>
      <c r="V146" s="34">
        <v>776</v>
      </c>
      <c r="AL146" s="39">
        <v>45098.625</v>
      </c>
      <c r="AM146" s="39">
        <v>45102.375</v>
      </c>
      <c r="AN146" s="1" t="s">
        <v>17</v>
      </c>
      <c r="AO146" s="1" t="s">
        <v>18</v>
      </c>
      <c r="AP146" s="39">
        <v>45102.375</v>
      </c>
      <c r="AQ146" s="39">
        <v>45102.395833333336</v>
      </c>
      <c r="AR146" s="34">
        <v>5</v>
      </c>
      <c r="AS146" s="36">
        <v>4800000</v>
      </c>
      <c r="AT146" s="36">
        <v>10000</v>
      </c>
      <c r="AU146" s="1" t="str">
        <f>IFERROR(VLOOKUP(B146,转让结果!B:H,5,0), "")</f>
        <v/>
      </c>
      <c r="AW146" s="30">
        <f t="shared" si="8"/>
        <v>0</v>
      </c>
    </row>
    <row r="147" spans="1:49" ht="32">
      <c r="A147" s="30">
        <f t="shared" si="9"/>
        <v>146</v>
      </c>
      <c r="B147" s="2" t="s">
        <v>74</v>
      </c>
      <c r="C147" s="7" t="s">
        <v>354</v>
      </c>
      <c r="E147" s="27">
        <v>44942</v>
      </c>
      <c r="F147" s="34">
        <v>583</v>
      </c>
      <c r="G147" s="30">
        <v>577</v>
      </c>
      <c r="K147" s="36">
        <v>70920735.819999993</v>
      </c>
      <c r="L147" s="36">
        <v>97259972.909999996</v>
      </c>
      <c r="M147" s="36">
        <v>168180708.72999999</v>
      </c>
      <c r="N147" s="29">
        <f t="shared" si="7"/>
        <v>0</v>
      </c>
      <c r="O147" s="36">
        <v>1023255.11</v>
      </c>
      <c r="T147" s="34">
        <v>583</v>
      </c>
      <c r="U147" s="34">
        <v>583</v>
      </c>
      <c r="V147" s="34">
        <v>583</v>
      </c>
      <c r="AL147" s="39">
        <v>45098.708333333336</v>
      </c>
      <c r="AM147" s="39">
        <v>45103.625</v>
      </c>
      <c r="AN147" s="1" t="s">
        <v>17</v>
      </c>
      <c r="AO147" s="1" t="s">
        <v>18</v>
      </c>
      <c r="AP147" s="39">
        <v>45103.625</v>
      </c>
      <c r="AQ147" s="39">
        <v>45103.645833333336</v>
      </c>
      <c r="AR147" s="34">
        <v>5</v>
      </c>
      <c r="AS147" s="36">
        <v>5650000</v>
      </c>
      <c r="AT147" s="36">
        <v>10000</v>
      </c>
      <c r="AU147" s="1" t="str">
        <f>IFERROR(VLOOKUP(B147,转让结果!B:H,5,0), "")</f>
        <v/>
      </c>
      <c r="AW147" s="30">
        <f t="shared" si="8"/>
        <v>0</v>
      </c>
    </row>
    <row r="148" spans="1:49" ht="32">
      <c r="A148" s="30">
        <f t="shared" si="9"/>
        <v>147</v>
      </c>
      <c r="B148" s="2" t="s">
        <v>187</v>
      </c>
      <c r="C148" s="7" t="s">
        <v>354</v>
      </c>
      <c r="E148" s="27">
        <v>45035</v>
      </c>
      <c r="F148" s="34">
        <v>797</v>
      </c>
      <c r="G148" s="30">
        <v>795</v>
      </c>
      <c r="H148" s="35">
        <v>123</v>
      </c>
      <c r="I148" s="36">
        <v>514080.3</v>
      </c>
      <c r="J148" s="35">
        <v>43</v>
      </c>
      <c r="K148" s="36">
        <v>80380358.700000003</v>
      </c>
      <c r="L148" s="36">
        <v>5432009.9900000002</v>
      </c>
      <c r="M148" s="36">
        <v>85812368.689999998</v>
      </c>
      <c r="N148" s="29">
        <f t="shared" si="7"/>
        <v>0</v>
      </c>
      <c r="O148" s="36">
        <v>330272</v>
      </c>
      <c r="P148" s="36">
        <v>107940.09</v>
      </c>
      <c r="Q148" s="36">
        <v>186218.32</v>
      </c>
      <c r="R148" s="34">
        <v>404</v>
      </c>
      <c r="S148" s="34">
        <v>257</v>
      </c>
      <c r="T148" s="34">
        <v>136</v>
      </c>
      <c r="V148" s="34">
        <v>797</v>
      </c>
      <c r="AL148" s="39">
        <v>45102.625</v>
      </c>
      <c r="AM148" s="39">
        <v>45104.416666666664</v>
      </c>
      <c r="AN148" s="1" t="s">
        <v>17</v>
      </c>
      <c r="AO148" s="1" t="s">
        <v>18</v>
      </c>
      <c r="AP148" s="39">
        <v>45104.416666666664</v>
      </c>
      <c r="AQ148" s="39">
        <v>45104.4375</v>
      </c>
      <c r="AR148" s="34">
        <v>5</v>
      </c>
      <c r="AS148" s="36">
        <v>15260000</v>
      </c>
      <c r="AT148" s="36">
        <v>10000</v>
      </c>
      <c r="AU148" s="1" t="str">
        <f>IFERROR(VLOOKUP(B148,转让结果!B:H,5,0), "")</f>
        <v/>
      </c>
      <c r="AW148" s="30">
        <f t="shared" si="8"/>
        <v>0</v>
      </c>
    </row>
    <row r="149" spans="1:49" ht="32">
      <c r="A149" s="30">
        <f t="shared" si="9"/>
        <v>148</v>
      </c>
      <c r="B149" s="2" t="s">
        <v>188</v>
      </c>
      <c r="C149" s="7" t="s">
        <v>189</v>
      </c>
      <c r="E149" s="27">
        <v>44987</v>
      </c>
      <c r="F149" s="34">
        <v>133</v>
      </c>
      <c r="G149" s="30">
        <v>133</v>
      </c>
      <c r="H149" s="35">
        <v>637.89</v>
      </c>
      <c r="I149" s="36">
        <v>226282.98</v>
      </c>
      <c r="J149" s="35">
        <v>45.9</v>
      </c>
      <c r="K149" s="36">
        <v>10919844.77</v>
      </c>
      <c r="L149" s="36">
        <v>4272865.9400000004</v>
      </c>
      <c r="M149" s="36">
        <v>15192710.710000001</v>
      </c>
      <c r="N149" s="29">
        <f t="shared" si="7"/>
        <v>0</v>
      </c>
      <c r="O149" s="36">
        <v>653867.55000000005</v>
      </c>
      <c r="P149" s="36">
        <v>114230.91</v>
      </c>
      <c r="Q149" s="36">
        <v>162185.31</v>
      </c>
      <c r="T149" s="34">
        <v>133</v>
      </c>
      <c r="U149" s="34">
        <v>133</v>
      </c>
      <c r="V149" s="34">
        <v>133</v>
      </c>
      <c r="X149" s="33">
        <v>133</v>
      </c>
      <c r="AL149" s="39">
        <v>45111.708333333336</v>
      </c>
      <c r="AM149" s="39">
        <v>45113.416666666664</v>
      </c>
      <c r="AN149" s="1" t="s">
        <v>17</v>
      </c>
      <c r="AO149" s="1" t="s">
        <v>18</v>
      </c>
      <c r="AP149" s="39">
        <v>45113.416666666664</v>
      </c>
      <c r="AQ149" s="39">
        <v>45113.458333333336</v>
      </c>
      <c r="AR149" s="34">
        <v>5</v>
      </c>
      <c r="AS149" s="36">
        <v>1700000</v>
      </c>
      <c r="AT149" s="36">
        <v>10000</v>
      </c>
      <c r="AU149" s="1" t="str">
        <f>IFERROR(VLOOKUP(B149,转让结果!B:H,5,0), "")</f>
        <v>天津滨海正信资产管理有限公司</v>
      </c>
      <c r="AW149" s="30">
        <f t="shared" si="8"/>
        <v>1</v>
      </c>
    </row>
    <row r="150" spans="1:49" ht="32">
      <c r="A150" s="30">
        <f t="shared" si="9"/>
        <v>149</v>
      </c>
      <c r="B150" s="2" t="s">
        <v>190</v>
      </c>
      <c r="C150" s="7" t="s">
        <v>354</v>
      </c>
      <c r="E150" s="27">
        <v>45034</v>
      </c>
      <c r="F150" s="34">
        <v>454</v>
      </c>
      <c r="G150" s="30">
        <v>446</v>
      </c>
      <c r="H150" s="35">
        <v>111</v>
      </c>
      <c r="I150" s="36">
        <v>497224.24</v>
      </c>
      <c r="J150" s="35">
        <v>43</v>
      </c>
      <c r="K150" s="36">
        <v>59614797.119999997</v>
      </c>
      <c r="L150" s="36">
        <v>3860075.09</v>
      </c>
      <c r="M150" s="36">
        <v>63474872.210000001</v>
      </c>
      <c r="N150" s="29">
        <f t="shared" si="7"/>
        <v>0</v>
      </c>
      <c r="O150" s="36">
        <v>8306.5</v>
      </c>
      <c r="P150" s="36">
        <v>142320.34</v>
      </c>
      <c r="Q150" s="36">
        <v>308413.78999999998</v>
      </c>
      <c r="R150" s="34">
        <v>357</v>
      </c>
      <c r="S150" s="34">
        <v>94</v>
      </c>
      <c r="T150" s="34">
        <v>3</v>
      </c>
      <c r="V150" s="34">
        <v>454</v>
      </c>
      <c r="X150" s="33">
        <v>445</v>
      </c>
      <c r="Y150" s="33">
        <v>4</v>
      </c>
      <c r="AC150" s="33">
        <v>5</v>
      </c>
      <c r="AL150" s="39">
        <v>45103.625</v>
      </c>
      <c r="AM150" s="39">
        <v>45105.416666666664</v>
      </c>
      <c r="AN150" s="1" t="s">
        <v>17</v>
      </c>
      <c r="AO150" s="1" t="s">
        <v>18</v>
      </c>
      <c r="AP150" s="39">
        <v>45105.416666666664</v>
      </c>
      <c r="AQ150" s="39">
        <v>45105.4375</v>
      </c>
      <c r="AR150" s="34">
        <v>5</v>
      </c>
      <c r="AS150" s="36">
        <v>10560000</v>
      </c>
      <c r="AT150" s="36">
        <v>10000</v>
      </c>
      <c r="AU150" s="1" t="str">
        <f>IFERROR(VLOOKUP(B150,转让结果!B:H,5,0), "")</f>
        <v/>
      </c>
      <c r="AW150" s="30">
        <f t="shared" si="8"/>
        <v>0</v>
      </c>
    </row>
    <row r="151" spans="1:49" ht="32">
      <c r="A151" s="30">
        <f t="shared" si="9"/>
        <v>150</v>
      </c>
      <c r="B151" s="2" t="s">
        <v>191</v>
      </c>
      <c r="C151" s="7" t="s">
        <v>354</v>
      </c>
      <c r="E151" s="27">
        <v>45057</v>
      </c>
      <c r="F151" s="34">
        <v>1939</v>
      </c>
      <c r="G151" s="30">
        <v>244</v>
      </c>
      <c r="H151" s="35">
        <v>1516</v>
      </c>
      <c r="I151" s="36">
        <v>1600308.21</v>
      </c>
      <c r="J151" s="35">
        <v>46</v>
      </c>
      <c r="K151" s="36">
        <v>42549411.009999998</v>
      </c>
      <c r="L151" s="36">
        <v>68137055.709999993</v>
      </c>
      <c r="M151" s="36">
        <v>110686466.72</v>
      </c>
      <c r="N151" s="29">
        <f t="shared" si="7"/>
        <v>0</v>
      </c>
      <c r="O151" s="36">
        <v>13490</v>
      </c>
      <c r="P151" s="36">
        <v>453633.06</v>
      </c>
      <c r="Q151" s="36">
        <v>22636.39</v>
      </c>
      <c r="T151" s="34">
        <v>1939</v>
      </c>
      <c r="U151" s="34">
        <v>1939</v>
      </c>
      <c r="V151" s="34">
        <v>1939</v>
      </c>
      <c r="X151" s="33">
        <v>218</v>
      </c>
      <c r="Y151" s="33">
        <v>165</v>
      </c>
      <c r="AC151" s="33">
        <v>1015</v>
      </c>
      <c r="AD151" s="33">
        <v>234</v>
      </c>
      <c r="AG151" s="33">
        <v>2</v>
      </c>
      <c r="AH151" s="33">
        <v>35</v>
      </c>
      <c r="AL151" s="39">
        <v>45110.625</v>
      </c>
      <c r="AM151" s="39">
        <v>45113.416666666664</v>
      </c>
      <c r="AN151" s="1" t="s">
        <v>17</v>
      </c>
      <c r="AO151" s="1" t="s">
        <v>18</v>
      </c>
      <c r="AP151" s="39">
        <v>45113.416666666664</v>
      </c>
      <c r="AQ151" s="39">
        <v>45113.4375</v>
      </c>
      <c r="AR151" s="34">
        <v>5</v>
      </c>
      <c r="AS151" s="36">
        <v>1900000</v>
      </c>
      <c r="AT151" s="36">
        <v>10000</v>
      </c>
      <c r="AU151" s="1" t="str">
        <f>IFERROR(VLOOKUP(B151,转让结果!B:H,5,0), "")</f>
        <v>辽宁富安金融资产管理有限公司</v>
      </c>
      <c r="AW151" s="30">
        <f t="shared" si="8"/>
        <v>1</v>
      </c>
    </row>
    <row r="152" spans="1:49" ht="32">
      <c r="A152" s="30">
        <f t="shared" si="9"/>
        <v>151</v>
      </c>
      <c r="B152" s="2" t="s">
        <v>192</v>
      </c>
      <c r="C152" s="7" t="s">
        <v>486</v>
      </c>
      <c r="D152" s="1" t="s">
        <v>496</v>
      </c>
      <c r="E152" s="27">
        <v>45005</v>
      </c>
      <c r="F152" s="34">
        <v>51</v>
      </c>
      <c r="G152" s="30">
        <v>51</v>
      </c>
      <c r="H152" s="35">
        <v>3095.83</v>
      </c>
      <c r="I152" s="36">
        <v>11972267.9</v>
      </c>
      <c r="J152" s="35">
        <v>48.24</v>
      </c>
      <c r="K152" s="36">
        <v>88136995.590000004</v>
      </c>
      <c r="L152" s="36">
        <v>266051235.34</v>
      </c>
      <c r="M152" s="36">
        <v>354188230.93000001</v>
      </c>
      <c r="N152" s="29">
        <f t="shared" si="7"/>
        <v>0</v>
      </c>
      <c r="O152" s="36">
        <v>1069315.7</v>
      </c>
      <c r="P152" s="36">
        <v>6944867.2699999996</v>
      </c>
      <c r="Q152" s="36">
        <v>2271000</v>
      </c>
      <c r="T152" s="34">
        <v>51</v>
      </c>
      <c r="U152" s="34">
        <v>51</v>
      </c>
      <c r="W152" s="34">
        <v>51</v>
      </c>
      <c r="AH152" s="33">
        <v>51</v>
      </c>
      <c r="AK152" s="3" t="s">
        <v>193</v>
      </c>
      <c r="AL152" s="39">
        <v>45114.708333333336</v>
      </c>
      <c r="AM152" s="39">
        <v>45121.416666666664</v>
      </c>
      <c r="AN152" s="1" t="s">
        <v>17</v>
      </c>
      <c r="AO152" s="1" t="s">
        <v>18</v>
      </c>
      <c r="AP152" s="39">
        <v>45121.416666666664</v>
      </c>
      <c r="AQ152" s="39">
        <v>45121.458333333336</v>
      </c>
      <c r="AR152" s="34">
        <v>5</v>
      </c>
      <c r="AS152" s="36">
        <v>3200000</v>
      </c>
      <c r="AT152" s="36">
        <v>50000</v>
      </c>
      <c r="AU152" s="1" t="str">
        <f>IFERROR(VLOOKUP(B152,转让结果!B:H,5,0), "")</f>
        <v/>
      </c>
      <c r="AW152" s="30">
        <f t="shared" si="8"/>
        <v>0</v>
      </c>
    </row>
    <row r="153" spans="1:49" ht="272">
      <c r="A153" s="30">
        <f t="shared" si="9"/>
        <v>152</v>
      </c>
      <c r="B153" s="2" t="s">
        <v>194</v>
      </c>
      <c r="C153" s="7" t="s">
        <v>497</v>
      </c>
      <c r="E153" s="27">
        <v>45066</v>
      </c>
      <c r="F153" s="34">
        <v>9839</v>
      </c>
      <c r="G153" s="30">
        <v>7739</v>
      </c>
      <c r="H153" s="35">
        <v>8627.89</v>
      </c>
      <c r="I153" s="36">
        <v>9440412.1199999992</v>
      </c>
      <c r="J153" s="35">
        <v>47.36</v>
      </c>
      <c r="K153" s="36">
        <v>248902501.06</v>
      </c>
      <c r="L153" s="36">
        <v>440483700.01999998</v>
      </c>
      <c r="M153" s="36">
        <v>689386201.08000004</v>
      </c>
      <c r="N153" s="29">
        <f t="shared" si="7"/>
        <v>0</v>
      </c>
      <c r="O153" s="36">
        <v>2640318.12</v>
      </c>
      <c r="P153" s="36">
        <v>89079.49</v>
      </c>
      <c r="Q153" s="36">
        <v>383724.76</v>
      </c>
      <c r="R153" s="34">
        <v>18</v>
      </c>
      <c r="S153" s="34">
        <v>331</v>
      </c>
      <c r="T153" s="34">
        <v>9490</v>
      </c>
      <c r="U153" s="34">
        <v>565</v>
      </c>
      <c r="V153" s="34">
        <v>8713</v>
      </c>
      <c r="W153" s="34">
        <v>1126</v>
      </c>
      <c r="X153" s="33">
        <v>7543</v>
      </c>
      <c r="Y153" s="33">
        <v>193</v>
      </c>
      <c r="AC153" s="33">
        <v>202</v>
      </c>
      <c r="AD153" s="33">
        <v>557</v>
      </c>
      <c r="AG153" s="33">
        <v>27</v>
      </c>
      <c r="AH153" s="33">
        <v>1313</v>
      </c>
      <c r="AI153" s="33">
        <v>3</v>
      </c>
      <c r="AJ153" s="33">
        <v>1</v>
      </c>
      <c r="AK153" s="3" t="s">
        <v>195</v>
      </c>
      <c r="AL153" s="39">
        <v>45121.708333333336</v>
      </c>
      <c r="AM153" s="39">
        <v>45125.416666666664</v>
      </c>
      <c r="AN153" s="1" t="s">
        <v>17</v>
      </c>
      <c r="AO153" s="1" t="s">
        <v>18</v>
      </c>
      <c r="AP153" s="39">
        <v>45125.416666666664</v>
      </c>
      <c r="AQ153" s="39">
        <v>45125.458333333336</v>
      </c>
      <c r="AR153" s="34">
        <v>5</v>
      </c>
      <c r="AS153" s="36">
        <v>9300663.6099999994</v>
      </c>
      <c r="AT153" s="36">
        <v>50000</v>
      </c>
      <c r="AU153" s="1" t="str">
        <f>IFERROR(VLOOKUP(B153,转让结果!B:H,5,0), "")</f>
        <v>辽宁富安金融资产管理有限公司</v>
      </c>
      <c r="AW153" s="30">
        <f t="shared" si="8"/>
        <v>1</v>
      </c>
    </row>
    <row r="154" spans="1:49" ht="32">
      <c r="A154" s="30">
        <f t="shared" si="9"/>
        <v>153</v>
      </c>
      <c r="B154" s="2" t="s">
        <v>196</v>
      </c>
      <c r="C154" s="7" t="s">
        <v>354</v>
      </c>
      <c r="E154" s="27">
        <v>45058</v>
      </c>
      <c r="F154" s="34">
        <v>347</v>
      </c>
      <c r="G154" s="30">
        <v>76</v>
      </c>
      <c r="H154" s="35">
        <v>2152.7800000000002</v>
      </c>
      <c r="I154" s="36">
        <v>4108489.38</v>
      </c>
      <c r="J154" s="35">
        <v>45.11</v>
      </c>
      <c r="K154" s="36">
        <v>30351146.449999999</v>
      </c>
      <c r="L154" s="36">
        <v>64111204.130000003</v>
      </c>
      <c r="M154" s="36">
        <v>94462350.579999998</v>
      </c>
      <c r="N154" s="29">
        <f t="shared" si="7"/>
        <v>0</v>
      </c>
      <c r="O154" s="36">
        <v>319436.61</v>
      </c>
      <c r="P154" s="36">
        <v>1242925.67</v>
      </c>
      <c r="Q154" s="36">
        <v>404145.19</v>
      </c>
      <c r="T154" s="34">
        <v>347</v>
      </c>
      <c r="U154" s="34">
        <v>347</v>
      </c>
      <c r="V154" s="34">
        <v>347</v>
      </c>
      <c r="X154" s="33">
        <v>1</v>
      </c>
      <c r="Y154" s="33">
        <v>1</v>
      </c>
      <c r="AC154" s="33">
        <v>2</v>
      </c>
      <c r="AD154" s="33">
        <v>10</v>
      </c>
      <c r="AG154" s="33">
        <v>16</v>
      </c>
      <c r="AH154" s="33">
        <v>317</v>
      </c>
      <c r="AL154" s="39">
        <v>45119.708333333336</v>
      </c>
      <c r="AM154" s="39">
        <v>45121.395833333336</v>
      </c>
      <c r="AN154" s="1" t="s">
        <v>17</v>
      </c>
      <c r="AO154" s="1" t="s">
        <v>18</v>
      </c>
      <c r="AP154" s="39">
        <v>45121.395833333336</v>
      </c>
      <c r="AQ154" s="39">
        <v>45121.416666666664</v>
      </c>
      <c r="AR154" s="34">
        <v>5</v>
      </c>
      <c r="AS154" s="36">
        <v>1500000</v>
      </c>
      <c r="AT154" s="36">
        <v>10000</v>
      </c>
      <c r="AU154" s="1" t="str">
        <f>IFERROR(VLOOKUP(B154,转让结果!B:H,5,0), "")</f>
        <v>辽宁富安金融资产管理有限公司</v>
      </c>
      <c r="AW154" s="30">
        <f t="shared" si="8"/>
        <v>1</v>
      </c>
    </row>
    <row r="155" spans="1:49" ht="112">
      <c r="A155" s="30">
        <f t="shared" si="9"/>
        <v>154</v>
      </c>
      <c r="B155" s="2" t="s">
        <v>197</v>
      </c>
      <c r="C155" s="7" t="s">
        <v>486</v>
      </c>
      <c r="D155" s="1" t="s">
        <v>498</v>
      </c>
      <c r="E155" s="27">
        <v>45046</v>
      </c>
      <c r="F155" s="34">
        <v>28</v>
      </c>
      <c r="G155" s="30">
        <v>27</v>
      </c>
      <c r="H155" s="35">
        <v>2428</v>
      </c>
      <c r="I155" s="36">
        <v>12344348.210000001</v>
      </c>
      <c r="J155" s="35">
        <v>50</v>
      </c>
      <c r="K155" s="36">
        <v>57767954.219999999</v>
      </c>
      <c r="L155" s="36">
        <v>52246810.530000001</v>
      </c>
      <c r="M155" s="36">
        <v>110014764.75</v>
      </c>
      <c r="N155" s="29">
        <f t="shared" si="7"/>
        <v>0</v>
      </c>
      <c r="O155" s="36">
        <v>30792</v>
      </c>
      <c r="P155" s="36">
        <v>4074620.92</v>
      </c>
      <c r="Q155" s="36">
        <v>3163397.96</v>
      </c>
      <c r="T155" s="34">
        <v>28</v>
      </c>
      <c r="U155" s="34">
        <v>28</v>
      </c>
      <c r="V155" s="34">
        <v>6</v>
      </c>
      <c r="W155" s="34">
        <v>22</v>
      </c>
      <c r="AD155" s="33">
        <v>1</v>
      </c>
      <c r="AG155" s="33">
        <v>13</v>
      </c>
      <c r="AH155" s="33">
        <v>14</v>
      </c>
      <c r="AK155" s="3" t="s">
        <v>198</v>
      </c>
      <c r="AL155" s="39">
        <v>45120.708333333336</v>
      </c>
      <c r="AM155" s="39">
        <v>45124.416666666664</v>
      </c>
      <c r="AN155" s="1" t="s">
        <v>17</v>
      </c>
      <c r="AO155" s="1" t="s">
        <v>18</v>
      </c>
      <c r="AP155" s="39">
        <v>45124.416666666664</v>
      </c>
      <c r="AQ155" s="39">
        <v>45124.4375</v>
      </c>
      <c r="AR155" s="34">
        <v>3</v>
      </c>
      <c r="AS155" s="36">
        <v>3880000</v>
      </c>
      <c r="AT155" s="36">
        <v>30000</v>
      </c>
      <c r="AU155" s="1" t="str">
        <f>IFERROR(VLOOKUP(B155,转让结果!B:H,5,0), "")</f>
        <v/>
      </c>
      <c r="AW155" s="30">
        <f t="shared" si="8"/>
        <v>0</v>
      </c>
    </row>
    <row r="156" spans="1:49" ht="32">
      <c r="A156" s="30">
        <f t="shared" si="9"/>
        <v>155</v>
      </c>
      <c r="B156" s="2" t="s">
        <v>199</v>
      </c>
      <c r="C156" s="7" t="s">
        <v>499</v>
      </c>
      <c r="D156" s="1" t="s">
        <v>501</v>
      </c>
      <c r="E156" s="27">
        <v>45040</v>
      </c>
      <c r="F156" s="34">
        <v>9148</v>
      </c>
      <c r="G156" s="30">
        <v>8576</v>
      </c>
      <c r="H156" s="35">
        <v>1737.08</v>
      </c>
      <c r="I156" s="36">
        <v>287376.57</v>
      </c>
      <c r="J156" s="35">
        <v>42.54</v>
      </c>
      <c r="K156" s="36">
        <v>196807184.56999999</v>
      </c>
      <c r="L156" s="36">
        <v>179464747.22999999</v>
      </c>
      <c r="M156" s="36">
        <v>376271931.80000001</v>
      </c>
      <c r="N156" s="29">
        <f t="shared" si="7"/>
        <v>0</v>
      </c>
      <c r="O156" s="36">
        <v>0</v>
      </c>
      <c r="P156" s="36">
        <v>43874.99</v>
      </c>
      <c r="Q156" s="36">
        <v>34941.089999999997</v>
      </c>
      <c r="T156" s="34">
        <v>9148</v>
      </c>
      <c r="U156" s="34">
        <v>9148</v>
      </c>
      <c r="V156" s="34">
        <v>9148</v>
      </c>
      <c r="X156" s="33">
        <v>9148</v>
      </c>
      <c r="AK156" s="3" t="s">
        <v>201</v>
      </c>
      <c r="AL156" s="39">
        <v>45121.625</v>
      </c>
      <c r="AM156" s="39">
        <v>45125.416666608799</v>
      </c>
      <c r="AN156" s="1" t="s">
        <v>17</v>
      </c>
      <c r="AO156" s="1" t="s">
        <v>18</v>
      </c>
      <c r="AP156" s="39">
        <v>45125.416666608799</v>
      </c>
      <c r="AQ156" s="39">
        <v>45125.458333333336</v>
      </c>
      <c r="AR156" s="34">
        <v>5</v>
      </c>
      <c r="AS156" s="36">
        <v>11490000</v>
      </c>
      <c r="AT156" s="36">
        <v>20000</v>
      </c>
      <c r="AU156" s="1" t="str">
        <f>IFERROR(VLOOKUP(B156,转让结果!B:H,5,0), "")</f>
        <v>广东粤财资产管理有限公司</v>
      </c>
      <c r="AW156" s="30">
        <f t="shared" si="8"/>
        <v>1</v>
      </c>
    </row>
    <row r="157" spans="1:49" ht="32">
      <c r="A157" s="30">
        <f t="shared" si="9"/>
        <v>156</v>
      </c>
      <c r="B157" s="2" t="s">
        <v>200</v>
      </c>
      <c r="C157" s="7" t="s">
        <v>499</v>
      </c>
      <c r="D157" s="1" t="s">
        <v>501</v>
      </c>
      <c r="E157" s="27">
        <v>45040</v>
      </c>
      <c r="F157" s="34">
        <v>8669</v>
      </c>
      <c r="G157" s="30">
        <v>8456</v>
      </c>
      <c r="H157" s="35">
        <v>1706.07</v>
      </c>
      <c r="I157" s="36">
        <v>386201.16</v>
      </c>
      <c r="J157" s="35">
        <v>40.909999999999997</v>
      </c>
      <c r="K157" s="36">
        <v>183418952.06</v>
      </c>
      <c r="L157" s="36">
        <v>161103687.56</v>
      </c>
      <c r="M157" s="36">
        <v>344522639.62</v>
      </c>
      <c r="N157" s="29">
        <f t="shared" si="7"/>
        <v>0</v>
      </c>
      <c r="O157" s="36">
        <v>0</v>
      </c>
      <c r="P157" s="36">
        <v>40742.980000000003</v>
      </c>
      <c r="Q157" s="36">
        <v>31884.51</v>
      </c>
      <c r="T157" s="34">
        <v>8669</v>
      </c>
      <c r="U157" s="34">
        <v>8669</v>
      </c>
      <c r="V157" s="34">
        <v>8669</v>
      </c>
      <c r="X157" s="33">
        <v>8669</v>
      </c>
      <c r="AK157" s="3" t="s">
        <v>201</v>
      </c>
      <c r="AL157" s="39">
        <v>45125.625</v>
      </c>
      <c r="AM157" s="39">
        <v>45127.416666666664</v>
      </c>
      <c r="AN157" s="1" t="s">
        <v>17</v>
      </c>
      <c r="AO157" s="1" t="s">
        <v>18</v>
      </c>
      <c r="AP157" s="39">
        <v>45127.416666666664</v>
      </c>
      <c r="AQ157" s="39">
        <v>45127.458333333336</v>
      </c>
      <c r="AR157" s="34">
        <v>5</v>
      </c>
      <c r="AS157" s="36">
        <v>10780000</v>
      </c>
      <c r="AT157" s="36">
        <v>20000</v>
      </c>
      <c r="AU157" s="1" t="str">
        <f>IFERROR(VLOOKUP(B157,转让结果!B:H,5,0), "")</f>
        <v>广东粤财资产管理有限公司</v>
      </c>
      <c r="AW157" s="30">
        <f t="shared" si="8"/>
        <v>1</v>
      </c>
    </row>
    <row r="158" spans="1:49" ht="32">
      <c r="A158" s="30">
        <f t="shared" si="9"/>
        <v>157</v>
      </c>
      <c r="B158" s="2" t="s">
        <v>202</v>
      </c>
      <c r="C158" s="7" t="s">
        <v>499</v>
      </c>
      <c r="D158" s="1" t="s">
        <v>501</v>
      </c>
      <c r="E158" s="27">
        <v>45040</v>
      </c>
      <c r="F158" s="34">
        <v>14647</v>
      </c>
      <c r="G158" s="30">
        <v>14215</v>
      </c>
      <c r="H158" s="35">
        <v>1742.21</v>
      </c>
      <c r="I158" s="36">
        <v>529761.92000000004</v>
      </c>
      <c r="J158" s="35">
        <v>43.25</v>
      </c>
      <c r="K158" s="36">
        <v>344962107.50999999</v>
      </c>
      <c r="L158" s="36">
        <v>312350097.75</v>
      </c>
      <c r="M158" s="36">
        <v>657312205.25999999</v>
      </c>
      <c r="N158" s="29">
        <f t="shared" si="7"/>
        <v>0</v>
      </c>
      <c r="O158" s="36">
        <v>0</v>
      </c>
      <c r="P158" s="36">
        <v>46240.75</v>
      </c>
      <c r="Q158" s="36">
        <v>33590.83</v>
      </c>
      <c r="T158" s="34">
        <v>14647</v>
      </c>
      <c r="U158" s="34">
        <v>14647</v>
      </c>
      <c r="V158" s="34">
        <v>14647</v>
      </c>
      <c r="X158" s="33">
        <v>14647</v>
      </c>
      <c r="AK158" s="3" t="s">
        <v>201</v>
      </c>
      <c r="AL158" s="39">
        <v>45128.625</v>
      </c>
      <c r="AM158" s="39">
        <v>45132.416666666664</v>
      </c>
      <c r="AN158" s="1" t="s">
        <v>17</v>
      </c>
      <c r="AO158" s="1" t="s">
        <v>18</v>
      </c>
      <c r="AP158" s="39">
        <v>45132.416666666664</v>
      </c>
      <c r="AQ158" s="39">
        <v>45132.458333333336</v>
      </c>
      <c r="AR158" s="34">
        <v>5</v>
      </c>
      <c r="AS158" s="36">
        <v>19510000</v>
      </c>
      <c r="AT158" s="36">
        <v>20000</v>
      </c>
      <c r="AU158" s="1" t="str">
        <f>IFERROR(VLOOKUP(B158,转让结果!B:H,5,0), "")</f>
        <v>江西瑞京金融资产管理有限公司</v>
      </c>
      <c r="AW158" s="30">
        <f t="shared" si="8"/>
        <v>1</v>
      </c>
    </row>
    <row r="159" spans="1:49" ht="32">
      <c r="A159" s="30">
        <f t="shared" si="9"/>
        <v>158</v>
      </c>
      <c r="B159" s="2" t="s">
        <v>203</v>
      </c>
      <c r="C159" s="7" t="s">
        <v>499</v>
      </c>
      <c r="D159" s="1" t="s">
        <v>501</v>
      </c>
      <c r="E159" s="27">
        <v>45040</v>
      </c>
      <c r="F159" s="34">
        <v>8786</v>
      </c>
      <c r="G159" s="30">
        <v>8595</v>
      </c>
      <c r="H159" s="35">
        <v>1678.77</v>
      </c>
      <c r="I159" s="36">
        <v>482722.36</v>
      </c>
      <c r="J159" s="35">
        <v>41.84</v>
      </c>
      <c r="K159" s="36">
        <v>196805213.99000001</v>
      </c>
      <c r="L159" s="36">
        <v>170457603.15000001</v>
      </c>
      <c r="M159" s="36">
        <v>367262817.13999999</v>
      </c>
      <c r="N159" s="29">
        <f t="shared" si="7"/>
        <v>0</v>
      </c>
      <c r="O159" s="36">
        <v>0</v>
      </c>
      <c r="P159" s="36">
        <v>42729.82</v>
      </c>
      <c r="Q159" s="36">
        <v>31471.59</v>
      </c>
      <c r="T159" s="34">
        <v>8786</v>
      </c>
      <c r="U159" s="34">
        <v>8786</v>
      </c>
      <c r="V159" s="34">
        <v>8786</v>
      </c>
      <c r="X159" s="33">
        <v>8786</v>
      </c>
      <c r="AK159" s="3" t="s">
        <v>201</v>
      </c>
      <c r="AL159" s="39">
        <v>45132.625</v>
      </c>
      <c r="AM159" s="39">
        <v>45134.416666666664</v>
      </c>
      <c r="AN159" s="1" t="s">
        <v>17</v>
      </c>
      <c r="AO159" s="1" t="s">
        <v>18</v>
      </c>
      <c r="AP159" s="39">
        <v>45134.416666666664</v>
      </c>
      <c r="AQ159" s="39">
        <v>45134.458333333336</v>
      </c>
      <c r="AR159" s="34">
        <v>5</v>
      </c>
      <c r="AS159" s="36">
        <v>11830000</v>
      </c>
      <c r="AT159" s="36">
        <v>20000</v>
      </c>
      <c r="AU159" s="1" t="str">
        <f>IFERROR(VLOOKUP(B159,转让结果!B:H,5,0), "")</f>
        <v>宁夏金融资产管理有限公司</v>
      </c>
      <c r="AW159" s="30">
        <f t="shared" si="8"/>
        <v>1</v>
      </c>
    </row>
    <row r="160" spans="1:49" ht="32">
      <c r="A160" s="30">
        <f t="shared" si="9"/>
        <v>159</v>
      </c>
      <c r="B160" s="2" t="s">
        <v>204</v>
      </c>
      <c r="C160" s="7" t="s">
        <v>499</v>
      </c>
      <c r="D160" s="1" t="s">
        <v>501</v>
      </c>
      <c r="E160" s="27">
        <v>45040</v>
      </c>
      <c r="F160" s="34">
        <v>9392</v>
      </c>
      <c r="G160" s="30">
        <v>9060</v>
      </c>
      <c r="H160" s="35">
        <v>1659.08</v>
      </c>
      <c r="I160" s="36">
        <v>346600.87</v>
      </c>
      <c r="J160" s="35">
        <v>42.55</v>
      </c>
      <c r="K160" s="36">
        <v>222840764.52000001</v>
      </c>
      <c r="L160" s="36">
        <v>193239215.47999999</v>
      </c>
      <c r="M160" s="36">
        <v>416079980</v>
      </c>
      <c r="N160" s="29">
        <f t="shared" si="7"/>
        <v>0</v>
      </c>
      <c r="O160" s="36">
        <v>0</v>
      </c>
      <c r="P160" s="36">
        <v>45924.94</v>
      </c>
      <c r="Q160" s="36">
        <v>33564.57</v>
      </c>
      <c r="T160" s="34">
        <v>9392</v>
      </c>
      <c r="U160" s="34">
        <v>9392</v>
      </c>
      <c r="V160" s="34">
        <v>9392</v>
      </c>
      <c r="X160" s="33">
        <v>9392</v>
      </c>
      <c r="AK160" s="3" t="s">
        <v>201</v>
      </c>
      <c r="AL160" s="39">
        <v>45134.625</v>
      </c>
      <c r="AM160" s="39">
        <v>45138.416666666664</v>
      </c>
      <c r="AN160" s="1" t="s">
        <v>17</v>
      </c>
      <c r="AO160" s="1" t="s">
        <v>18</v>
      </c>
      <c r="AP160" s="39">
        <v>45138.416666666664</v>
      </c>
      <c r="AQ160" s="39">
        <v>45138.458333333336</v>
      </c>
      <c r="AR160" s="34">
        <v>5</v>
      </c>
      <c r="AS160" s="36">
        <v>13110000</v>
      </c>
      <c r="AT160" s="36">
        <v>20000</v>
      </c>
      <c r="AU160" s="1" t="str">
        <f>IFERROR(VLOOKUP(B160,转让结果!B:H,5,0), "")</f>
        <v>海德资产管理有限公司</v>
      </c>
      <c r="AW160" s="30">
        <f t="shared" si="8"/>
        <v>1</v>
      </c>
    </row>
    <row r="161" spans="1:49" ht="64">
      <c r="A161" s="30">
        <f t="shared" si="9"/>
        <v>160</v>
      </c>
      <c r="B161" s="2" t="s">
        <v>205</v>
      </c>
      <c r="C161" s="7" t="s">
        <v>85</v>
      </c>
      <c r="E161" s="27">
        <v>45055</v>
      </c>
      <c r="F161" s="34">
        <v>485</v>
      </c>
      <c r="G161" s="30">
        <v>485</v>
      </c>
      <c r="H161" s="35">
        <v>343.71</v>
      </c>
      <c r="I161" s="36">
        <v>785798.94</v>
      </c>
      <c r="J161" s="35">
        <v>41.86</v>
      </c>
      <c r="K161" s="36">
        <v>71473647</v>
      </c>
      <c r="L161" s="36">
        <v>31948274.690000001</v>
      </c>
      <c r="M161" s="36">
        <v>103421921.69</v>
      </c>
      <c r="N161" s="29">
        <f t="shared" si="7"/>
        <v>0</v>
      </c>
      <c r="O161" s="36">
        <v>101906</v>
      </c>
      <c r="P161" s="36">
        <v>213241.08</v>
      </c>
      <c r="Q161" s="36">
        <v>201139.12</v>
      </c>
      <c r="S161" s="34">
        <v>18</v>
      </c>
      <c r="T161" s="34">
        <v>467</v>
      </c>
      <c r="V161" s="34">
        <v>485</v>
      </c>
      <c r="X161" s="33">
        <v>458</v>
      </c>
      <c r="Y161" s="33">
        <v>27</v>
      </c>
      <c r="AK161" s="3" t="s">
        <v>206</v>
      </c>
      <c r="AL161" s="39">
        <v>45125.625</v>
      </c>
      <c r="AM161" s="39">
        <v>45128.416666666664</v>
      </c>
      <c r="AN161" s="1" t="s">
        <v>17</v>
      </c>
      <c r="AO161" s="1" t="s">
        <v>18</v>
      </c>
      <c r="AP161" s="39">
        <v>45128.416666666664</v>
      </c>
      <c r="AQ161" s="39">
        <v>45128.458333333336</v>
      </c>
      <c r="AR161" s="34">
        <v>5</v>
      </c>
      <c r="AS161" s="36">
        <v>8250000</v>
      </c>
      <c r="AT161" s="36">
        <v>10000</v>
      </c>
      <c r="AU161" s="1" t="str">
        <f>IFERROR(VLOOKUP(B161,转让结果!B:H,5,0), "")</f>
        <v>天津滨海正信资产管理有限公司</v>
      </c>
      <c r="AW161" s="30">
        <f t="shared" si="8"/>
        <v>1</v>
      </c>
    </row>
    <row r="162" spans="1:49" ht="80">
      <c r="A162" s="30">
        <f t="shared" si="9"/>
        <v>161</v>
      </c>
      <c r="B162" s="2" t="s">
        <v>207</v>
      </c>
      <c r="C162" s="7" t="s">
        <v>208</v>
      </c>
      <c r="E162" s="27">
        <v>45039</v>
      </c>
      <c r="F162" s="34">
        <v>5918</v>
      </c>
      <c r="G162" s="30">
        <v>5918</v>
      </c>
      <c r="H162" s="35">
        <v>879.15</v>
      </c>
      <c r="I162" s="36">
        <v>473250.55</v>
      </c>
      <c r="J162" s="35">
        <v>40.11</v>
      </c>
      <c r="K162" s="36">
        <v>50548853.229999997</v>
      </c>
      <c r="L162" s="36">
        <v>36688827.350000001</v>
      </c>
      <c r="M162" s="36">
        <v>87237680.579999998</v>
      </c>
      <c r="N162" s="29">
        <f t="shared" si="7"/>
        <v>0</v>
      </c>
      <c r="O162" s="36">
        <v>0</v>
      </c>
      <c r="P162" s="36">
        <v>14741.07</v>
      </c>
      <c r="Q162" s="36">
        <v>13480.35</v>
      </c>
      <c r="T162" s="34">
        <v>5918</v>
      </c>
      <c r="V162" s="34">
        <v>5918</v>
      </c>
      <c r="X162" s="33">
        <v>5918</v>
      </c>
      <c r="AK162" s="3" t="s">
        <v>209</v>
      </c>
      <c r="AL162" s="39">
        <v>45132.625</v>
      </c>
      <c r="AM162" s="39">
        <v>45135.416666666664</v>
      </c>
      <c r="AN162" s="1" t="s">
        <v>17</v>
      </c>
      <c r="AO162" s="1" t="s">
        <v>18</v>
      </c>
      <c r="AP162" s="39">
        <v>45135.416666666664</v>
      </c>
      <c r="AQ162" s="39">
        <v>45135.458333333336</v>
      </c>
      <c r="AR162" s="34">
        <v>5</v>
      </c>
      <c r="AS162" s="36">
        <v>4440000</v>
      </c>
      <c r="AT162" s="36">
        <v>10000</v>
      </c>
      <c r="AU162" s="1" t="str">
        <f>IFERROR(VLOOKUP(B162,转让结果!B:H,5,0), "")</f>
        <v>辽宁富安金融资产管理有限公司</v>
      </c>
      <c r="AW162" s="30">
        <f t="shared" si="8"/>
        <v>1</v>
      </c>
    </row>
    <row r="163" spans="1:49" ht="32">
      <c r="A163" s="30">
        <f t="shared" si="9"/>
        <v>162</v>
      </c>
      <c r="B163" s="2" t="s">
        <v>210</v>
      </c>
      <c r="C163" s="7" t="s">
        <v>481</v>
      </c>
      <c r="D163" s="7" t="s">
        <v>501</v>
      </c>
      <c r="E163" s="27">
        <v>45015</v>
      </c>
      <c r="F163" s="34">
        <v>2726</v>
      </c>
      <c r="G163" s="30">
        <v>2619</v>
      </c>
      <c r="H163" s="35">
        <v>1468</v>
      </c>
      <c r="I163" s="36">
        <v>204658.87</v>
      </c>
      <c r="J163" s="35">
        <v>36.51</v>
      </c>
      <c r="K163" s="36">
        <v>56587462.899999999</v>
      </c>
      <c r="L163" s="36">
        <v>15780104</v>
      </c>
      <c r="M163" s="36">
        <v>72367566.900000006</v>
      </c>
      <c r="N163" s="29">
        <f t="shared" si="7"/>
        <v>0</v>
      </c>
      <c r="O163" s="36">
        <v>39051.15</v>
      </c>
      <c r="P163" s="36">
        <v>27631.759999999998</v>
      </c>
      <c r="Q163" s="36">
        <v>32534.03</v>
      </c>
      <c r="T163" s="34">
        <v>2776</v>
      </c>
      <c r="U163" s="34">
        <v>2776</v>
      </c>
      <c r="V163" s="34">
        <v>2776</v>
      </c>
      <c r="X163" s="33">
        <v>2706</v>
      </c>
      <c r="AH163" s="33">
        <v>2</v>
      </c>
      <c r="AL163" s="39">
        <v>45134.708333333336</v>
      </c>
      <c r="AM163" s="39">
        <v>45138.583333333336</v>
      </c>
      <c r="AN163" s="1" t="s">
        <v>17</v>
      </c>
      <c r="AO163" s="1" t="s">
        <v>18</v>
      </c>
      <c r="AP163" s="39">
        <v>45138.583333333336</v>
      </c>
      <c r="AQ163" s="39">
        <v>45138.625</v>
      </c>
      <c r="AR163" s="34">
        <v>5</v>
      </c>
      <c r="AS163" s="36">
        <v>3841200</v>
      </c>
      <c r="AT163" s="36">
        <v>10000</v>
      </c>
      <c r="AU163" s="1" t="str">
        <f>IFERROR(VLOOKUP(B163,转让结果!B:H,5,0), "")</f>
        <v>广州资产管理有限公司</v>
      </c>
      <c r="AW163" s="30">
        <f t="shared" si="8"/>
        <v>1</v>
      </c>
    </row>
    <row r="164" spans="1:49" ht="32">
      <c r="A164" s="30">
        <f t="shared" si="9"/>
        <v>163</v>
      </c>
      <c r="B164" s="2" t="s">
        <v>211</v>
      </c>
      <c r="C164" s="7" t="s">
        <v>481</v>
      </c>
      <c r="D164" s="7" t="s">
        <v>501</v>
      </c>
      <c r="E164" s="27">
        <v>45015</v>
      </c>
      <c r="F164" s="34">
        <v>3082</v>
      </c>
      <c r="G164" s="30">
        <v>2974</v>
      </c>
      <c r="H164" s="35">
        <v>1316</v>
      </c>
      <c r="I164" s="36">
        <v>166760.26999999999</v>
      </c>
      <c r="J164" s="35">
        <v>37.32</v>
      </c>
      <c r="K164" s="36">
        <v>55808271.100000001</v>
      </c>
      <c r="L164" s="36">
        <v>13719179.109999999</v>
      </c>
      <c r="M164" s="36">
        <v>69527450.209999993</v>
      </c>
      <c r="N164" s="29">
        <f t="shared" si="7"/>
        <v>0</v>
      </c>
      <c r="O164" s="36">
        <v>49046.58</v>
      </c>
      <c r="P164" s="36">
        <v>23378.43</v>
      </c>
      <c r="Q164" s="36">
        <v>28851.96</v>
      </c>
      <c r="T164" s="34">
        <v>3082</v>
      </c>
      <c r="U164" s="34">
        <v>382</v>
      </c>
      <c r="V164" s="34">
        <v>3082</v>
      </c>
      <c r="X164" s="33">
        <v>3081</v>
      </c>
      <c r="AH164" s="33">
        <v>1</v>
      </c>
      <c r="AL164" s="39">
        <v>45135.708333333336</v>
      </c>
      <c r="AM164" s="39">
        <v>45139.416666666664</v>
      </c>
      <c r="AN164" s="1" t="s">
        <v>17</v>
      </c>
      <c r="AO164" s="1" t="s">
        <v>18</v>
      </c>
      <c r="AP164" s="39">
        <v>45139.416666666664</v>
      </c>
      <c r="AQ164" s="39">
        <v>45139.458333333336</v>
      </c>
      <c r="AR164" s="34">
        <v>5</v>
      </c>
      <c r="AS164" s="36">
        <v>4463300</v>
      </c>
      <c r="AT164" s="36">
        <v>10000</v>
      </c>
      <c r="AU164" s="1" t="str">
        <f>IFERROR(VLOOKUP(B164,转让结果!B:H,5,0), "")</f>
        <v>天津滨海正信资产管理有限公司</v>
      </c>
      <c r="AW164" s="30">
        <f t="shared" si="8"/>
        <v>1</v>
      </c>
    </row>
    <row r="165" spans="1:49" ht="32">
      <c r="A165" s="30">
        <f t="shared" si="9"/>
        <v>164</v>
      </c>
      <c r="B165" s="2" t="s">
        <v>212</v>
      </c>
      <c r="C165" s="7" t="s">
        <v>481</v>
      </c>
      <c r="D165" s="7" t="s">
        <v>501</v>
      </c>
      <c r="E165" s="27">
        <v>45015</v>
      </c>
      <c r="F165" s="34">
        <v>3156</v>
      </c>
      <c r="G165" s="30">
        <v>3050</v>
      </c>
      <c r="H165" s="35">
        <v>1292</v>
      </c>
      <c r="I165" s="36">
        <v>230654.94</v>
      </c>
      <c r="J165" s="35">
        <v>36.36</v>
      </c>
      <c r="K165" s="36">
        <v>54821543.049999997</v>
      </c>
      <c r="L165" s="36">
        <v>13317640.300000001</v>
      </c>
      <c r="M165" s="36">
        <v>68139183.349999994</v>
      </c>
      <c r="N165" s="29">
        <f t="shared" si="7"/>
        <v>0</v>
      </c>
      <c r="O165" s="36">
        <v>51985.78</v>
      </c>
      <c r="P165" s="36">
        <v>22340.720000000001</v>
      </c>
      <c r="Q165" s="36">
        <v>28376.9</v>
      </c>
      <c r="T165" s="34">
        <v>3156</v>
      </c>
      <c r="U165" s="34">
        <v>3156</v>
      </c>
      <c r="V165" s="34">
        <v>3156</v>
      </c>
      <c r="X165" s="33">
        <v>3156</v>
      </c>
      <c r="AL165" s="39">
        <v>45135.708333333336</v>
      </c>
      <c r="AM165" s="39">
        <v>45139.583333333336</v>
      </c>
      <c r="AN165" s="1" t="s">
        <v>17</v>
      </c>
      <c r="AO165" s="1" t="s">
        <v>18</v>
      </c>
      <c r="AP165" s="39">
        <v>45139.583333333336</v>
      </c>
      <c r="AQ165" s="39">
        <v>45139.625</v>
      </c>
      <c r="AR165" s="34">
        <v>5</v>
      </c>
      <c r="AS165" s="36">
        <v>4493000</v>
      </c>
      <c r="AT165" s="36">
        <v>10000</v>
      </c>
      <c r="AU165" s="1" t="str">
        <f>IFERROR(VLOOKUP(B165,转让结果!B:H,5,0), "")</f>
        <v>天津滨海正信资产管理有限公司</v>
      </c>
      <c r="AW165" s="30">
        <f t="shared" si="8"/>
        <v>1</v>
      </c>
    </row>
    <row r="166" spans="1:49" ht="32">
      <c r="A166" s="30">
        <f t="shared" si="9"/>
        <v>165</v>
      </c>
      <c r="B166" s="2" t="s">
        <v>213</v>
      </c>
      <c r="C166" s="7" t="s">
        <v>214</v>
      </c>
      <c r="E166" s="27">
        <v>45062</v>
      </c>
      <c r="F166" s="34">
        <v>293</v>
      </c>
      <c r="G166" s="30">
        <v>89</v>
      </c>
      <c r="H166" s="35">
        <v>1763.09</v>
      </c>
      <c r="I166" s="36">
        <v>3926030.66</v>
      </c>
      <c r="J166" s="35">
        <v>50</v>
      </c>
      <c r="K166" s="36">
        <v>37050468.020000003</v>
      </c>
      <c r="L166" s="36">
        <v>29639219.02</v>
      </c>
      <c r="M166" s="36">
        <v>66689687.039999999</v>
      </c>
      <c r="N166" s="29">
        <f t="shared" si="7"/>
        <v>0</v>
      </c>
      <c r="O166" s="36">
        <v>1346833.3</v>
      </c>
      <c r="P166" s="36">
        <v>749322.33</v>
      </c>
      <c r="Q166" s="36">
        <v>784053.81</v>
      </c>
      <c r="R166" s="34">
        <v>16</v>
      </c>
      <c r="S166" s="34">
        <v>40</v>
      </c>
      <c r="T166" s="34">
        <v>237</v>
      </c>
      <c r="U166" s="34">
        <v>235</v>
      </c>
      <c r="V166" s="34">
        <v>91</v>
      </c>
      <c r="W166" s="34">
        <v>202</v>
      </c>
      <c r="X166" s="33">
        <v>37</v>
      </c>
      <c r="Y166" s="33">
        <v>21</v>
      </c>
      <c r="AG166" s="33">
        <v>8</v>
      </c>
      <c r="AH166" s="33">
        <v>227</v>
      </c>
      <c r="AK166" s="3" t="s">
        <v>215</v>
      </c>
      <c r="AL166" s="39">
        <v>45139.625</v>
      </c>
      <c r="AM166" s="39">
        <v>45142.416666666664</v>
      </c>
      <c r="AN166" s="1" t="s">
        <v>17</v>
      </c>
      <c r="AO166" s="1" t="s">
        <v>18</v>
      </c>
      <c r="AP166" s="39">
        <v>45142.416666666664</v>
      </c>
      <c r="AQ166" s="39">
        <v>45142.458333333336</v>
      </c>
      <c r="AR166" s="34">
        <v>5</v>
      </c>
      <c r="AS166" s="36">
        <v>2357000</v>
      </c>
      <c r="AT166" s="36">
        <v>10000</v>
      </c>
      <c r="AU166" s="1" t="str">
        <f>IFERROR(VLOOKUP(B166,转让结果!B:H,5,0), "")</f>
        <v/>
      </c>
      <c r="AW166" s="30">
        <f t="shared" si="8"/>
        <v>0</v>
      </c>
    </row>
    <row r="167" spans="1:49" ht="32">
      <c r="A167" s="30">
        <f t="shared" si="9"/>
        <v>166</v>
      </c>
      <c r="B167" s="2" t="s">
        <v>216</v>
      </c>
      <c r="C167" s="7" t="s">
        <v>354</v>
      </c>
      <c r="E167" s="27">
        <v>45046</v>
      </c>
      <c r="F167" s="34">
        <v>1267</v>
      </c>
      <c r="G167" s="30">
        <v>1260</v>
      </c>
      <c r="H167" s="35">
        <v>751.5</v>
      </c>
      <c r="I167" s="36">
        <v>2186870.54</v>
      </c>
      <c r="J167" s="35">
        <v>43</v>
      </c>
      <c r="K167" s="36">
        <v>148392552.15000001</v>
      </c>
      <c r="L167" s="36">
        <v>77871894.079999998</v>
      </c>
      <c r="M167" s="36">
        <v>226264446.22999999</v>
      </c>
      <c r="N167" s="29">
        <f t="shared" si="7"/>
        <v>0</v>
      </c>
      <c r="O167" s="36">
        <v>1845008.16</v>
      </c>
      <c r="P167" s="36">
        <v>179574.96</v>
      </c>
      <c r="Q167" s="36">
        <v>303282.96999999997</v>
      </c>
      <c r="T167" s="34">
        <v>1267</v>
      </c>
      <c r="U167" s="34">
        <v>1267</v>
      </c>
      <c r="V167" s="34">
        <v>1267</v>
      </c>
      <c r="Y167" s="33">
        <v>97</v>
      </c>
      <c r="AC167" s="33">
        <v>1133</v>
      </c>
      <c r="AD167" s="33">
        <v>1</v>
      </c>
      <c r="AH167" s="33">
        <v>36</v>
      </c>
      <c r="AL167" s="39">
        <v>45133.708333333336</v>
      </c>
      <c r="AM167" s="39">
        <v>45135.395833333336</v>
      </c>
      <c r="AN167" s="1" t="s">
        <v>17</v>
      </c>
      <c r="AO167" s="1" t="s">
        <v>18</v>
      </c>
      <c r="AP167" s="39">
        <v>45135.395833333336</v>
      </c>
      <c r="AQ167" s="39">
        <v>45135.416666666664</v>
      </c>
      <c r="AR167" s="34">
        <v>5</v>
      </c>
      <c r="AS167" s="36">
        <v>13470000</v>
      </c>
      <c r="AT167" s="36">
        <v>10000</v>
      </c>
      <c r="AU167" s="1" t="str">
        <f>IFERROR(VLOOKUP(B167,转让结果!B:H,5,0), "")</f>
        <v/>
      </c>
      <c r="AW167" s="30">
        <f t="shared" si="8"/>
        <v>0</v>
      </c>
    </row>
    <row r="168" spans="1:49" ht="48">
      <c r="A168" s="30">
        <f t="shared" si="9"/>
        <v>167</v>
      </c>
      <c r="B168" s="2" t="s">
        <v>217</v>
      </c>
      <c r="C168" s="7" t="s">
        <v>502</v>
      </c>
      <c r="E168" s="27">
        <v>45032</v>
      </c>
      <c r="F168" s="34">
        <v>488</v>
      </c>
      <c r="G168" s="30">
        <v>488</v>
      </c>
      <c r="H168" s="35">
        <v>1430</v>
      </c>
      <c r="I168" s="36">
        <v>977649.98</v>
      </c>
      <c r="J168" s="35">
        <v>44.8</v>
      </c>
      <c r="K168" s="36">
        <v>72713845.900000006</v>
      </c>
      <c r="L168" s="36">
        <v>72009308.670000002</v>
      </c>
      <c r="M168" s="36">
        <v>144723154.56999999</v>
      </c>
      <c r="N168" s="29">
        <f t="shared" si="7"/>
        <v>0</v>
      </c>
      <c r="O168" s="36">
        <v>3109308.25</v>
      </c>
      <c r="P168" s="36">
        <v>296563.84000000003</v>
      </c>
      <c r="Q168" s="36">
        <v>274455.59999999998</v>
      </c>
      <c r="T168" s="34">
        <v>488</v>
      </c>
      <c r="U168" s="34">
        <v>488</v>
      </c>
      <c r="V168" s="34">
        <v>488</v>
      </c>
      <c r="AD168" s="33">
        <v>3</v>
      </c>
      <c r="AG168" s="33">
        <v>485</v>
      </c>
      <c r="AK168" s="3" t="s">
        <v>218</v>
      </c>
      <c r="AL168" s="39">
        <v>45154.708333333336</v>
      </c>
      <c r="AM168" s="39">
        <v>45160.416666666664</v>
      </c>
      <c r="AN168" s="1" t="s">
        <v>17</v>
      </c>
      <c r="AO168" s="1" t="s">
        <v>18</v>
      </c>
      <c r="AP168" s="39">
        <v>45160.416666666664</v>
      </c>
      <c r="AQ168" s="39">
        <v>45160.458333333336</v>
      </c>
      <c r="AR168" s="34">
        <v>5</v>
      </c>
      <c r="AS168" s="36">
        <v>5770000</v>
      </c>
      <c r="AT168" s="36">
        <v>10000</v>
      </c>
      <c r="AU168" s="1" t="str">
        <f>IFERROR(VLOOKUP(B168,转让结果!B:H,5,0), "")</f>
        <v>华润渝康资产管理有限公司</v>
      </c>
      <c r="AW168" s="30">
        <f t="shared" si="8"/>
        <v>1</v>
      </c>
    </row>
    <row r="169" spans="1:49" ht="32">
      <c r="A169" s="30">
        <f t="shared" si="9"/>
        <v>168</v>
      </c>
      <c r="B169" s="2" t="s">
        <v>219</v>
      </c>
      <c r="C169" s="7" t="s">
        <v>473</v>
      </c>
      <c r="E169" s="27">
        <v>45108</v>
      </c>
      <c r="F169" s="34">
        <v>1441969</v>
      </c>
      <c r="G169" s="30">
        <v>1263983</v>
      </c>
      <c r="H169" s="35">
        <v>1546</v>
      </c>
      <c r="I169" s="36">
        <v>214207.05</v>
      </c>
      <c r="J169" s="35">
        <v>38.57</v>
      </c>
      <c r="K169" s="36">
        <v>15759685938.940001</v>
      </c>
      <c r="L169" s="36">
        <v>1215902653.21</v>
      </c>
      <c r="M169" s="36">
        <v>16975588592.15</v>
      </c>
      <c r="N169" s="29">
        <f t="shared" si="7"/>
        <v>0</v>
      </c>
      <c r="O169" s="36">
        <v>4711617224.8999996</v>
      </c>
      <c r="P169" s="36">
        <v>13430.23</v>
      </c>
      <c r="Q169" s="36">
        <v>38008.89</v>
      </c>
      <c r="T169" s="34">
        <v>1441969</v>
      </c>
      <c r="U169" s="34">
        <v>1441969</v>
      </c>
      <c r="V169" s="34">
        <v>1441969</v>
      </c>
      <c r="X169" s="33">
        <v>1441961</v>
      </c>
      <c r="Y169" s="33">
        <v>4</v>
      </c>
      <c r="AD169" s="33">
        <v>4</v>
      </c>
      <c r="AK169" s="3" t="s">
        <v>220</v>
      </c>
      <c r="AL169" s="39">
        <v>45155.458333333336</v>
      </c>
      <c r="AM169" s="39">
        <v>45162.416666666664</v>
      </c>
      <c r="AN169" s="1" t="s">
        <v>17</v>
      </c>
      <c r="AO169" s="1" t="s">
        <v>18</v>
      </c>
      <c r="AP169" s="39">
        <v>45162.416666666664</v>
      </c>
      <c r="AQ169" s="39">
        <v>45162.4375</v>
      </c>
      <c r="AR169" s="34">
        <v>3</v>
      </c>
      <c r="AS169" s="36">
        <v>738118394.39999998</v>
      </c>
      <c r="AT169" s="36">
        <v>20000000</v>
      </c>
      <c r="AU169" s="1" t="str">
        <f>IFERROR(VLOOKUP(B169,转让结果!B:H,5,0), "")</f>
        <v/>
      </c>
      <c r="AW169" s="30">
        <f t="shared" si="8"/>
        <v>0</v>
      </c>
    </row>
    <row r="170" spans="1:49" ht="80">
      <c r="A170" s="30">
        <f t="shared" si="9"/>
        <v>169</v>
      </c>
      <c r="B170" s="2" t="s">
        <v>221</v>
      </c>
      <c r="C170" s="7" t="s">
        <v>486</v>
      </c>
      <c r="D170" s="7" t="s">
        <v>501</v>
      </c>
      <c r="E170" s="27">
        <v>45106</v>
      </c>
      <c r="F170" s="34">
        <v>3922</v>
      </c>
      <c r="G170" s="30">
        <v>3920</v>
      </c>
      <c r="H170" s="35">
        <v>2261.86</v>
      </c>
      <c r="I170" s="36">
        <v>205941.92</v>
      </c>
      <c r="J170" s="35">
        <v>46.05</v>
      </c>
      <c r="K170" s="36">
        <v>98361337.219999999</v>
      </c>
      <c r="L170" s="36">
        <v>15513945.619999999</v>
      </c>
      <c r="M170" s="36">
        <v>113875282.84</v>
      </c>
      <c r="N170" s="29">
        <f t="shared" si="7"/>
        <v>0</v>
      </c>
      <c r="O170" s="36">
        <v>629</v>
      </c>
      <c r="P170" s="36">
        <v>29049.82</v>
      </c>
      <c r="Q170" s="36">
        <v>35945.360000000001</v>
      </c>
      <c r="T170" s="34">
        <v>3922</v>
      </c>
      <c r="U170" s="34">
        <v>3922</v>
      </c>
      <c r="V170" s="34">
        <v>3922</v>
      </c>
      <c r="X170" s="33">
        <v>3915</v>
      </c>
      <c r="AH170" s="33">
        <v>7</v>
      </c>
      <c r="AK170" s="3" t="s">
        <v>222</v>
      </c>
      <c r="AL170" s="39">
        <v>45162.666666666664</v>
      </c>
      <c r="AM170" s="39">
        <v>45166.416666666664</v>
      </c>
      <c r="AN170" s="1" t="s">
        <v>17</v>
      </c>
      <c r="AO170" s="1" t="s">
        <v>18</v>
      </c>
      <c r="AP170" s="39">
        <v>45166.416666666664</v>
      </c>
      <c r="AQ170" s="39">
        <v>45166.458333333336</v>
      </c>
      <c r="AR170" s="34">
        <v>5</v>
      </c>
      <c r="AS170" s="36">
        <v>5000000</v>
      </c>
      <c r="AT170" s="36">
        <v>20000</v>
      </c>
      <c r="AU170" s="1" t="str">
        <f>IFERROR(VLOOKUP(B170,转让结果!B:H,5,0), "")</f>
        <v/>
      </c>
      <c r="AW170" s="30">
        <f t="shared" si="8"/>
        <v>0</v>
      </c>
    </row>
    <row r="171" spans="1:49" ht="32">
      <c r="A171" s="30">
        <f t="shared" si="9"/>
        <v>170</v>
      </c>
      <c r="B171" s="2" t="s">
        <v>223</v>
      </c>
      <c r="C171" s="7" t="s">
        <v>354</v>
      </c>
      <c r="E171" s="27">
        <v>45058</v>
      </c>
      <c r="F171" s="34">
        <v>56</v>
      </c>
      <c r="G171" s="30">
        <v>46</v>
      </c>
      <c r="H171" s="35">
        <v>2247.88</v>
      </c>
      <c r="I171" s="36">
        <v>7769311.2599999998</v>
      </c>
      <c r="J171" s="35">
        <v>48.3</v>
      </c>
      <c r="K171" s="36">
        <v>51142253.810000002</v>
      </c>
      <c r="L171" s="36">
        <v>62771251.030000001</v>
      </c>
      <c r="M171" s="36">
        <v>113913504.84</v>
      </c>
      <c r="N171" s="29">
        <f t="shared" si="7"/>
        <v>0</v>
      </c>
      <c r="O171" s="36">
        <v>200887</v>
      </c>
      <c r="P171" s="36">
        <v>2476380.54</v>
      </c>
      <c r="Q171" s="36">
        <v>1780205.78</v>
      </c>
      <c r="T171" s="34">
        <v>56</v>
      </c>
      <c r="U171" s="34">
        <v>56</v>
      </c>
      <c r="W171" s="34">
        <v>56</v>
      </c>
      <c r="AH171" s="33">
        <v>56</v>
      </c>
      <c r="AK171" s="3" t="s">
        <v>224</v>
      </c>
      <c r="AL171" s="39">
        <v>45182.708333333336</v>
      </c>
      <c r="AM171" s="39">
        <v>45184.416666666664</v>
      </c>
      <c r="AN171" s="1" t="s">
        <v>17</v>
      </c>
      <c r="AO171" s="1" t="s">
        <v>18</v>
      </c>
      <c r="AP171" s="39">
        <v>45184.416666666664</v>
      </c>
      <c r="AQ171" s="39">
        <v>45184.4375</v>
      </c>
      <c r="AR171" s="34">
        <v>3</v>
      </c>
      <c r="AS171" s="36">
        <v>2510000</v>
      </c>
      <c r="AT171" s="36">
        <v>10000</v>
      </c>
      <c r="AU171" s="1" t="str">
        <f>IFERROR(VLOOKUP(B171,转让结果!B:H,5,0), "")</f>
        <v>甘肃长达金融资产管理股份有限公司</v>
      </c>
      <c r="AW171" s="30">
        <f t="shared" si="8"/>
        <v>1</v>
      </c>
    </row>
    <row r="172" spans="1:49" ht="32">
      <c r="A172" s="30">
        <f t="shared" si="9"/>
        <v>171</v>
      </c>
      <c r="B172" s="2" t="s">
        <v>225</v>
      </c>
      <c r="C172" s="7" t="s">
        <v>354</v>
      </c>
      <c r="E172" s="27">
        <v>45131</v>
      </c>
      <c r="F172" s="34">
        <v>421</v>
      </c>
      <c r="G172" s="30">
        <v>419</v>
      </c>
      <c r="H172" s="35">
        <v>226.51</v>
      </c>
      <c r="I172" s="36">
        <v>504012.85</v>
      </c>
      <c r="J172" s="35">
        <v>42.53</v>
      </c>
      <c r="K172" s="36">
        <v>64710251.590000004</v>
      </c>
      <c r="L172" s="36">
        <v>8630618.3900000006</v>
      </c>
      <c r="M172" s="36">
        <v>73340869.980000004</v>
      </c>
      <c r="N172" s="29">
        <f t="shared" si="7"/>
        <v>0</v>
      </c>
      <c r="O172" s="36">
        <v>778.5</v>
      </c>
      <c r="P172" s="36">
        <v>175037.88</v>
      </c>
      <c r="Q172" s="36">
        <v>303890.09000000003</v>
      </c>
      <c r="T172" s="34">
        <v>421</v>
      </c>
      <c r="U172" s="34">
        <v>421</v>
      </c>
      <c r="V172" s="34">
        <v>421</v>
      </c>
      <c r="X172" s="33">
        <v>420</v>
      </c>
      <c r="AC172" s="33">
        <v>1</v>
      </c>
      <c r="AL172" s="39">
        <v>45163.708333333336</v>
      </c>
      <c r="AM172" s="39">
        <v>45167.416666666664</v>
      </c>
      <c r="AN172" s="1" t="s">
        <v>17</v>
      </c>
      <c r="AO172" s="1" t="s">
        <v>18</v>
      </c>
      <c r="AP172" s="39">
        <v>45167.416666666664</v>
      </c>
      <c r="AQ172" s="39">
        <v>45167.4375</v>
      </c>
      <c r="AR172" s="34">
        <v>5</v>
      </c>
      <c r="AS172" s="36">
        <v>10000000</v>
      </c>
      <c r="AT172" s="36">
        <v>50000</v>
      </c>
      <c r="AU172" s="1" t="str">
        <f>IFERROR(VLOOKUP(B172,转让结果!B:H,5,0), "")</f>
        <v>辽宁富安金融资产管理有限公司</v>
      </c>
      <c r="AW172" s="30">
        <f t="shared" si="8"/>
        <v>1</v>
      </c>
    </row>
    <row r="173" spans="1:49" ht="32">
      <c r="A173" s="30">
        <f t="shared" si="9"/>
        <v>172</v>
      </c>
      <c r="B173" s="2" t="s">
        <v>216</v>
      </c>
      <c r="C173" s="7" t="s">
        <v>354</v>
      </c>
      <c r="E173" s="27">
        <v>45046</v>
      </c>
      <c r="F173" s="34">
        <v>1267</v>
      </c>
      <c r="G173" s="30">
        <v>1260</v>
      </c>
      <c r="H173" s="35">
        <v>751.5</v>
      </c>
      <c r="I173" s="36">
        <v>2186870.54</v>
      </c>
      <c r="J173" s="35">
        <v>43</v>
      </c>
      <c r="K173" s="36">
        <v>148392552.15000001</v>
      </c>
      <c r="L173" s="36">
        <v>77871894.079999998</v>
      </c>
      <c r="M173" s="36">
        <v>226264446.22999999</v>
      </c>
      <c r="N173" s="29">
        <f t="shared" si="7"/>
        <v>0</v>
      </c>
      <c r="O173" s="36">
        <v>1845008.16</v>
      </c>
      <c r="P173" s="36">
        <v>179574.96</v>
      </c>
      <c r="Q173" s="36">
        <v>303282.96999999997</v>
      </c>
      <c r="T173" s="34">
        <v>1267</v>
      </c>
      <c r="U173" s="34">
        <v>1267</v>
      </c>
      <c r="V173" s="34">
        <v>1267</v>
      </c>
      <c r="Y173" s="33">
        <v>97</v>
      </c>
      <c r="AC173" s="33">
        <v>1133</v>
      </c>
      <c r="AD173" s="33">
        <v>1</v>
      </c>
      <c r="AH173" s="33">
        <v>36</v>
      </c>
      <c r="AL173" s="39">
        <v>45163.708333333336</v>
      </c>
      <c r="AM173" s="39">
        <v>45169.395833333336</v>
      </c>
      <c r="AN173" s="1" t="s">
        <v>17</v>
      </c>
      <c r="AO173" s="1" t="s">
        <v>18</v>
      </c>
      <c r="AP173" s="39">
        <v>45169.395833333336</v>
      </c>
      <c r="AQ173" s="39">
        <v>45169.416666666664</v>
      </c>
      <c r="AR173" s="34">
        <v>5</v>
      </c>
      <c r="AS173" s="36">
        <v>13470000</v>
      </c>
      <c r="AT173" s="36">
        <v>10000</v>
      </c>
      <c r="AU173" s="1" t="str">
        <f>IFERROR(VLOOKUP(B173,转让结果!B:H,5,0), "")</f>
        <v/>
      </c>
      <c r="AW173" s="30">
        <f t="shared" si="8"/>
        <v>0</v>
      </c>
    </row>
    <row r="174" spans="1:49" ht="32">
      <c r="A174" s="30">
        <f t="shared" si="9"/>
        <v>173</v>
      </c>
      <c r="B174" s="2" t="s">
        <v>226</v>
      </c>
      <c r="C174" s="7" t="s">
        <v>227</v>
      </c>
      <c r="E174" s="27">
        <v>45077</v>
      </c>
      <c r="F174" s="34">
        <v>2648</v>
      </c>
      <c r="G174" s="30">
        <v>1078</v>
      </c>
      <c r="H174" s="35">
        <v>510</v>
      </c>
      <c r="I174" s="36">
        <v>39444.019999999997</v>
      </c>
      <c r="J174" s="35">
        <v>34.78</v>
      </c>
      <c r="K174" s="36">
        <v>10235666.039999999</v>
      </c>
      <c r="L174" s="36">
        <v>5102051.5999999996</v>
      </c>
      <c r="M174" s="36">
        <v>15337717.640000001</v>
      </c>
      <c r="N174" s="29">
        <f t="shared" si="7"/>
        <v>0</v>
      </c>
      <c r="O174" s="36">
        <v>18403.96</v>
      </c>
      <c r="P174" s="36">
        <v>14227.94</v>
      </c>
      <c r="Q174" s="36">
        <v>18292.43</v>
      </c>
      <c r="T174" s="34">
        <v>2648</v>
      </c>
      <c r="U174" s="34">
        <v>2648</v>
      </c>
      <c r="V174" s="34">
        <v>2648</v>
      </c>
      <c r="X174" s="33">
        <v>2648</v>
      </c>
      <c r="AL174" s="39">
        <v>45175.708333333336</v>
      </c>
      <c r="AM174" s="39">
        <v>45177.416666666664</v>
      </c>
      <c r="AN174" s="1" t="s">
        <v>17</v>
      </c>
      <c r="AO174" s="1" t="s">
        <v>18</v>
      </c>
      <c r="AP174" s="39">
        <v>45177.416666666664</v>
      </c>
      <c r="AQ174" s="39">
        <v>45177.458333333336</v>
      </c>
      <c r="AR174" s="34">
        <v>5</v>
      </c>
      <c r="AS174" s="36">
        <v>920000</v>
      </c>
      <c r="AT174" s="36">
        <v>10000</v>
      </c>
      <c r="AU174" s="1" t="str">
        <f>IFERROR(VLOOKUP(B174,转让结果!B:H,5,0), "")</f>
        <v/>
      </c>
      <c r="AW174" s="30">
        <f t="shared" si="8"/>
        <v>0</v>
      </c>
    </row>
    <row r="175" spans="1:49" ht="32">
      <c r="A175" s="30">
        <f t="shared" si="9"/>
        <v>174</v>
      </c>
      <c r="B175" s="2" t="s">
        <v>228</v>
      </c>
      <c r="C175" s="7" t="s">
        <v>354</v>
      </c>
      <c r="E175" s="27">
        <v>45127</v>
      </c>
      <c r="F175" s="34">
        <v>965</v>
      </c>
      <c r="G175" s="30">
        <v>964</v>
      </c>
      <c r="H175" s="35">
        <v>1975</v>
      </c>
      <c r="I175" s="36">
        <v>2539982.2599999998</v>
      </c>
      <c r="J175" s="35">
        <v>45.57</v>
      </c>
      <c r="K175" s="36">
        <v>76096254.489999995</v>
      </c>
      <c r="L175" s="36">
        <v>138588676.69</v>
      </c>
      <c r="M175" s="36">
        <v>214684931.18000001</v>
      </c>
      <c r="N175" s="29">
        <f t="shared" si="7"/>
        <v>0</v>
      </c>
      <c r="O175" s="36">
        <v>1126596.1200000001</v>
      </c>
      <c r="P175" s="36">
        <v>222702.21</v>
      </c>
      <c r="Q175" s="36">
        <v>240879.5</v>
      </c>
      <c r="T175" s="34">
        <v>965</v>
      </c>
      <c r="U175" s="34">
        <v>965</v>
      </c>
      <c r="V175" s="34">
        <v>965</v>
      </c>
      <c r="X175" s="33">
        <v>57</v>
      </c>
      <c r="Y175" s="33">
        <v>3</v>
      </c>
      <c r="AC175" s="33">
        <v>11</v>
      </c>
      <c r="AD175" s="33">
        <v>6</v>
      </c>
      <c r="AG175" s="33">
        <v>48</v>
      </c>
      <c r="AH175" s="33">
        <v>84</v>
      </c>
      <c r="AK175" s="3" t="s">
        <v>229</v>
      </c>
      <c r="AL175" s="39">
        <v>45175.708333333336</v>
      </c>
      <c r="AM175" s="39">
        <v>45177.416666666664</v>
      </c>
      <c r="AN175" s="1" t="s">
        <v>17</v>
      </c>
      <c r="AO175" s="1" t="s">
        <v>18</v>
      </c>
      <c r="AP175" s="39">
        <v>45177.416666666664</v>
      </c>
      <c r="AQ175" s="39">
        <v>45177.4375</v>
      </c>
      <c r="AR175" s="34">
        <v>3</v>
      </c>
      <c r="AS175" s="36">
        <v>5350000</v>
      </c>
      <c r="AT175" s="36">
        <v>50000</v>
      </c>
      <c r="AU175" s="1" t="str">
        <f>IFERROR(VLOOKUP(B175,转让结果!B:H,5,0), "")</f>
        <v/>
      </c>
      <c r="AW175" s="30">
        <f t="shared" si="8"/>
        <v>0</v>
      </c>
    </row>
    <row r="176" spans="1:49" ht="32">
      <c r="A176" s="30">
        <f t="shared" si="9"/>
        <v>175</v>
      </c>
      <c r="B176" s="2" t="s">
        <v>230</v>
      </c>
      <c r="C176" s="7" t="s">
        <v>354</v>
      </c>
      <c r="E176" s="27">
        <v>45141</v>
      </c>
      <c r="F176" s="34">
        <v>569</v>
      </c>
      <c r="G176" s="30">
        <v>568</v>
      </c>
      <c r="H176" s="35">
        <v>1673</v>
      </c>
      <c r="I176" s="36">
        <v>1628557.86</v>
      </c>
      <c r="J176" s="35">
        <v>46</v>
      </c>
      <c r="K176" s="36">
        <v>54950100.299999997</v>
      </c>
      <c r="L176" s="36">
        <v>77940747.670000002</v>
      </c>
      <c r="M176" s="36">
        <v>132890847.97</v>
      </c>
      <c r="N176" s="29">
        <f t="shared" si="7"/>
        <v>0</v>
      </c>
      <c r="O176" s="36">
        <v>569648.59</v>
      </c>
      <c r="P176" s="36">
        <v>233962.76</v>
      </c>
      <c r="Q176" s="36">
        <v>213727.25</v>
      </c>
      <c r="T176" s="34">
        <v>569</v>
      </c>
      <c r="U176" s="34">
        <v>569</v>
      </c>
      <c r="V176" s="34">
        <v>569</v>
      </c>
      <c r="X176" s="33">
        <v>92</v>
      </c>
      <c r="Y176" s="33">
        <v>1</v>
      </c>
      <c r="AC176" s="33">
        <v>11</v>
      </c>
      <c r="AD176" s="33">
        <v>38</v>
      </c>
      <c r="AG176" s="33">
        <v>79</v>
      </c>
      <c r="AH176" s="33">
        <v>348</v>
      </c>
      <c r="AK176" s="3" t="s">
        <v>231</v>
      </c>
      <c r="AL176" s="39">
        <v>45181.708333333336</v>
      </c>
      <c r="AM176" s="39">
        <v>45183.416666666664</v>
      </c>
      <c r="AN176" s="1" t="s">
        <v>17</v>
      </c>
      <c r="AO176" s="1" t="s">
        <v>18</v>
      </c>
      <c r="AP176" s="39">
        <v>45183.416666666664</v>
      </c>
      <c r="AQ176" s="39">
        <v>45183.4375</v>
      </c>
      <c r="AR176" s="34">
        <v>3</v>
      </c>
      <c r="AS176" s="36">
        <v>4000000</v>
      </c>
      <c r="AT176" s="36">
        <v>10000</v>
      </c>
      <c r="AU176" s="1" t="str">
        <f>IFERROR(VLOOKUP(B176,转让结果!B:H,5,0), "")</f>
        <v/>
      </c>
      <c r="AW176" s="30">
        <f t="shared" si="8"/>
        <v>0</v>
      </c>
    </row>
    <row r="177" spans="1:49" ht="49" customHeight="1">
      <c r="A177" s="30">
        <f t="shared" si="9"/>
        <v>176</v>
      </c>
      <c r="B177" s="2" t="s">
        <v>232</v>
      </c>
      <c r="C177" s="7" t="s">
        <v>354</v>
      </c>
      <c r="E177" s="27">
        <v>45141</v>
      </c>
      <c r="F177" s="34">
        <v>571</v>
      </c>
      <c r="G177" s="30">
        <v>571</v>
      </c>
      <c r="H177" s="35">
        <v>1354</v>
      </c>
      <c r="I177" s="36">
        <v>1087449.72</v>
      </c>
      <c r="J177" s="35">
        <v>46</v>
      </c>
      <c r="K177" s="36">
        <v>49309041.109999999</v>
      </c>
      <c r="L177" s="36">
        <v>64356283.829999998</v>
      </c>
      <c r="M177" s="36">
        <v>113665324.94</v>
      </c>
      <c r="N177" s="29">
        <f t="shared" si="7"/>
        <v>0</v>
      </c>
      <c r="O177" s="36">
        <v>786351.19</v>
      </c>
      <c r="P177" s="36">
        <v>199063.62</v>
      </c>
      <c r="Q177" s="36">
        <v>227710.52</v>
      </c>
      <c r="T177" s="34">
        <v>571</v>
      </c>
      <c r="U177" s="34">
        <v>571</v>
      </c>
      <c r="V177" s="34">
        <v>571</v>
      </c>
      <c r="X177" s="33">
        <v>2</v>
      </c>
      <c r="Y177" s="33">
        <v>1</v>
      </c>
      <c r="AC177" s="33">
        <v>20</v>
      </c>
      <c r="AD177" s="33">
        <v>189</v>
      </c>
      <c r="AG177" s="33">
        <v>25</v>
      </c>
      <c r="AH177" s="33">
        <v>334</v>
      </c>
      <c r="AK177" s="3" t="s">
        <v>234</v>
      </c>
      <c r="AL177" s="39">
        <v>45182.708333333336</v>
      </c>
      <c r="AM177" s="39">
        <v>45184.416666608799</v>
      </c>
      <c r="AN177" s="1" t="s">
        <v>17</v>
      </c>
      <c r="AO177" s="1" t="s">
        <v>18</v>
      </c>
      <c r="AP177" s="39">
        <v>45184.416666608799</v>
      </c>
      <c r="AQ177" s="39">
        <v>45184.4375</v>
      </c>
      <c r="AR177" s="34">
        <v>3</v>
      </c>
      <c r="AS177" s="36">
        <v>3700000</v>
      </c>
      <c r="AT177" s="36">
        <v>10000</v>
      </c>
      <c r="AU177" s="1" t="str">
        <f>IFERROR(VLOOKUP(B177,转让结果!B:H,5,0), "")</f>
        <v/>
      </c>
      <c r="AW177" s="30">
        <f t="shared" si="8"/>
        <v>0</v>
      </c>
    </row>
    <row r="178" spans="1:49" ht="32">
      <c r="A178" s="30">
        <f t="shared" si="9"/>
        <v>177</v>
      </c>
      <c r="B178" s="2" t="s">
        <v>233</v>
      </c>
      <c r="C178" s="7" t="s">
        <v>354</v>
      </c>
      <c r="E178" s="27">
        <v>45132</v>
      </c>
      <c r="F178" s="34">
        <v>2203</v>
      </c>
      <c r="G178" s="30">
        <v>2072</v>
      </c>
      <c r="H178" s="35">
        <v>1512</v>
      </c>
      <c r="I178" s="36">
        <v>3558087.14</v>
      </c>
      <c r="J178" s="35">
        <v>46</v>
      </c>
      <c r="K178" s="36">
        <v>221403653.83000001</v>
      </c>
      <c r="L178" s="36">
        <v>265197744.38</v>
      </c>
      <c r="M178" s="36">
        <v>486601398.20999998</v>
      </c>
      <c r="N178" s="29">
        <f t="shared" si="7"/>
        <v>0</v>
      </c>
      <c r="O178" s="36">
        <v>5925170.5</v>
      </c>
      <c r="P178" s="36">
        <v>234846.23</v>
      </c>
      <c r="Q178" s="36">
        <v>199419.93</v>
      </c>
      <c r="T178" s="34">
        <v>2203</v>
      </c>
      <c r="U178" s="34">
        <v>223</v>
      </c>
      <c r="V178" s="34">
        <v>2203</v>
      </c>
      <c r="X178" s="33">
        <v>440</v>
      </c>
      <c r="AC178" s="33">
        <v>548</v>
      </c>
      <c r="AD178" s="33">
        <v>416</v>
      </c>
      <c r="AH178" s="33">
        <v>799</v>
      </c>
      <c r="AK178" s="9" t="s">
        <v>235</v>
      </c>
      <c r="AL178" s="39">
        <v>45182.708333333336</v>
      </c>
      <c r="AM178" s="39">
        <v>45184.625</v>
      </c>
      <c r="AN178" s="1" t="s">
        <v>17</v>
      </c>
      <c r="AO178" s="1" t="s">
        <v>18</v>
      </c>
      <c r="AP178" s="39">
        <v>45184.625</v>
      </c>
      <c r="AQ178" s="39">
        <v>45184.645833333336</v>
      </c>
      <c r="AR178" s="34">
        <v>3</v>
      </c>
      <c r="AS178" s="36">
        <v>16000000</v>
      </c>
      <c r="AT178" s="36">
        <v>50000</v>
      </c>
      <c r="AU178" s="1" t="str">
        <f>IFERROR(VLOOKUP(B178,转让结果!B:H,5,0), "")</f>
        <v/>
      </c>
      <c r="AW178" s="30">
        <f t="shared" si="8"/>
        <v>0</v>
      </c>
    </row>
    <row r="179" spans="1:49" ht="32">
      <c r="A179" s="30">
        <f t="shared" si="9"/>
        <v>178</v>
      </c>
      <c r="B179" s="2" t="s">
        <v>236</v>
      </c>
      <c r="C179" s="7" t="s">
        <v>237</v>
      </c>
      <c r="E179" s="27">
        <v>45118</v>
      </c>
      <c r="F179" s="34">
        <v>1860</v>
      </c>
      <c r="G179" s="30">
        <v>1207</v>
      </c>
      <c r="H179" s="35">
        <v>654.39</v>
      </c>
      <c r="I179" s="36">
        <v>25163.98</v>
      </c>
      <c r="J179" s="35">
        <v>33.9</v>
      </c>
      <c r="K179" s="36">
        <v>6283611.1900000004</v>
      </c>
      <c r="L179" s="36">
        <v>3430212.19</v>
      </c>
      <c r="M179" s="36">
        <v>9713823.3800000008</v>
      </c>
      <c r="N179" s="29">
        <f t="shared" si="7"/>
        <v>0</v>
      </c>
      <c r="O179" s="36">
        <v>0</v>
      </c>
      <c r="P179" s="36">
        <v>8047.91</v>
      </c>
      <c r="Q179" s="36">
        <v>6686.73</v>
      </c>
      <c r="S179" s="34">
        <v>162</v>
      </c>
      <c r="T179" s="34">
        <v>1698</v>
      </c>
      <c r="U179" s="34">
        <v>186</v>
      </c>
      <c r="V179" s="34">
        <v>1860</v>
      </c>
      <c r="X179" s="33">
        <v>1860</v>
      </c>
      <c r="AK179" s="3" t="s">
        <v>238</v>
      </c>
      <c r="AL179" s="39">
        <v>45183.708333333336</v>
      </c>
      <c r="AM179" s="39">
        <v>45187.395833333336</v>
      </c>
      <c r="AN179" s="1" t="s">
        <v>17</v>
      </c>
      <c r="AO179" s="1" t="s">
        <v>18</v>
      </c>
      <c r="AP179" s="39">
        <v>45187.395833333336</v>
      </c>
      <c r="AQ179" s="39">
        <v>45187.4375</v>
      </c>
      <c r="AR179" s="34">
        <v>5</v>
      </c>
      <c r="AS179" s="36">
        <v>450000</v>
      </c>
      <c r="AT179" s="36">
        <v>20000</v>
      </c>
      <c r="AU179" s="1" t="str">
        <f>IFERROR(VLOOKUP(B179,转让结果!B:H,5,0), "")</f>
        <v>辽宁富安金融资产管理有限公司</v>
      </c>
      <c r="AW179" s="30">
        <f t="shared" si="8"/>
        <v>1</v>
      </c>
    </row>
    <row r="180" spans="1:49" ht="32">
      <c r="A180" s="30">
        <f t="shared" si="9"/>
        <v>179</v>
      </c>
      <c r="B180" s="2" t="s">
        <v>239</v>
      </c>
      <c r="C180" s="7" t="s">
        <v>499</v>
      </c>
      <c r="D180" s="7" t="s">
        <v>501</v>
      </c>
      <c r="E180" s="27">
        <v>45101</v>
      </c>
      <c r="F180" s="34">
        <v>23994</v>
      </c>
      <c r="G180" s="30">
        <v>23539</v>
      </c>
      <c r="H180" s="35">
        <v>1395.99</v>
      </c>
      <c r="I180" s="36">
        <v>1313604.55</v>
      </c>
      <c r="J180" s="35">
        <v>42.58</v>
      </c>
      <c r="K180" s="36">
        <v>480791523.56999999</v>
      </c>
      <c r="L180" s="36">
        <v>358534249.72000003</v>
      </c>
      <c r="M180" s="36">
        <v>839325773.28999996</v>
      </c>
      <c r="N180" s="29">
        <f t="shared" si="7"/>
        <v>0</v>
      </c>
      <c r="O180" s="36">
        <v>0</v>
      </c>
      <c r="P180" s="36">
        <v>35656.82</v>
      </c>
      <c r="Q180" s="36">
        <v>44297</v>
      </c>
      <c r="T180" s="34">
        <v>23994</v>
      </c>
      <c r="U180" s="34">
        <v>23994</v>
      </c>
      <c r="V180" s="34">
        <v>23994</v>
      </c>
      <c r="X180" s="33">
        <v>23994</v>
      </c>
      <c r="AK180" s="3" t="s">
        <v>201</v>
      </c>
      <c r="AL180" s="39">
        <v>45190.708333333336</v>
      </c>
      <c r="AM180" s="39">
        <v>45194.395833333336</v>
      </c>
      <c r="AN180" s="1" t="s">
        <v>17</v>
      </c>
      <c r="AO180" s="1" t="s">
        <v>18</v>
      </c>
      <c r="AP180" s="39">
        <v>45194.395833333336</v>
      </c>
      <c r="AQ180" s="39">
        <v>45194.4375</v>
      </c>
      <c r="AR180" s="34">
        <v>5</v>
      </c>
      <c r="AS180" s="36">
        <v>38820000</v>
      </c>
      <c r="AT180" s="36">
        <v>100000</v>
      </c>
      <c r="AU180" s="1" t="str">
        <f>IFERROR(VLOOKUP(B180,转让结果!B:H,5,0), "")</f>
        <v>海德资产管理有限公司</v>
      </c>
      <c r="AW180" s="30">
        <f t="shared" si="8"/>
        <v>1</v>
      </c>
    </row>
    <row r="181" spans="1:49" ht="32">
      <c r="A181" s="30">
        <f t="shared" si="9"/>
        <v>180</v>
      </c>
      <c r="B181" s="2" t="s">
        <v>240</v>
      </c>
      <c r="C181" s="7" t="s">
        <v>499</v>
      </c>
      <c r="D181" s="7" t="s">
        <v>501</v>
      </c>
      <c r="E181" s="27">
        <v>45101</v>
      </c>
      <c r="F181" s="34">
        <v>18701</v>
      </c>
      <c r="G181" s="30">
        <v>17697</v>
      </c>
      <c r="H181" s="35">
        <v>1344.11</v>
      </c>
      <c r="I181" s="36">
        <v>1386599.07</v>
      </c>
      <c r="J181" s="35">
        <v>43.24</v>
      </c>
      <c r="K181" s="36">
        <v>413591804.12</v>
      </c>
      <c r="L181" s="36">
        <v>305452856.43000001</v>
      </c>
      <c r="M181" s="36">
        <v>719044660.54999995</v>
      </c>
      <c r="N181" s="29">
        <f t="shared" si="7"/>
        <v>0</v>
      </c>
      <c r="O181" s="36">
        <v>0</v>
      </c>
      <c r="P181" s="36">
        <v>40630.879999999997</v>
      </c>
      <c r="Q181" s="36">
        <v>54212.08</v>
      </c>
      <c r="T181" s="34">
        <v>18701</v>
      </c>
      <c r="U181" s="34">
        <v>1871</v>
      </c>
      <c r="V181" s="34">
        <v>18701</v>
      </c>
      <c r="X181" s="33">
        <v>18701</v>
      </c>
      <c r="AK181" s="3" t="s">
        <v>201</v>
      </c>
      <c r="AL181" s="39">
        <v>45188.708333333336</v>
      </c>
      <c r="AM181" s="39">
        <v>45190.395833333336</v>
      </c>
      <c r="AN181" s="1" t="s">
        <v>17</v>
      </c>
      <c r="AO181" s="1" t="s">
        <v>18</v>
      </c>
      <c r="AP181" s="39">
        <v>45190.395833333336</v>
      </c>
      <c r="AQ181" s="39">
        <v>45190.4375</v>
      </c>
      <c r="AR181" s="34">
        <v>5</v>
      </c>
      <c r="AS181" s="36">
        <v>324900000</v>
      </c>
      <c r="AT181" s="36">
        <v>100000</v>
      </c>
      <c r="AU181" s="1" t="str">
        <f>IFERROR(VLOOKUP(B181,转让结果!B:H,5,0), "")</f>
        <v>海德资产管理有限公司</v>
      </c>
      <c r="AW181" s="30">
        <f t="shared" si="8"/>
        <v>1</v>
      </c>
    </row>
    <row r="182" spans="1:49" ht="32">
      <c r="A182" s="30">
        <f t="shared" si="9"/>
        <v>181</v>
      </c>
      <c r="B182" s="2" t="s">
        <v>241</v>
      </c>
      <c r="C182" s="7" t="s">
        <v>499</v>
      </c>
      <c r="D182" s="7" t="s">
        <v>501</v>
      </c>
      <c r="E182" s="27">
        <v>45101</v>
      </c>
      <c r="F182" s="34">
        <v>32477</v>
      </c>
      <c r="G182" s="30">
        <v>31949</v>
      </c>
      <c r="H182" s="35">
        <v>1478.55</v>
      </c>
      <c r="I182" s="36">
        <v>1260078.8700000001</v>
      </c>
      <c r="J182" s="35">
        <v>40.17</v>
      </c>
      <c r="K182" s="36">
        <v>647723227.26999998</v>
      </c>
      <c r="L182" s="36">
        <v>489322523.70999998</v>
      </c>
      <c r="M182" s="36">
        <v>1137045750.98</v>
      </c>
      <c r="N182" s="29">
        <f t="shared" si="7"/>
        <v>0</v>
      </c>
      <c r="O182" s="36">
        <v>0</v>
      </c>
      <c r="P182" s="36">
        <v>35589.4</v>
      </c>
      <c r="Q182" s="36">
        <v>33086</v>
      </c>
      <c r="T182" s="34">
        <v>32477</v>
      </c>
      <c r="U182" s="34">
        <v>32477</v>
      </c>
      <c r="V182" s="34">
        <v>32477</v>
      </c>
      <c r="X182" s="33">
        <v>32477</v>
      </c>
      <c r="AK182" s="3" t="s">
        <v>201</v>
      </c>
      <c r="AL182" s="39">
        <v>45189.708333333336</v>
      </c>
      <c r="AM182" s="39">
        <v>45191.395833333336</v>
      </c>
      <c r="AN182" s="1" t="s">
        <v>17</v>
      </c>
      <c r="AO182" s="1" t="s">
        <v>18</v>
      </c>
      <c r="AP182" s="39">
        <v>45191.395833333336</v>
      </c>
      <c r="AQ182" s="39">
        <v>45191.4375</v>
      </c>
      <c r="AR182" s="34">
        <v>5</v>
      </c>
      <c r="AS182" s="36">
        <v>53700000</v>
      </c>
      <c r="AT182" s="36">
        <v>100000</v>
      </c>
      <c r="AU182" s="1" t="str">
        <f>IFERROR(VLOOKUP(B182,转让结果!B:H,5,0), "")</f>
        <v>海德资产管理有限公司</v>
      </c>
      <c r="AW182" s="30">
        <f t="shared" si="8"/>
        <v>1</v>
      </c>
    </row>
    <row r="183" spans="1:49" ht="32">
      <c r="A183" s="30">
        <f t="shared" si="9"/>
        <v>182</v>
      </c>
      <c r="B183" s="2" t="s">
        <v>242</v>
      </c>
      <c r="C183" s="7" t="s">
        <v>499</v>
      </c>
      <c r="D183" s="7" t="s">
        <v>501</v>
      </c>
      <c r="E183" s="27">
        <v>45101</v>
      </c>
      <c r="F183" s="34">
        <v>36831</v>
      </c>
      <c r="G183" s="30">
        <v>35560</v>
      </c>
      <c r="H183" s="35">
        <v>1548.38</v>
      </c>
      <c r="I183" s="36">
        <v>1406923.06</v>
      </c>
      <c r="J183" s="35">
        <v>41.79</v>
      </c>
      <c r="K183" s="36">
        <v>793306960.01999998</v>
      </c>
      <c r="L183" s="36">
        <v>641679825.15999997</v>
      </c>
      <c r="M183" s="36">
        <v>1434986785.1800001</v>
      </c>
      <c r="N183" s="29">
        <f t="shared" si="7"/>
        <v>0</v>
      </c>
      <c r="O183" s="36">
        <v>0</v>
      </c>
      <c r="P183" s="36">
        <v>40353.96</v>
      </c>
      <c r="Q183" s="36">
        <v>44489.54</v>
      </c>
      <c r="T183" s="34">
        <v>36831</v>
      </c>
      <c r="U183" s="34">
        <v>36831</v>
      </c>
      <c r="V183" s="34">
        <v>36831</v>
      </c>
      <c r="X183" s="33">
        <v>36831</v>
      </c>
      <c r="AK183" s="3" t="s">
        <v>201</v>
      </c>
      <c r="AL183" s="39">
        <v>45187.708333333336</v>
      </c>
      <c r="AM183" s="39">
        <v>45189.395833333336</v>
      </c>
      <c r="AN183" s="1" t="s">
        <v>17</v>
      </c>
      <c r="AO183" s="1" t="s">
        <v>18</v>
      </c>
      <c r="AP183" s="39">
        <v>45189.395833333336</v>
      </c>
      <c r="AQ183" s="39">
        <v>45189.4375</v>
      </c>
      <c r="AR183" s="34">
        <v>5</v>
      </c>
      <c r="AS183" s="36">
        <v>63970000</v>
      </c>
      <c r="AT183" s="36">
        <v>100000</v>
      </c>
      <c r="AU183" s="1" t="str">
        <f>IFERROR(VLOOKUP(B183,转让结果!B:H,5,0), "")</f>
        <v>宁夏金融资产管理有限公司</v>
      </c>
      <c r="AW183" s="30">
        <f t="shared" si="8"/>
        <v>1</v>
      </c>
    </row>
    <row r="184" spans="1:49" ht="32">
      <c r="A184" s="30">
        <f t="shared" si="9"/>
        <v>183</v>
      </c>
      <c r="B184" s="2" t="s">
        <v>243</v>
      </c>
      <c r="C184" s="7" t="s">
        <v>354</v>
      </c>
      <c r="E184" s="27">
        <v>45154</v>
      </c>
      <c r="F184" s="34">
        <v>777</v>
      </c>
      <c r="G184" s="30">
        <v>777</v>
      </c>
      <c r="H184" s="35">
        <v>1906</v>
      </c>
      <c r="I184" s="36">
        <v>501157.78</v>
      </c>
      <c r="J184" s="35">
        <v>43</v>
      </c>
      <c r="K184" s="36">
        <v>89076514.859999999</v>
      </c>
      <c r="L184" s="36">
        <v>15387667.050000001</v>
      </c>
      <c r="M184" s="36">
        <v>104464181.91</v>
      </c>
      <c r="N184" s="29">
        <f t="shared" si="7"/>
        <v>0</v>
      </c>
      <c r="O184" s="36">
        <v>6629</v>
      </c>
      <c r="P184" s="36">
        <v>134445.54</v>
      </c>
      <c r="Q184" s="36">
        <v>55822.49</v>
      </c>
      <c r="T184" s="34">
        <v>777</v>
      </c>
      <c r="U184" s="34">
        <v>777</v>
      </c>
      <c r="V184" s="34">
        <v>777</v>
      </c>
      <c r="X184" s="33">
        <v>630</v>
      </c>
      <c r="Y184" s="33">
        <v>6</v>
      </c>
      <c r="AC184" s="33">
        <v>27</v>
      </c>
      <c r="AD184" s="33">
        <v>1</v>
      </c>
      <c r="AG184" s="33">
        <v>64</v>
      </c>
      <c r="AH184" s="33">
        <v>49</v>
      </c>
      <c r="AK184" s="3" t="s">
        <v>244</v>
      </c>
      <c r="AL184" s="39">
        <v>45187.625</v>
      </c>
      <c r="AM184" s="39">
        <v>45189.416666666664</v>
      </c>
      <c r="AN184" s="1" t="s">
        <v>17</v>
      </c>
      <c r="AO184" s="1" t="s">
        <v>18</v>
      </c>
      <c r="AP184" s="39">
        <v>45189.416666666664</v>
      </c>
      <c r="AQ184" s="39">
        <v>45189.4375</v>
      </c>
      <c r="AR184" s="34">
        <v>5</v>
      </c>
      <c r="AS184" s="36">
        <v>6000000</v>
      </c>
      <c r="AT184" s="36">
        <v>10000</v>
      </c>
      <c r="AU184" s="1" t="str">
        <f>IFERROR(VLOOKUP(B184,转让结果!B:H,5,0), "")</f>
        <v/>
      </c>
      <c r="AW184" s="30">
        <f t="shared" si="8"/>
        <v>0</v>
      </c>
    </row>
    <row r="185" spans="1:49" ht="32">
      <c r="A185" s="30">
        <f t="shared" si="9"/>
        <v>184</v>
      </c>
      <c r="B185" s="2" t="s">
        <v>245</v>
      </c>
      <c r="C185" s="7" t="s">
        <v>354</v>
      </c>
      <c r="E185" s="27">
        <v>45154</v>
      </c>
      <c r="F185" s="34">
        <v>3313</v>
      </c>
      <c r="G185" s="30">
        <v>3313</v>
      </c>
      <c r="H185" s="35">
        <v>1850</v>
      </c>
      <c r="I185" s="36">
        <v>664200</v>
      </c>
      <c r="J185" s="35">
        <v>43</v>
      </c>
      <c r="K185" s="36">
        <v>356655192.73000002</v>
      </c>
      <c r="L185" s="36">
        <v>65000854.770000003</v>
      </c>
      <c r="M185" s="36">
        <v>421656047.5</v>
      </c>
      <c r="N185" s="29">
        <f t="shared" si="7"/>
        <v>0</v>
      </c>
      <c r="O185" s="36">
        <v>3896</v>
      </c>
      <c r="P185" s="36">
        <v>127273.18</v>
      </c>
      <c r="Q185" s="36">
        <v>57370.86</v>
      </c>
      <c r="T185" s="34">
        <v>3313</v>
      </c>
      <c r="U185" s="34">
        <v>3313</v>
      </c>
      <c r="V185" s="34">
        <v>3313</v>
      </c>
      <c r="X185" s="33">
        <v>2452</v>
      </c>
      <c r="Y185" s="33">
        <v>73</v>
      </c>
      <c r="AC185" s="33">
        <v>130</v>
      </c>
      <c r="AD185" s="33">
        <v>7</v>
      </c>
      <c r="AH185" s="33">
        <v>651</v>
      </c>
      <c r="AK185" s="3" t="s">
        <v>244</v>
      </c>
      <c r="AL185" s="39">
        <v>45187.625</v>
      </c>
      <c r="AM185" s="39">
        <v>45189.416666666664</v>
      </c>
      <c r="AN185" s="1" t="s">
        <v>17</v>
      </c>
      <c r="AO185" s="1" t="s">
        <v>18</v>
      </c>
      <c r="AP185" s="39">
        <v>45189.416666666664</v>
      </c>
      <c r="AQ185" s="39">
        <v>45189.4375</v>
      </c>
      <c r="AR185" s="34">
        <v>5</v>
      </c>
      <c r="AS185" s="36">
        <v>25000000</v>
      </c>
      <c r="AT185" s="36">
        <v>10000</v>
      </c>
      <c r="AU185" s="1" t="str">
        <f>IFERROR(VLOOKUP(B185,转让结果!B:H,5,0), "")</f>
        <v/>
      </c>
      <c r="AW185" s="30">
        <f t="shared" si="8"/>
        <v>0</v>
      </c>
    </row>
    <row r="186" spans="1:49" ht="32">
      <c r="A186" s="30">
        <f t="shared" si="9"/>
        <v>185</v>
      </c>
      <c r="B186" s="2" t="s">
        <v>246</v>
      </c>
      <c r="C186" s="7" t="s">
        <v>354</v>
      </c>
      <c r="E186" s="27">
        <v>45154</v>
      </c>
      <c r="F186" s="34">
        <v>4318</v>
      </c>
      <c r="G186" s="30">
        <v>4318</v>
      </c>
      <c r="H186" s="35">
        <v>1489</v>
      </c>
      <c r="I186" s="36">
        <v>1130451.1200000001</v>
      </c>
      <c r="J186" s="35">
        <v>41</v>
      </c>
      <c r="K186" s="36">
        <v>442838248.98000002</v>
      </c>
      <c r="L186" s="36">
        <v>71668985.060000002</v>
      </c>
      <c r="M186" s="36">
        <v>514507234.04000002</v>
      </c>
      <c r="N186" s="29">
        <f t="shared" si="7"/>
        <v>0</v>
      </c>
      <c r="O186" s="36">
        <v>30259.200000000001</v>
      </c>
      <c r="P186" s="36">
        <v>119154.06</v>
      </c>
      <c r="Q186" s="36">
        <v>30293.89</v>
      </c>
      <c r="T186" s="34">
        <v>4318</v>
      </c>
      <c r="U186" s="34">
        <v>4318</v>
      </c>
      <c r="V186" s="34">
        <v>4318</v>
      </c>
      <c r="X186" s="33">
        <v>3781</v>
      </c>
      <c r="Y186" s="33">
        <v>60</v>
      </c>
      <c r="AC186" s="33">
        <v>89</v>
      </c>
      <c r="AD186" s="33">
        <v>2</v>
      </c>
      <c r="AH186" s="33">
        <v>386</v>
      </c>
      <c r="AK186" s="3" t="s">
        <v>244</v>
      </c>
      <c r="AL186" s="39">
        <v>45187.625</v>
      </c>
      <c r="AM186" s="39">
        <v>45189.416666666664</v>
      </c>
      <c r="AN186" s="1" t="s">
        <v>17</v>
      </c>
      <c r="AO186" s="1" t="s">
        <v>18</v>
      </c>
      <c r="AP186" s="39">
        <v>45189.416666666664</v>
      </c>
      <c r="AQ186" s="39">
        <v>45189.4375</v>
      </c>
      <c r="AR186" s="34">
        <v>5</v>
      </c>
      <c r="AS186" s="36">
        <v>29500000</v>
      </c>
      <c r="AT186" s="36">
        <v>10000</v>
      </c>
      <c r="AU186" s="1" t="str">
        <f>IFERROR(VLOOKUP(B186,转让结果!B:H,5,0), "")</f>
        <v/>
      </c>
      <c r="AW186" s="30">
        <f t="shared" si="8"/>
        <v>0</v>
      </c>
    </row>
    <row r="187" spans="1:49" ht="32">
      <c r="A187" s="30">
        <f t="shared" si="9"/>
        <v>186</v>
      </c>
      <c r="B187" s="2" t="s">
        <v>247</v>
      </c>
      <c r="C187" s="7" t="s">
        <v>354</v>
      </c>
      <c r="E187" s="27">
        <v>45131</v>
      </c>
      <c r="F187" s="34">
        <v>926</v>
      </c>
      <c r="G187" s="30">
        <v>911</v>
      </c>
      <c r="H187" s="35">
        <v>1273</v>
      </c>
      <c r="I187" s="36">
        <v>4003671.49</v>
      </c>
      <c r="J187" s="35">
        <v>45</v>
      </c>
      <c r="K187" s="36">
        <v>98155716.200000003</v>
      </c>
      <c r="L187" s="36">
        <v>102124231.7</v>
      </c>
      <c r="M187" s="36">
        <v>200279947.90000001</v>
      </c>
      <c r="N187" s="29">
        <f t="shared" si="7"/>
        <v>0</v>
      </c>
      <c r="O187" s="36">
        <v>866037.11</v>
      </c>
      <c r="P187" s="36">
        <v>219846.27</v>
      </c>
      <c r="Q187" s="36">
        <v>295097.61</v>
      </c>
      <c r="T187" s="34">
        <v>926</v>
      </c>
      <c r="U187" s="34">
        <v>926</v>
      </c>
      <c r="V187" s="34">
        <v>926</v>
      </c>
      <c r="X187" s="33">
        <v>449</v>
      </c>
      <c r="AC187" s="33">
        <v>347</v>
      </c>
      <c r="AD187" s="33">
        <v>68</v>
      </c>
      <c r="AH187" s="33">
        <v>62</v>
      </c>
      <c r="AK187" s="3" t="s">
        <v>248</v>
      </c>
      <c r="AL187" s="39">
        <v>45189.708333333336</v>
      </c>
      <c r="AM187" s="39">
        <v>45191.416666666664</v>
      </c>
      <c r="AN187" s="1" t="s">
        <v>17</v>
      </c>
      <c r="AO187" s="1" t="s">
        <v>18</v>
      </c>
      <c r="AP187" s="39">
        <v>45191.416666666664</v>
      </c>
      <c r="AQ187" s="39">
        <v>45191.4375</v>
      </c>
      <c r="AR187" s="34">
        <v>3</v>
      </c>
      <c r="AS187" s="36">
        <v>6800000</v>
      </c>
      <c r="AT187" s="36">
        <v>10000</v>
      </c>
      <c r="AU187" s="1" t="str">
        <f>IFERROR(VLOOKUP(B187,转让结果!B:H,5,0), "")</f>
        <v/>
      </c>
      <c r="AW187" s="30">
        <f t="shared" si="8"/>
        <v>0</v>
      </c>
    </row>
    <row r="188" spans="1:49" ht="32">
      <c r="A188" s="30">
        <f t="shared" si="9"/>
        <v>187</v>
      </c>
      <c r="B188" s="2" t="s">
        <v>249</v>
      </c>
      <c r="C188" s="7" t="s">
        <v>354</v>
      </c>
      <c r="E188" s="27">
        <v>45154</v>
      </c>
      <c r="F188" s="34">
        <v>1091</v>
      </c>
      <c r="G188" s="30">
        <v>1091</v>
      </c>
      <c r="H188" s="35">
        <v>1363</v>
      </c>
      <c r="I188" s="36">
        <v>819772.68</v>
      </c>
      <c r="J188" s="35">
        <v>40.5</v>
      </c>
      <c r="K188" s="36">
        <v>107267463.81999999</v>
      </c>
      <c r="L188" s="36">
        <v>17213242.809999999</v>
      </c>
      <c r="M188" s="36">
        <v>124480706.63</v>
      </c>
      <c r="N188" s="29">
        <f t="shared" si="7"/>
        <v>0</v>
      </c>
      <c r="O188" s="36">
        <v>5540.17</v>
      </c>
      <c r="P188" s="36">
        <v>114097.81</v>
      </c>
      <c r="Q188" s="36">
        <v>155858.81</v>
      </c>
      <c r="T188" s="34">
        <v>1091</v>
      </c>
      <c r="U188" s="34">
        <v>191</v>
      </c>
      <c r="V188" s="34">
        <v>1091</v>
      </c>
      <c r="X188" s="33">
        <v>940</v>
      </c>
      <c r="Y188" s="33">
        <v>14</v>
      </c>
      <c r="AC188" s="33">
        <v>38</v>
      </c>
      <c r="AD188" s="33">
        <v>1</v>
      </c>
      <c r="AG188" s="33">
        <v>98</v>
      </c>
      <c r="AK188" s="3" t="s">
        <v>244</v>
      </c>
      <c r="AL188" s="39">
        <v>45187.625</v>
      </c>
      <c r="AM188" s="39">
        <v>45189.625</v>
      </c>
      <c r="AN188" s="1" t="s">
        <v>17</v>
      </c>
      <c r="AO188" s="1" t="s">
        <v>18</v>
      </c>
      <c r="AP188" s="39">
        <v>45189.625</v>
      </c>
      <c r="AQ188" s="39">
        <v>45189.645833333336</v>
      </c>
      <c r="AR188" s="34">
        <v>5</v>
      </c>
      <c r="AS188" s="36">
        <v>7760000</v>
      </c>
      <c r="AT188" s="36">
        <v>10000</v>
      </c>
      <c r="AU188" s="1" t="str">
        <f>IFERROR(VLOOKUP(B188,转让结果!B:H,5,0), "")</f>
        <v/>
      </c>
      <c r="AW188" s="30">
        <f t="shared" si="8"/>
        <v>0</v>
      </c>
    </row>
    <row r="189" spans="1:49" ht="32">
      <c r="A189" s="30">
        <f t="shared" si="9"/>
        <v>188</v>
      </c>
      <c r="B189" s="2" t="s">
        <v>250</v>
      </c>
      <c r="C189" s="7" t="s">
        <v>354</v>
      </c>
      <c r="E189" s="27">
        <v>45131</v>
      </c>
      <c r="F189" s="34">
        <v>923</v>
      </c>
      <c r="G189" s="30">
        <v>906</v>
      </c>
      <c r="H189" s="35">
        <v>1097</v>
      </c>
      <c r="I189" s="36">
        <v>1637169.75</v>
      </c>
      <c r="J189" s="35">
        <v>45</v>
      </c>
      <c r="K189" s="36">
        <v>96450315.609999999</v>
      </c>
      <c r="L189" s="36">
        <v>85348999.719999999</v>
      </c>
      <c r="M189" s="36">
        <v>181799315.33000001</v>
      </c>
      <c r="N189" s="29">
        <f t="shared" si="7"/>
        <v>0</v>
      </c>
      <c r="O189" s="36">
        <v>831003.37</v>
      </c>
      <c r="P189" s="36">
        <v>200661.5</v>
      </c>
      <c r="Q189" s="36">
        <v>283061.25</v>
      </c>
      <c r="T189" s="34">
        <v>923</v>
      </c>
      <c r="U189" s="34">
        <v>923</v>
      </c>
      <c r="V189" s="34">
        <v>923</v>
      </c>
      <c r="X189" s="33">
        <v>413</v>
      </c>
      <c r="Y189" s="33">
        <v>4</v>
      </c>
      <c r="AC189" s="33">
        <v>372</v>
      </c>
      <c r="AD189" s="33">
        <v>70</v>
      </c>
      <c r="AH189" s="33">
        <v>64</v>
      </c>
      <c r="AK189" s="3" t="s">
        <v>248</v>
      </c>
      <c r="AL189" s="39">
        <v>45189.708333333336</v>
      </c>
      <c r="AM189" s="39">
        <v>45191.625</v>
      </c>
      <c r="AN189" s="1" t="s">
        <v>17</v>
      </c>
      <c r="AO189" s="1" t="s">
        <v>18</v>
      </c>
      <c r="AP189" s="39">
        <v>45191.625</v>
      </c>
      <c r="AQ189" s="39">
        <v>45191.645833333336</v>
      </c>
      <c r="AR189" s="34">
        <v>3</v>
      </c>
      <c r="AS189" s="36">
        <v>6700000</v>
      </c>
      <c r="AT189" s="36">
        <v>10000</v>
      </c>
      <c r="AU189" s="1" t="str">
        <f>IFERROR(VLOOKUP(B189,转让结果!B:H,5,0), "")</f>
        <v/>
      </c>
      <c r="AW189" s="30">
        <f t="shared" si="8"/>
        <v>0</v>
      </c>
    </row>
    <row r="190" spans="1:49" ht="32">
      <c r="A190" s="30">
        <f t="shared" si="9"/>
        <v>189</v>
      </c>
      <c r="B190" s="2" t="s">
        <v>251</v>
      </c>
      <c r="C190" s="7" t="s">
        <v>492</v>
      </c>
      <c r="D190" s="1" t="s">
        <v>482</v>
      </c>
      <c r="E190" s="27">
        <v>45077</v>
      </c>
      <c r="F190" s="34">
        <v>140</v>
      </c>
      <c r="G190" s="30">
        <v>137</v>
      </c>
      <c r="H190" s="35">
        <v>645.34</v>
      </c>
      <c r="I190" s="36">
        <v>252486</v>
      </c>
      <c r="J190" s="35">
        <v>48.05</v>
      </c>
      <c r="K190" s="36">
        <v>10982497.82</v>
      </c>
      <c r="L190" s="36">
        <v>1763842.96</v>
      </c>
      <c r="M190" s="36">
        <v>12746340.779999999</v>
      </c>
      <c r="N190" s="29">
        <f t="shared" si="7"/>
        <v>0</v>
      </c>
      <c r="O190" s="36">
        <v>270696.45</v>
      </c>
      <c r="P190" s="36">
        <v>93038.98</v>
      </c>
      <c r="Q190" s="36">
        <v>141491.26999999999</v>
      </c>
      <c r="R190" s="34">
        <v>3</v>
      </c>
      <c r="S190" s="34">
        <v>105</v>
      </c>
      <c r="T190" s="34">
        <v>32</v>
      </c>
      <c r="V190" s="34">
        <v>140</v>
      </c>
      <c r="X190" s="33">
        <v>71</v>
      </c>
      <c r="AC190" s="33">
        <v>14</v>
      </c>
      <c r="AD190" s="33">
        <v>19</v>
      </c>
      <c r="AH190" s="33">
        <v>36</v>
      </c>
      <c r="AL190" s="39">
        <v>45187.625</v>
      </c>
      <c r="AM190" s="39">
        <v>45189.583333333336</v>
      </c>
      <c r="AN190" s="1" t="s">
        <v>17</v>
      </c>
      <c r="AO190" s="1" t="s">
        <v>18</v>
      </c>
      <c r="AP190" s="39">
        <v>45189.583333333336</v>
      </c>
      <c r="AQ190" s="39">
        <v>45189.625</v>
      </c>
      <c r="AR190" s="34">
        <v>5</v>
      </c>
      <c r="AS190" s="36">
        <v>933500</v>
      </c>
      <c r="AT190" s="36">
        <v>30000</v>
      </c>
      <c r="AU190" s="1" t="str">
        <f>IFERROR(VLOOKUP(B190,转让结果!B:H,5,0), "")</f>
        <v/>
      </c>
      <c r="AW190" s="30">
        <f t="shared" si="8"/>
        <v>0</v>
      </c>
    </row>
    <row r="191" spans="1:49" ht="32">
      <c r="A191" s="30">
        <f t="shared" si="9"/>
        <v>190</v>
      </c>
      <c r="B191" s="2" t="s">
        <v>252</v>
      </c>
      <c r="C191" s="7" t="s">
        <v>492</v>
      </c>
      <c r="D191" s="1" t="s">
        <v>483</v>
      </c>
      <c r="E191" s="27">
        <v>45127</v>
      </c>
      <c r="F191" s="34">
        <v>157</v>
      </c>
      <c r="G191" s="30">
        <v>107</v>
      </c>
      <c r="H191" s="35">
        <v>2540.29</v>
      </c>
      <c r="I191" s="36">
        <v>3298958.56</v>
      </c>
      <c r="J191" s="35">
        <v>48.4</v>
      </c>
      <c r="K191" s="36">
        <v>17306992.609999999</v>
      </c>
      <c r="L191" s="36">
        <v>29172740.489999998</v>
      </c>
      <c r="M191" s="36">
        <v>46479733.100000001</v>
      </c>
      <c r="N191" s="29">
        <f t="shared" si="7"/>
        <v>0</v>
      </c>
      <c r="O191" s="36">
        <v>0</v>
      </c>
      <c r="P191" s="36">
        <v>434390.03</v>
      </c>
      <c r="Q191" s="36">
        <v>335091.7</v>
      </c>
      <c r="S191" s="34">
        <v>26</v>
      </c>
      <c r="T191" s="34">
        <v>131</v>
      </c>
      <c r="V191" s="34">
        <v>157</v>
      </c>
      <c r="X191" s="33">
        <v>49</v>
      </c>
      <c r="AC191" s="33">
        <v>30</v>
      </c>
      <c r="AD191" s="33">
        <v>17</v>
      </c>
      <c r="AH191" s="33">
        <v>6</v>
      </c>
      <c r="AJ191" s="33">
        <v>1</v>
      </c>
      <c r="AL191" s="39">
        <v>45187.708333333336</v>
      </c>
      <c r="AM191" s="39">
        <v>45189.375</v>
      </c>
      <c r="AN191" s="1" t="s">
        <v>17</v>
      </c>
      <c r="AO191" s="1" t="s">
        <v>18</v>
      </c>
      <c r="AP191" s="39">
        <v>45189.375</v>
      </c>
      <c r="AQ191" s="39">
        <v>45189.416666666664</v>
      </c>
      <c r="AR191" s="34">
        <v>5</v>
      </c>
      <c r="AS191" s="36">
        <v>850000</v>
      </c>
      <c r="AT191" s="36">
        <v>20000</v>
      </c>
      <c r="AU191" s="1" t="str">
        <f>IFERROR(VLOOKUP(B191,转让结果!B:H,5,0), "")</f>
        <v>辽宁富安金融资产管理有限公司</v>
      </c>
      <c r="AW191" s="30">
        <f t="shared" si="8"/>
        <v>1</v>
      </c>
    </row>
    <row r="192" spans="1:49" ht="32">
      <c r="A192" s="30">
        <f t="shared" si="9"/>
        <v>191</v>
      </c>
      <c r="B192" s="2" t="s">
        <v>253</v>
      </c>
      <c r="C192" s="7" t="s">
        <v>354</v>
      </c>
      <c r="D192" s="1"/>
      <c r="E192" s="27">
        <v>45138</v>
      </c>
      <c r="F192" s="34">
        <v>1567</v>
      </c>
      <c r="G192" s="30">
        <v>296</v>
      </c>
      <c r="H192" s="35">
        <v>2144</v>
      </c>
      <c r="I192" s="36">
        <v>5164066.91</v>
      </c>
      <c r="J192" s="35">
        <v>49</v>
      </c>
      <c r="K192" s="36">
        <v>120319126.42</v>
      </c>
      <c r="L192" s="36">
        <v>213676530.00999999</v>
      </c>
      <c r="M192" s="36">
        <v>333995656.43000001</v>
      </c>
      <c r="N192" s="29">
        <f t="shared" si="7"/>
        <v>0</v>
      </c>
      <c r="O192" s="36">
        <v>2482769.88</v>
      </c>
      <c r="P192" s="36">
        <v>1128363.7</v>
      </c>
      <c r="Q192" s="36">
        <v>351921.54</v>
      </c>
      <c r="T192" s="34">
        <v>1567</v>
      </c>
      <c r="U192" s="34">
        <v>1567</v>
      </c>
      <c r="V192" s="34">
        <v>1567</v>
      </c>
      <c r="X192" s="33">
        <v>13</v>
      </c>
      <c r="Y192" s="33">
        <v>25</v>
      </c>
      <c r="AH192" s="33">
        <v>1529</v>
      </c>
      <c r="AK192" s="3" t="s">
        <v>254</v>
      </c>
      <c r="AL192" s="39">
        <v>45194.708333333336</v>
      </c>
      <c r="AM192" s="39">
        <v>45196.416666666664</v>
      </c>
      <c r="AN192" s="1" t="s">
        <v>17</v>
      </c>
      <c r="AO192" s="1" t="s">
        <v>18</v>
      </c>
      <c r="AP192" s="39">
        <v>45196.416666666664</v>
      </c>
      <c r="AQ192" s="39">
        <v>45196.4375</v>
      </c>
      <c r="AR192" s="34">
        <v>3</v>
      </c>
      <c r="AS192" s="36">
        <v>5420000</v>
      </c>
      <c r="AT192" s="36">
        <v>5000</v>
      </c>
      <c r="AU192" s="1" t="str">
        <f>IFERROR(VLOOKUP(B192,转让结果!B:H,5,0), "")</f>
        <v/>
      </c>
      <c r="AW192" s="30">
        <f t="shared" si="8"/>
        <v>0</v>
      </c>
    </row>
    <row r="193" spans="1:49" ht="32">
      <c r="A193" s="30">
        <f t="shared" si="9"/>
        <v>192</v>
      </c>
      <c r="B193" s="2" t="s">
        <v>255</v>
      </c>
      <c r="C193" s="7" t="s">
        <v>492</v>
      </c>
      <c r="D193" s="1" t="s">
        <v>484</v>
      </c>
      <c r="E193" s="27">
        <v>45141</v>
      </c>
      <c r="F193" s="34">
        <v>222</v>
      </c>
      <c r="G193" s="30">
        <v>164</v>
      </c>
      <c r="H193" s="35">
        <v>1543</v>
      </c>
      <c r="I193" s="36">
        <v>2052960.07</v>
      </c>
      <c r="J193" s="35">
        <v>40</v>
      </c>
      <c r="K193" s="36">
        <v>13405376.109999999</v>
      </c>
      <c r="L193" s="36">
        <v>10211970.380000001</v>
      </c>
      <c r="M193" s="36">
        <v>23617346.489999998</v>
      </c>
      <c r="N193" s="29">
        <f t="shared" si="7"/>
        <v>0</v>
      </c>
      <c r="O193" s="36">
        <v>322139</v>
      </c>
      <c r="P193" s="36">
        <v>144008.21</v>
      </c>
      <c r="Q193" s="36">
        <v>106542.07</v>
      </c>
      <c r="R193" s="34">
        <v>2</v>
      </c>
      <c r="S193" s="34">
        <v>8</v>
      </c>
      <c r="T193" s="34">
        <v>212</v>
      </c>
      <c r="V193" s="34">
        <v>222</v>
      </c>
      <c r="X193" s="33">
        <v>145</v>
      </c>
      <c r="AC193" s="33">
        <v>15</v>
      </c>
      <c r="AD193" s="33">
        <v>21</v>
      </c>
      <c r="AH193" s="33">
        <v>4</v>
      </c>
      <c r="AI193" s="33">
        <v>1</v>
      </c>
      <c r="AL193" s="39">
        <v>45188.645833333336</v>
      </c>
      <c r="AM193" s="39">
        <v>45190.416666666664</v>
      </c>
      <c r="AN193" s="1" t="s">
        <v>17</v>
      </c>
      <c r="AO193" s="1" t="s">
        <v>18</v>
      </c>
      <c r="AP193" s="39">
        <v>45190.416666666664</v>
      </c>
      <c r="AQ193" s="39">
        <v>45190.458333333336</v>
      </c>
      <c r="AR193" s="34">
        <v>5</v>
      </c>
      <c r="AS193" s="36">
        <v>1500000</v>
      </c>
      <c r="AT193" s="36">
        <v>20000</v>
      </c>
      <c r="AU193" s="1" t="str">
        <f>IFERROR(VLOOKUP(B193,转让结果!B:H,5,0), "")</f>
        <v/>
      </c>
      <c r="AW193" s="30">
        <f t="shared" si="8"/>
        <v>0</v>
      </c>
    </row>
    <row r="194" spans="1:49" ht="32">
      <c r="A194" s="30">
        <f t="shared" si="9"/>
        <v>193</v>
      </c>
      <c r="B194" s="2" t="s">
        <v>256</v>
      </c>
      <c r="C194" s="7" t="s">
        <v>354</v>
      </c>
      <c r="E194" s="27">
        <v>45154</v>
      </c>
      <c r="F194" s="34">
        <v>1775</v>
      </c>
      <c r="G194" s="30">
        <v>1775</v>
      </c>
      <c r="H194" s="35">
        <v>1112</v>
      </c>
      <c r="I194" s="36">
        <v>694013.78</v>
      </c>
      <c r="J194" s="35">
        <v>38</v>
      </c>
      <c r="K194" s="36">
        <v>157335654.11000001</v>
      </c>
      <c r="L194" s="36">
        <v>22542293.510000002</v>
      </c>
      <c r="M194" s="36">
        <v>179877947.62</v>
      </c>
      <c r="N194" s="29">
        <f t="shared" si="7"/>
        <v>0</v>
      </c>
      <c r="O194" s="36">
        <v>1119</v>
      </c>
      <c r="P194" s="36">
        <v>101339.69</v>
      </c>
      <c r="Q194" s="36">
        <v>23200</v>
      </c>
      <c r="T194" s="34">
        <v>1775</v>
      </c>
      <c r="U194" s="34">
        <v>1775</v>
      </c>
      <c r="V194" s="34">
        <v>1775</v>
      </c>
      <c r="X194" s="33">
        <v>1705</v>
      </c>
      <c r="Y194" s="33">
        <v>9</v>
      </c>
      <c r="AC194" s="33">
        <v>20</v>
      </c>
      <c r="AH194" s="33">
        <v>41</v>
      </c>
      <c r="AK194" s="3" t="s">
        <v>244</v>
      </c>
      <c r="AL194" s="39">
        <v>45188.625</v>
      </c>
      <c r="AM194" s="39">
        <v>45190.416666666664</v>
      </c>
      <c r="AN194" s="1" t="s">
        <v>17</v>
      </c>
      <c r="AO194" s="1" t="s">
        <v>18</v>
      </c>
      <c r="AP194" s="39">
        <v>45190.416666666664</v>
      </c>
      <c r="AQ194" s="39">
        <v>45190.4375</v>
      </c>
      <c r="AR194" s="34">
        <v>5</v>
      </c>
      <c r="AS194" s="36">
        <v>12200000</v>
      </c>
      <c r="AT194" s="36">
        <v>10000</v>
      </c>
      <c r="AU194" s="1" t="str">
        <f>IFERROR(VLOOKUP(B194,转让结果!B:H,5,0), "")</f>
        <v/>
      </c>
      <c r="AW194" s="30">
        <f t="shared" si="8"/>
        <v>0</v>
      </c>
    </row>
    <row r="195" spans="1:49" ht="32">
      <c r="A195" s="30">
        <f t="shared" si="9"/>
        <v>194</v>
      </c>
      <c r="B195" s="2" t="s">
        <v>257</v>
      </c>
      <c r="C195" s="7" t="s">
        <v>354</v>
      </c>
      <c r="E195" s="27">
        <v>45154</v>
      </c>
      <c r="F195" s="34">
        <v>1262</v>
      </c>
      <c r="G195" s="30">
        <v>1262</v>
      </c>
      <c r="H195" s="35">
        <v>1231</v>
      </c>
      <c r="I195" s="36">
        <v>401814.06</v>
      </c>
      <c r="J195" s="35">
        <v>41</v>
      </c>
      <c r="K195" s="36">
        <v>123482432.38</v>
      </c>
      <c r="L195" s="36">
        <v>19747511.43</v>
      </c>
      <c r="M195" s="36">
        <v>143229943.81</v>
      </c>
      <c r="N195" s="29">
        <f t="shared" ref="N195:N258" si="10">IF(K195+L195=M195,0,1)</f>
        <v>0</v>
      </c>
      <c r="O195" s="36">
        <v>2856.08</v>
      </c>
      <c r="P195" s="36">
        <v>113494.41</v>
      </c>
      <c r="Q195" s="36">
        <v>32641.919999999998</v>
      </c>
      <c r="T195" s="34">
        <v>1262</v>
      </c>
      <c r="U195" s="34">
        <v>1262</v>
      </c>
      <c r="V195" s="34">
        <v>1262</v>
      </c>
      <c r="X195" s="33">
        <v>1102</v>
      </c>
      <c r="Y195" s="33">
        <v>15</v>
      </c>
      <c r="AC195" s="33">
        <v>48</v>
      </c>
      <c r="AD195" s="33">
        <v>4</v>
      </c>
      <c r="AH195" s="33">
        <v>93</v>
      </c>
      <c r="AK195" s="3" t="s">
        <v>244</v>
      </c>
      <c r="AL195" s="39">
        <v>45188.625</v>
      </c>
      <c r="AM195" s="39">
        <v>45190.625</v>
      </c>
      <c r="AN195" s="1" t="s">
        <v>17</v>
      </c>
      <c r="AO195" s="1" t="s">
        <v>18</v>
      </c>
      <c r="AP195" s="39">
        <v>45190.625</v>
      </c>
      <c r="AQ195" s="39">
        <v>45190.645833333336</v>
      </c>
      <c r="AR195" s="34">
        <v>5</v>
      </c>
      <c r="AS195" s="36">
        <v>9210000</v>
      </c>
      <c r="AT195" s="36">
        <v>10000</v>
      </c>
      <c r="AU195" s="1" t="str">
        <f>IFERROR(VLOOKUP(B195,转让结果!B:H,5,0), "")</f>
        <v/>
      </c>
      <c r="AW195" s="30">
        <f t="shared" ref="AW195:AW258" si="11">IF(AU195="",0,1)</f>
        <v>0</v>
      </c>
    </row>
    <row r="196" spans="1:49" ht="43" customHeight="1">
      <c r="A196" s="30">
        <f t="shared" ref="A196:A259" si="12">ROW()-1</f>
        <v>195</v>
      </c>
      <c r="B196" s="2" t="s">
        <v>258</v>
      </c>
      <c r="C196" s="7" t="s">
        <v>354</v>
      </c>
      <c r="E196" s="27">
        <v>45154</v>
      </c>
      <c r="F196" s="34">
        <v>2417</v>
      </c>
      <c r="G196" s="30">
        <v>2417</v>
      </c>
      <c r="H196" s="35">
        <v>1317</v>
      </c>
      <c r="I196" s="36">
        <v>731634.89</v>
      </c>
      <c r="J196" s="35">
        <v>41.51</v>
      </c>
      <c r="K196" s="36">
        <v>252275547.99000001</v>
      </c>
      <c r="L196" s="36">
        <v>39558944.939999998</v>
      </c>
      <c r="M196" s="36">
        <v>291834492.93000001</v>
      </c>
      <c r="N196" s="29">
        <f t="shared" si="10"/>
        <v>0</v>
      </c>
      <c r="O196" s="36">
        <v>5472</v>
      </c>
      <c r="P196" s="36">
        <v>120742.45</v>
      </c>
      <c r="Q196" s="36">
        <v>52661.11</v>
      </c>
      <c r="T196" s="34">
        <v>2417</v>
      </c>
      <c r="U196" s="34">
        <v>2417</v>
      </c>
      <c r="V196" s="34">
        <v>2417</v>
      </c>
      <c r="X196" s="33">
        <v>2095</v>
      </c>
      <c r="Y196" s="33">
        <v>23</v>
      </c>
      <c r="AC196" s="33">
        <v>54</v>
      </c>
      <c r="AD196" s="33">
        <v>5</v>
      </c>
      <c r="AH196" s="33">
        <v>24</v>
      </c>
      <c r="AK196" s="3" t="s">
        <v>244</v>
      </c>
      <c r="AL196" s="39">
        <v>45188.625</v>
      </c>
      <c r="AM196" s="39">
        <v>45190.625</v>
      </c>
      <c r="AN196" s="1" t="s">
        <v>17</v>
      </c>
      <c r="AO196" s="1" t="s">
        <v>18</v>
      </c>
      <c r="AP196" s="39">
        <v>45190.625</v>
      </c>
      <c r="AQ196" s="39">
        <v>45190.645833333336</v>
      </c>
      <c r="AR196" s="34">
        <v>5</v>
      </c>
      <c r="AS196" s="36">
        <v>16880000</v>
      </c>
      <c r="AT196" s="36">
        <v>10000</v>
      </c>
      <c r="AU196" s="1" t="str">
        <f>IFERROR(VLOOKUP(B196,转让结果!B:H,5,0), "")</f>
        <v/>
      </c>
      <c r="AW196" s="30">
        <f t="shared" si="11"/>
        <v>0</v>
      </c>
    </row>
    <row r="197" spans="1:49" ht="32">
      <c r="A197" s="30">
        <f t="shared" si="12"/>
        <v>196</v>
      </c>
      <c r="B197" s="2" t="s">
        <v>259</v>
      </c>
      <c r="C197" s="7" t="s">
        <v>354</v>
      </c>
      <c r="E197" s="27">
        <v>45154</v>
      </c>
      <c r="F197" s="34">
        <v>1350</v>
      </c>
      <c r="G197" s="30">
        <v>1350</v>
      </c>
      <c r="H197" s="35">
        <v>1290</v>
      </c>
      <c r="I197" s="36">
        <v>656010.21</v>
      </c>
      <c r="J197" s="35">
        <v>43</v>
      </c>
      <c r="K197" s="36">
        <v>134113645.23999999</v>
      </c>
      <c r="L197" s="36">
        <v>21758535.23</v>
      </c>
      <c r="M197" s="36">
        <v>155872180.47</v>
      </c>
      <c r="N197" s="29">
        <f t="shared" si="10"/>
        <v>0</v>
      </c>
      <c r="O197" s="36">
        <v>4748</v>
      </c>
      <c r="P197" s="36">
        <v>115460.87</v>
      </c>
      <c r="Q197" s="36">
        <v>30605.93</v>
      </c>
      <c r="T197" s="34">
        <v>1350</v>
      </c>
      <c r="U197" s="34">
        <v>135</v>
      </c>
      <c r="V197" s="34">
        <v>1350</v>
      </c>
      <c r="X197" s="33">
        <v>1190</v>
      </c>
      <c r="Y197" s="33">
        <v>9</v>
      </c>
      <c r="AC197" s="33">
        <v>31</v>
      </c>
      <c r="AD197" s="33">
        <v>2</v>
      </c>
      <c r="AH197" s="33">
        <v>118</v>
      </c>
      <c r="AK197" s="3" t="s">
        <v>244</v>
      </c>
      <c r="AL197" s="39">
        <v>45188.625</v>
      </c>
      <c r="AM197" s="39">
        <v>45190.416666666664</v>
      </c>
      <c r="AN197" s="1" t="s">
        <v>17</v>
      </c>
      <c r="AO197" s="1" t="s">
        <v>18</v>
      </c>
      <c r="AP197" s="39">
        <v>45190.416666666664</v>
      </c>
      <c r="AQ197" s="39">
        <v>45190.4375</v>
      </c>
      <c r="AR197" s="34">
        <v>5</v>
      </c>
      <c r="AS197" s="36">
        <v>9000000</v>
      </c>
      <c r="AT197" s="36">
        <v>50000</v>
      </c>
      <c r="AU197" s="1" t="str">
        <f>IFERROR(VLOOKUP(B197,转让结果!B:H,5,0), "")</f>
        <v/>
      </c>
      <c r="AW197" s="30">
        <f t="shared" si="11"/>
        <v>0</v>
      </c>
    </row>
    <row r="198" spans="1:49" ht="32">
      <c r="A198" s="30">
        <f t="shared" si="12"/>
        <v>197</v>
      </c>
      <c r="B198" s="2" t="s">
        <v>260</v>
      </c>
      <c r="C198" s="7" t="s">
        <v>492</v>
      </c>
      <c r="D198" s="1" t="s">
        <v>485</v>
      </c>
      <c r="E198" s="27">
        <v>45046</v>
      </c>
      <c r="F198" s="34">
        <v>273</v>
      </c>
      <c r="G198" s="30">
        <v>273</v>
      </c>
      <c r="H198" s="35">
        <v>1960.31</v>
      </c>
      <c r="I198" s="36">
        <v>2219355.5099999998</v>
      </c>
      <c r="J198" s="35">
        <v>46.67</v>
      </c>
      <c r="K198" s="36">
        <v>18782974.16</v>
      </c>
      <c r="L198" s="36">
        <v>16141474.35</v>
      </c>
      <c r="M198" s="36">
        <v>34924448.509999998</v>
      </c>
      <c r="N198" s="29">
        <f t="shared" si="10"/>
        <v>0</v>
      </c>
      <c r="O198" s="36">
        <v>52729.91</v>
      </c>
      <c r="P198" s="36">
        <v>156611.88</v>
      </c>
      <c r="Q198" s="36">
        <v>321743.65999999997</v>
      </c>
      <c r="R198" s="34">
        <v>7</v>
      </c>
      <c r="S198" s="34">
        <v>50</v>
      </c>
      <c r="T198" s="34">
        <v>216</v>
      </c>
      <c r="V198" s="34">
        <v>273</v>
      </c>
      <c r="X198" s="33">
        <v>199</v>
      </c>
      <c r="AC198" s="33">
        <v>37</v>
      </c>
      <c r="AG198" s="33">
        <v>34</v>
      </c>
      <c r="AI198" s="33">
        <v>2</v>
      </c>
      <c r="AJ198" s="33">
        <v>1</v>
      </c>
      <c r="AL198" s="39">
        <v>45188.625</v>
      </c>
      <c r="AM198" s="39">
        <v>45190.416666666664</v>
      </c>
      <c r="AN198" s="1" t="s">
        <v>17</v>
      </c>
      <c r="AO198" s="1" t="s">
        <v>18</v>
      </c>
      <c r="AP198" s="39">
        <v>45190.416666666664</v>
      </c>
      <c r="AQ198" s="39">
        <v>45190.4375</v>
      </c>
      <c r="AR198" s="34">
        <v>5</v>
      </c>
      <c r="AS198" s="36">
        <v>1080000</v>
      </c>
      <c r="AT198" s="36">
        <v>30000</v>
      </c>
      <c r="AU198" s="1" t="str">
        <f>IFERROR(VLOOKUP(B198,转让结果!B:H,5,0), "")</f>
        <v/>
      </c>
      <c r="AW198" s="30">
        <f t="shared" si="11"/>
        <v>0</v>
      </c>
    </row>
    <row r="199" spans="1:49" ht="32">
      <c r="A199" s="30">
        <f t="shared" si="12"/>
        <v>198</v>
      </c>
      <c r="B199" s="2" t="s">
        <v>261</v>
      </c>
      <c r="C199" s="7" t="s">
        <v>354</v>
      </c>
      <c r="E199" s="27">
        <v>45154</v>
      </c>
      <c r="F199" s="34">
        <v>3407</v>
      </c>
      <c r="G199" s="30">
        <v>3407</v>
      </c>
      <c r="H199" s="35">
        <v>1268</v>
      </c>
      <c r="I199" s="36">
        <v>605724.73</v>
      </c>
      <c r="J199" s="35">
        <v>40</v>
      </c>
      <c r="K199" s="36">
        <v>338332119.07999998</v>
      </c>
      <c r="L199" s="36">
        <v>54900883.399999999</v>
      </c>
      <c r="M199" s="36">
        <v>393233002.48000002</v>
      </c>
      <c r="N199" s="29">
        <f t="shared" si="10"/>
        <v>0</v>
      </c>
      <c r="O199" s="36">
        <v>4481</v>
      </c>
      <c r="P199" s="36">
        <v>115419.14</v>
      </c>
      <c r="Q199" s="36">
        <v>42733.62</v>
      </c>
      <c r="T199" s="34">
        <v>3407</v>
      </c>
      <c r="U199" s="34">
        <v>347</v>
      </c>
      <c r="V199" s="34">
        <v>3407</v>
      </c>
      <c r="X199" s="33">
        <v>2971</v>
      </c>
      <c r="Y199" s="33">
        <v>100</v>
      </c>
      <c r="AD199" s="33">
        <v>7</v>
      </c>
      <c r="AH199" s="33">
        <v>329</v>
      </c>
      <c r="AK199" s="3" t="s">
        <v>244</v>
      </c>
      <c r="AL199" s="39">
        <v>45189.625</v>
      </c>
      <c r="AM199" s="39">
        <v>45191.416666608799</v>
      </c>
      <c r="AN199" s="1" t="s">
        <v>17</v>
      </c>
      <c r="AO199" s="1" t="s">
        <v>18</v>
      </c>
      <c r="AP199" s="39">
        <v>45191.416666608799</v>
      </c>
      <c r="AQ199" s="39">
        <v>45191.4375</v>
      </c>
      <c r="AR199" s="34">
        <v>5</v>
      </c>
      <c r="AS199" s="36">
        <v>25000000</v>
      </c>
      <c r="AT199" s="36">
        <v>10000</v>
      </c>
      <c r="AU199" s="1" t="str">
        <f>IFERROR(VLOOKUP(B199,转让结果!B:H,5,0), "")</f>
        <v/>
      </c>
      <c r="AW199" s="30">
        <f t="shared" si="11"/>
        <v>0</v>
      </c>
    </row>
    <row r="200" spans="1:49" ht="32">
      <c r="A200" s="30">
        <f t="shared" si="12"/>
        <v>199</v>
      </c>
      <c r="B200" s="2" t="s">
        <v>262</v>
      </c>
      <c r="C200" s="7" t="s">
        <v>354</v>
      </c>
      <c r="E200" s="27">
        <v>45139</v>
      </c>
      <c r="F200" s="34">
        <v>413</v>
      </c>
      <c r="G200" s="30">
        <v>401</v>
      </c>
      <c r="H200" s="35">
        <v>1202</v>
      </c>
      <c r="I200" s="36">
        <v>1338148</v>
      </c>
      <c r="J200" s="35">
        <v>45</v>
      </c>
      <c r="K200" s="36">
        <v>48239540.229999997</v>
      </c>
      <c r="L200" s="36">
        <v>54991667.509999998</v>
      </c>
      <c r="M200" s="36">
        <v>103231207.73999999</v>
      </c>
      <c r="N200" s="29">
        <f t="shared" si="10"/>
        <v>0</v>
      </c>
      <c r="O200" s="36">
        <v>547994.48</v>
      </c>
      <c r="P200" s="36">
        <v>257434.43</v>
      </c>
      <c r="Q200" s="36">
        <v>320352.43</v>
      </c>
      <c r="T200" s="34">
        <v>413</v>
      </c>
      <c r="U200" s="34">
        <v>413</v>
      </c>
      <c r="V200" s="34">
        <v>413</v>
      </c>
      <c r="AD200" s="33">
        <v>29</v>
      </c>
      <c r="AG200" s="33">
        <v>225</v>
      </c>
      <c r="AH200" s="33">
        <v>159</v>
      </c>
      <c r="AK200" s="3" t="s">
        <v>263</v>
      </c>
      <c r="AL200" s="39">
        <v>45189.708333333336</v>
      </c>
      <c r="AM200" s="39">
        <v>45191.416666666664</v>
      </c>
      <c r="AN200" s="1" t="s">
        <v>17</v>
      </c>
      <c r="AO200" s="1" t="s">
        <v>18</v>
      </c>
      <c r="AP200" s="39">
        <v>45191.416666608799</v>
      </c>
      <c r="AQ200" s="39">
        <v>45191.4375</v>
      </c>
      <c r="AR200" s="34">
        <v>5</v>
      </c>
      <c r="AS200" s="36">
        <v>3700000</v>
      </c>
      <c r="AT200" s="36">
        <v>10000</v>
      </c>
      <c r="AU200" s="1" t="str">
        <f>IFERROR(VLOOKUP(B200,转让结果!B:H,5,0), "")</f>
        <v/>
      </c>
      <c r="AW200" s="30">
        <f t="shared" si="11"/>
        <v>0</v>
      </c>
    </row>
    <row r="201" spans="1:49" ht="32">
      <c r="A201" s="30">
        <f t="shared" si="12"/>
        <v>200</v>
      </c>
      <c r="B201" s="2" t="s">
        <v>264</v>
      </c>
      <c r="C201" s="7" t="s">
        <v>354</v>
      </c>
      <c r="E201" s="27">
        <v>45130</v>
      </c>
      <c r="F201" s="34">
        <v>742</v>
      </c>
      <c r="G201" s="30">
        <v>742</v>
      </c>
      <c r="H201" s="35">
        <v>1126.31</v>
      </c>
      <c r="I201" s="36">
        <v>2409181.2000000002</v>
      </c>
      <c r="J201" s="35">
        <v>44.25</v>
      </c>
      <c r="K201" s="36">
        <v>86834042.030000001</v>
      </c>
      <c r="L201" s="36">
        <v>69381413.569999993</v>
      </c>
      <c r="M201" s="36">
        <v>156215455.59999999</v>
      </c>
      <c r="N201" s="29">
        <f t="shared" si="10"/>
        <v>0</v>
      </c>
      <c r="O201" s="36">
        <v>893313</v>
      </c>
      <c r="P201" s="36">
        <v>210532.96</v>
      </c>
      <c r="Q201" s="36">
        <v>289373.17</v>
      </c>
      <c r="T201" s="34">
        <v>742</v>
      </c>
      <c r="U201" s="34">
        <v>742</v>
      </c>
      <c r="V201" s="34">
        <v>742</v>
      </c>
      <c r="X201" s="33">
        <v>13</v>
      </c>
      <c r="AC201" s="33">
        <v>546</v>
      </c>
      <c r="AD201" s="33">
        <v>73</v>
      </c>
      <c r="AH201" s="33">
        <v>11</v>
      </c>
      <c r="AK201" s="3" t="s">
        <v>265</v>
      </c>
      <c r="AL201" s="39">
        <v>45190.708333333336</v>
      </c>
      <c r="AM201" s="39">
        <v>45194.625</v>
      </c>
      <c r="AN201" s="1" t="s">
        <v>17</v>
      </c>
      <c r="AO201" s="1" t="s">
        <v>18</v>
      </c>
      <c r="AP201" s="39">
        <v>45194.625</v>
      </c>
      <c r="AQ201" s="39">
        <v>45194.645833333336</v>
      </c>
      <c r="AR201" s="34">
        <v>3</v>
      </c>
      <c r="AS201" s="36">
        <v>6650000</v>
      </c>
      <c r="AT201" s="36">
        <v>10000</v>
      </c>
      <c r="AU201" s="1" t="str">
        <f>IFERROR(VLOOKUP(B201,转让结果!B:H,5,0), "")</f>
        <v/>
      </c>
      <c r="AW201" s="30">
        <f t="shared" si="11"/>
        <v>0</v>
      </c>
    </row>
    <row r="202" spans="1:49" ht="32">
      <c r="A202" s="30">
        <f t="shared" si="12"/>
        <v>201</v>
      </c>
      <c r="B202" s="2" t="s">
        <v>266</v>
      </c>
      <c r="C202" s="7" t="s">
        <v>492</v>
      </c>
      <c r="D202" s="8" t="s">
        <v>480</v>
      </c>
      <c r="E202" s="26">
        <v>45046</v>
      </c>
      <c r="F202" s="34">
        <v>189</v>
      </c>
      <c r="G202" s="30">
        <v>161</v>
      </c>
      <c r="H202" s="35">
        <v>1850.4</v>
      </c>
      <c r="I202" s="36">
        <v>514345.07</v>
      </c>
      <c r="J202" s="35">
        <v>41.09</v>
      </c>
      <c r="K202" s="36">
        <v>26047426.399999999</v>
      </c>
      <c r="L202" s="36">
        <v>17398742.199999999</v>
      </c>
      <c r="M202" s="36">
        <v>43446168.600000001</v>
      </c>
      <c r="N202" s="29">
        <f t="shared" si="10"/>
        <v>0</v>
      </c>
      <c r="O202" s="36">
        <v>55500</v>
      </c>
      <c r="P202" s="36">
        <v>269851.98</v>
      </c>
      <c r="Q202" s="36">
        <v>230498.64</v>
      </c>
      <c r="T202" s="34">
        <v>189</v>
      </c>
      <c r="U202" s="34">
        <v>189</v>
      </c>
      <c r="V202" s="34">
        <v>189</v>
      </c>
      <c r="AD202" s="33">
        <v>110</v>
      </c>
      <c r="AH202" s="33">
        <v>79</v>
      </c>
      <c r="AL202" s="39">
        <v>45183.708333333336</v>
      </c>
      <c r="AM202" s="39">
        <v>45187.375</v>
      </c>
      <c r="AN202" s="1" t="s">
        <v>17</v>
      </c>
      <c r="AO202" s="1" t="s">
        <v>18</v>
      </c>
      <c r="AP202" s="39">
        <v>45187.375</v>
      </c>
      <c r="AQ202" s="39">
        <v>45187.416666666664</v>
      </c>
      <c r="AR202" s="34">
        <v>5</v>
      </c>
      <c r="AS202" s="36">
        <v>1790000</v>
      </c>
      <c r="AT202" s="36">
        <v>50000</v>
      </c>
      <c r="AU202" s="1" t="str">
        <f>IFERROR(VLOOKUP(B202,转让结果!B:H,5,0), "")</f>
        <v/>
      </c>
      <c r="AW202" s="30">
        <f t="shared" si="11"/>
        <v>0</v>
      </c>
    </row>
    <row r="203" spans="1:49" ht="32">
      <c r="A203" s="30">
        <f t="shared" si="12"/>
        <v>202</v>
      </c>
      <c r="B203" s="2" t="s">
        <v>267</v>
      </c>
      <c r="C203" s="7" t="s">
        <v>354</v>
      </c>
      <c r="E203" s="27">
        <v>45154</v>
      </c>
      <c r="F203" s="34">
        <v>1355</v>
      </c>
      <c r="G203" s="30">
        <v>1355</v>
      </c>
      <c r="H203" s="35">
        <v>1845</v>
      </c>
      <c r="I203" s="36">
        <v>743491.15</v>
      </c>
      <c r="J203" s="35">
        <v>42</v>
      </c>
      <c r="K203" s="36">
        <v>145820270.47</v>
      </c>
      <c r="L203" s="36">
        <v>26271718.780000001</v>
      </c>
      <c r="M203" s="36">
        <v>172091989.25</v>
      </c>
      <c r="N203" s="29">
        <f t="shared" si="10"/>
        <v>0</v>
      </c>
      <c r="O203" s="36">
        <v>3098.61</v>
      </c>
      <c r="P203" s="36">
        <v>127005.16</v>
      </c>
      <c r="Q203" s="36">
        <v>35188.300000000003</v>
      </c>
      <c r="T203" s="34">
        <v>1355</v>
      </c>
      <c r="U203" s="34">
        <v>1355</v>
      </c>
      <c r="V203" s="34">
        <v>1355</v>
      </c>
      <c r="X203" s="33">
        <v>1109</v>
      </c>
      <c r="Y203" s="33">
        <v>9</v>
      </c>
      <c r="AC203" s="33">
        <v>60</v>
      </c>
      <c r="AD203" s="33">
        <v>1</v>
      </c>
      <c r="AH203" s="33">
        <v>176</v>
      </c>
      <c r="AK203" s="3" t="s">
        <v>244</v>
      </c>
      <c r="AL203" s="39">
        <v>45190.625</v>
      </c>
      <c r="AM203" s="39">
        <v>45194.416666666664</v>
      </c>
      <c r="AN203" s="1" t="s">
        <v>17</v>
      </c>
      <c r="AO203" s="1" t="s">
        <v>18</v>
      </c>
      <c r="AP203" s="39">
        <v>45194.416666666664</v>
      </c>
      <c r="AQ203" s="39">
        <v>45194.4375</v>
      </c>
      <c r="AR203" s="34">
        <v>5</v>
      </c>
      <c r="AS203" s="36">
        <v>9730000</v>
      </c>
      <c r="AT203" s="36">
        <v>10000</v>
      </c>
      <c r="AU203" s="1" t="str">
        <f>IFERROR(VLOOKUP(B203,转让结果!B:H,5,0), "")</f>
        <v/>
      </c>
      <c r="AW203" s="30">
        <f t="shared" si="11"/>
        <v>0</v>
      </c>
    </row>
    <row r="204" spans="1:49" ht="32">
      <c r="A204" s="30">
        <f t="shared" si="12"/>
        <v>203</v>
      </c>
      <c r="B204" s="2" t="s">
        <v>268</v>
      </c>
      <c r="C204" s="7" t="s">
        <v>354</v>
      </c>
      <c r="E204" s="27">
        <v>45154</v>
      </c>
      <c r="F204" s="34">
        <v>1733</v>
      </c>
      <c r="G204" s="30">
        <v>1733</v>
      </c>
      <c r="H204" s="35">
        <v>1386</v>
      </c>
      <c r="I204" s="36">
        <v>493844.87</v>
      </c>
      <c r="J204" s="35">
        <v>42</v>
      </c>
      <c r="K204" s="36">
        <v>180502920.15000001</v>
      </c>
      <c r="L204" s="36">
        <v>29676008.359999999</v>
      </c>
      <c r="M204" s="36">
        <v>210178928.50999999</v>
      </c>
      <c r="N204" s="29">
        <f t="shared" si="10"/>
        <v>0</v>
      </c>
      <c r="O204" s="36">
        <v>3808</v>
      </c>
      <c r="P204" s="36">
        <v>121280.4</v>
      </c>
      <c r="Q204" s="36">
        <v>48952.72</v>
      </c>
      <c r="T204" s="34">
        <v>1733</v>
      </c>
      <c r="U204" s="34">
        <v>1733</v>
      </c>
      <c r="V204" s="34">
        <v>1733</v>
      </c>
      <c r="X204" s="33">
        <v>1485</v>
      </c>
      <c r="Y204" s="33">
        <v>11</v>
      </c>
      <c r="AC204" s="33">
        <v>51</v>
      </c>
      <c r="AD204" s="33">
        <v>2</v>
      </c>
      <c r="AH204" s="33">
        <v>184</v>
      </c>
      <c r="AK204" s="3" t="s">
        <v>244</v>
      </c>
      <c r="AL204" s="39">
        <v>45190.625</v>
      </c>
      <c r="AM204" s="39">
        <v>45194.625</v>
      </c>
      <c r="AN204" s="1" t="s">
        <v>17</v>
      </c>
      <c r="AO204" s="1" t="s">
        <v>18</v>
      </c>
      <c r="AP204" s="39">
        <v>45194.625</v>
      </c>
      <c r="AQ204" s="39">
        <v>45194.645833333336</v>
      </c>
      <c r="AR204" s="34">
        <v>5</v>
      </c>
      <c r="AS204" s="36">
        <v>12500000</v>
      </c>
      <c r="AT204" s="36">
        <v>10000</v>
      </c>
      <c r="AU204" s="1" t="str">
        <f>IFERROR(VLOOKUP(B204,转让结果!B:H,5,0), "")</f>
        <v/>
      </c>
      <c r="AW204" s="30">
        <f t="shared" si="11"/>
        <v>0</v>
      </c>
    </row>
    <row r="205" spans="1:49" ht="32">
      <c r="A205" s="30">
        <f t="shared" si="12"/>
        <v>204</v>
      </c>
      <c r="B205" s="2" t="s">
        <v>269</v>
      </c>
      <c r="C205" s="7" t="s">
        <v>354</v>
      </c>
      <c r="E205" s="27">
        <v>45118</v>
      </c>
      <c r="F205" s="34">
        <v>1009</v>
      </c>
      <c r="G205" s="30">
        <v>994</v>
      </c>
      <c r="H205" s="35">
        <v>2307</v>
      </c>
      <c r="I205" s="36">
        <v>4775742.68</v>
      </c>
      <c r="J205" s="35">
        <v>47</v>
      </c>
      <c r="K205" s="36">
        <v>131880210.79000001</v>
      </c>
      <c r="L205" s="36">
        <v>364246179.37</v>
      </c>
      <c r="M205" s="36">
        <v>496126390.16000003</v>
      </c>
      <c r="N205" s="29">
        <f t="shared" si="10"/>
        <v>0</v>
      </c>
      <c r="O205" s="36">
        <v>63163.4</v>
      </c>
      <c r="P205" s="36">
        <v>499121.12</v>
      </c>
      <c r="Q205" s="36">
        <v>329078</v>
      </c>
      <c r="T205" s="34">
        <v>1009</v>
      </c>
      <c r="U205" s="34">
        <v>19</v>
      </c>
      <c r="V205" s="34">
        <v>1009</v>
      </c>
      <c r="AC205" s="33">
        <v>74</v>
      </c>
      <c r="AG205" s="33">
        <v>541</v>
      </c>
      <c r="AH205" s="33">
        <v>394</v>
      </c>
      <c r="AK205" s="3" t="s">
        <v>270</v>
      </c>
      <c r="AL205" s="39">
        <v>45190.708333333336</v>
      </c>
      <c r="AM205" s="39">
        <v>45194.416666666664</v>
      </c>
      <c r="AN205" s="1" t="s">
        <v>17</v>
      </c>
      <c r="AO205" s="1" t="s">
        <v>18</v>
      </c>
      <c r="AP205" s="39">
        <v>45194.416666666664</v>
      </c>
      <c r="AQ205" s="39">
        <v>45194.4375</v>
      </c>
      <c r="AR205" s="34">
        <v>5</v>
      </c>
      <c r="AS205" s="36">
        <v>6800000</v>
      </c>
      <c r="AT205" s="36">
        <v>10000</v>
      </c>
      <c r="AU205" s="1" t="str">
        <f>IFERROR(VLOOKUP(B205,转让结果!B:H,5,0), "")</f>
        <v/>
      </c>
      <c r="AW205" s="30">
        <f t="shared" si="11"/>
        <v>0</v>
      </c>
    </row>
    <row r="206" spans="1:49" ht="32">
      <c r="A206" s="30">
        <f t="shared" si="12"/>
        <v>205</v>
      </c>
      <c r="B206" s="2" t="s">
        <v>271</v>
      </c>
      <c r="C206" s="7" t="s">
        <v>354</v>
      </c>
      <c r="E206" s="27">
        <v>45131</v>
      </c>
      <c r="F206" s="34">
        <v>943</v>
      </c>
      <c r="G206" s="30">
        <v>926</v>
      </c>
      <c r="H206" s="35">
        <v>2210.6</v>
      </c>
      <c r="I206" s="36">
        <v>4797824.13</v>
      </c>
      <c r="J206" s="35">
        <v>47.37</v>
      </c>
      <c r="K206" s="36">
        <v>89270021.030000001</v>
      </c>
      <c r="L206" s="36">
        <v>244167513.66999999</v>
      </c>
      <c r="M206" s="36">
        <v>333437534.69999999</v>
      </c>
      <c r="N206" s="29">
        <f t="shared" si="10"/>
        <v>0</v>
      </c>
      <c r="O206" s="36">
        <v>1658349.19</v>
      </c>
      <c r="P206" s="36">
        <v>360083.73</v>
      </c>
      <c r="Q206" s="36">
        <v>197797.45</v>
      </c>
      <c r="T206" s="34">
        <v>943</v>
      </c>
      <c r="U206" s="34">
        <v>943</v>
      </c>
      <c r="V206" s="34">
        <v>943</v>
      </c>
      <c r="X206" s="33">
        <v>160</v>
      </c>
      <c r="Y206" s="33">
        <v>193</v>
      </c>
      <c r="AD206" s="33">
        <v>180</v>
      </c>
      <c r="AH206" s="33">
        <v>41</v>
      </c>
      <c r="AK206" s="3" t="s">
        <v>272</v>
      </c>
      <c r="AL206" s="39">
        <v>45190.708333333336</v>
      </c>
      <c r="AM206" s="39">
        <v>45194.416666666664</v>
      </c>
      <c r="AN206" s="1" t="s">
        <v>17</v>
      </c>
      <c r="AO206" s="1" t="s">
        <v>18</v>
      </c>
      <c r="AP206" s="39">
        <v>45194.416666666664</v>
      </c>
      <c r="AQ206" s="39">
        <v>45194.4375</v>
      </c>
      <c r="AR206" s="34">
        <v>5</v>
      </c>
      <c r="AS206" s="36">
        <v>4900000</v>
      </c>
      <c r="AT206" s="36">
        <v>10000</v>
      </c>
      <c r="AU206" s="1" t="str">
        <f>IFERROR(VLOOKUP(B206,转让结果!B:H,5,0), "")</f>
        <v/>
      </c>
      <c r="AW206" s="30">
        <f t="shared" si="11"/>
        <v>0</v>
      </c>
    </row>
    <row r="207" spans="1:49" ht="32">
      <c r="A207" s="30">
        <f t="shared" si="12"/>
        <v>206</v>
      </c>
      <c r="B207" s="2" t="s">
        <v>273</v>
      </c>
      <c r="C207" s="7" t="s">
        <v>354</v>
      </c>
      <c r="E207" s="27">
        <v>45140</v>
      </c>
      <c r="F207" s="34">
        <v>377</v>
      </c>
      <c r="G207" s="30">
        <v>375</v>
      </c>
      <c r="H207" s="35">
        <v>302.33999999999997</v>
      </c>
      <c r="I207" s="36">
        <v>567250.09</v>
      </c>
      <c r="J207" s="35">
        <v>43.84</v>
      </c>
      <c r="K207" s="36">
        <v>37126951.200000003</v>
      </c>
      <c r="L207" s="36">
        <v>7197232.1600000001</v>
      </c>
      <c r="M207" s="36">
        <v>44324183.359999999</v>
      </c>
      <c r="N207" s="29">
        <f t="shared" si="10"/>
        <v>0</v>
      </c>
      <c r="O207" s="36">
        <v>275920</v>
      </c>
      <c r="P207" s="36">
        <v>118197.82</v>
      </c>
      <c r="Q207" s="36">
        <v>275400</v>
      </c>
      <c r="T207" s="34">
        <v>377</v>
      </c>
      <c r="U207" s="34">
        <v>377</v>
      </c>
      <c r="V207" s="34">
        <v>377</v>
      </c>
      <c r="X207" s="33">
        <v>169</v>
      </c>
      <c r="AC207" s="33">
        <v>140</v>
      </c>
      <c r="AD207" s="33">
        <v>68</v>
      </c>
      <c r="AK207" s="3" t="s">
        <v>274</v>
      </c>
      <c r="AL207" s="39">
        <v>45190.708333333336</v>
      </c>
      <c r="AM207" s="39">
        <v>45194.625</v>
      </c>
      <c r="AN207" s="1" t="s">
        <v>17</v>
      </c>
      <c r="AO207" s="1" t="s">
        <v>18</v>
      </c>
      <c r="AP207" s="39">
        <v>45194.625</v>
      </c>
      <c r="AQ207" s="39">
        <v>45194.645833333336</v>
      </c>
      <c r="AR207" s="34">
        <v>5</v>
      </c>
      <c r="AS207" s="36">
        <v>5500000</v>
      </c>
      <c r="AT207" s="36">
        <v>50000</v>
      </c>
      <c r="AU207" s="1" t="str">
        <f>IFERROR(VLOOKUP(B207,转让结果!B:H,5,0), "")</f>
        <v/>
      </c>
      <c r="AW207" s="30">
        <f t="shared" si="11"/>
        <v>0</v>
      </c>
    </row>
    <row r="208" spans="1:49" ht="32">
      <c r="A208" s="30">
        <f t="shared" si="12"/>
        <v>207</v>
      </c>
      <c r="B208" s="2" t="s">
        <v>275</v>
      </c>
      <c r="C208" s="7" t="s">
        <v>354</v>
      </c>
      <c r="E208" s="27">
        <v>45143</v>
      </c>
      <c r="F208" s="34">
        <v>234</v>
      </c>
      <c r="G208" s="30">
        <v>234</v>
      </c>
      <c r="H208" s="35">
        <v>463.32</v>
      </c>
      <c r="I208" s="36">
        <v>683751.84</v>
      </c>
      <c r="J208" s="35">
        <v>46.09</v>
      </c>
      <c r="K208" s="36">
        <v>27330735.120000001</v>
      </c>
      <c r="L208" s="36">
        <v>8150028.6299999999</v>
      </c>
      <c r="M208" s="36">
        <v>35480763.75</v>
      </c>
      <c r="N208" s="29">
        <f t="shared" si="10"/>
        <v>0</v>
      </c>
      <c r="O208" s="36">
        <v>277905.36</v>
      </c>
      <c r="P208" s="36">
        <v>151627.20000000001</v>
      </c>
      <c r="Q208" s="36">
        <v>236200</v>
      </c>
      <c r="T208" s="34">
        <v>234</v>
      </c>
      <c r="U208" s="34">
        <v>234</v>
      </c>
      <c r="V208" s="34">
        <v>234</v>
      </c>
      <c r="X208" s="33">
        <v>147</v>
      </c>
      <c r="AC208" s="33">
        <v>69</v>
      </c>
      <c r="AD208" s="33">
        <v>14</v>
      </c>
      <c r="AH208" s="33">
        <v>4</v>
      </c>
      <c r="AK208" s="3" t="s">
        <v>276</v>
      </c>
      <c r="AL208" s="39">
        <v>45190.708333333336</v>
      </c>
      <c r="AM208" s="39">
        <v>45194.625</v>
      </c>
      <c r="AN208" s="1" t="s">
        <v>17</v>
      </c>
      <c r="AO208" s="1" t="s">
        <v>18</v>
      </c>
      <c r="AP208" s="39">
        <v>45194.625</v>
      </c>
      <c r="AQ208" s="39">
        <v>45194.645833333336</v>
      </c>
      <c r="AR208" s="34">
        <v>5</v>
      </c>
      <c r="AS208" s="36">
        <v>2790000</v>
      </c>
      <c r="AT208" s="36">
        <v>50000</v>
      </c>
      <c r="AU208" s="1" t="str">
        <f>IFERROR(VLOOKUP(B208,转让结果!B:H,5,0), "")</f>
        <v/>
      </c>
      <c r="AW208" s="30">
        <f t="shared" si="11"/>
        <v>0</v>
      </c>
    </row>
    <row r="209" spans="1:49" ht="32">
      <c r="A209" s="30">
        <f t="shared" si="12"/>
        <v>208</v>
      </c>
      <c r="B209" s="2" t="s">
        <v>277</v>
      </c>
      <c r="C209" s="7" t="s">
        <v>354</v>
      </c>
      <c r="E209" s="27">
        <v>45140</v>
      </c>
      <c r="F209" s="34">
        <v>474</v>
      </c>
      <c r="G209" s="30">
        <v>468</v>
      </c>
      <c r="H209" s="35">
        <v>1869.9</v>
      </c>
      <c r="I209" s="36">
        <v>2680199.17</v>
      </c>
      <c r="J209" s="35">
        <v>45.86</v>
      </c>
      <c r="K209" s="36">
        <v>49381529.039999999</v>
      </c>
      <c r="L209" s="36">
        <v>96065628.959999993</v>
      </c>
      <c r="M209" s="36">
        <v>145447158</v>
      </c>
      <c r="N209" s="29">
        <f t="shared" si="10"/>
        <v>0</v>
      </c>
      <c r="O209" s="36">
        <v>1202963</v>
      </c>
      <c r="P209" s="36">
        <v>310784.53000000003</v>
      </c>
      <c r="Q209" s="36">
        <v>303000</v>
      </c>
      <c r="T209" s="34">
        <v>474</v>
      </c>
      <c r="U209" s="34">
        <v>474</v>
      </c>
      <c r="V209" s="34">
        <v>474</v>
      </c>
      <c r="X209" s="33">
        <v>56</v>
      </c>
      <c r="AC209" s="33">
        <v>51</v>
      </c>
      <c r="AD209" s="33">
        <v>335</v>
      </c>
      <c r="AH209" s="33">
        <v>32</v>
      </c>
      <c r="AK209" s="3" t="s">
        <v>274</v>
      </c>
      <c r="AL209" s="39">
        <v>45190.708333333336</v>
      </c>
      <c r="AM209" s="39">
        <v>45194.416666666664</v>
      </c>
      <c r="AN209" s="1" t="s">
        <v>17</v>
      </c>
      <c r="AO209" s="1" t="s">
        <v>18</v>
      </c>
      <c r="AP209" s="39">
        <v>45194.416666666664</v>
      </c>
      <c r="AQ209" s="39">
        <v>45194.4375</v>
      </c>
      <c r="AR209" s="34">
        <v>5</v>
      </c>
      <c r="AS209" s="36">
        <v>3450000</v>
      </c>
      <c r="AT209" s="36">
        <v>50000</v>
      </c>
      <c r="AU209" s="1" t="str">
        <f>IFERROR(VLOOKUP(B209,转让结果!B:H,5,0), "")</f>
        <v/>
      </c>
      <c r="AW209" s="30">
        <f t="shared" si="11"/>
        <v>0</v>
      </c>
    </row>
    <row r="210" spans="1:49" ht="32">
      <c r="A210" s="30">
        <f t="shared" si="12"/>
        <v>209</v>
      </c>
      <c r="B210" s="2" t="s">
        <v>278</v>
      </c>
      <c r="C210" s="7" t="s">
        <v>354</v>
      </c>
      <c r="E210" s="27">
        <v>45131</v>
      </c>
      <c r="F210" s="34">
        <v>1307</v>
      </c>
      <c r="G210" s="30">
        <v>131</v>
      </c>
      <c r="H210" s="35">
        <v>2876</v>
      </c>
      <c r="I210" s="36">
        <v>7260846.5099999998</v>
      </c>
      <c r="J210" s="35">
        <v>46</v>
      </c>
      <c r="K210" s="36">
        <v>98159843.120000005</v>
      </c>
      <c r="L210" s="36">
        <v>376208669.75</v>
      </c>
      <c r="M210" s="36">
        <v>474368512.87</v>
      </c>
      <c r="N210" s="29">
        <f t="shared" si="10"/>
        <v>0</v>
      </c>
      <c r="O210" s="36">
        <v>1193129.54</v>
      </c>
      <c r="P210" s="36">
        <v>3621133.69</v>
      </c>
      <c r="Q210" s="36">
        <v>884860.08</v>
      </c>
      <c r="T210" s="34">
        <v>1307</v>
      </c>
      <c r="U210" s="34">
        <v>137</v>
      </c>
      <c r="V210" s="34">
        <v>1307</v>
      </c>
      <c r="AH210" s="33">
        <v>137</v>
      </c>
      <c r="AK210" s="3" t="s">
        <v>279</v>
      </c>
      <c r="AL210" s="39">
        <v>45190.708333333336</v>
      </c>
      <c r="AM210" s="39">
        <v>45194.416666666664</v>
      </c>
      <c r="AN210" s="1" t="s">
        <v>17</v>
      </c>
      <c r="AO210" s="1" t="s">
        <v>18</v>
      </c>
      <c r="AP210" s="39">
        <v>45194.416666666664</v>
      </c>
      <c r="AQ210" s="39">
        <v>45194.4375</v>
      </c>
      <c r="AR210" s="34">
        <v>5</v>
      </c>
      <c r="AS210" s="36">
        <v>4900000</v>
      </c>
      <c r="AT210" s="36">
        <v>20000</v>
      </c>
      <c r="AU210" s="1" t="str">
        <f>IFERROR(VLOOKUP(B210,转让结果!B:H,5,0), "")</f>
        <v/>
      </c>
      <c r="AW210" s="30">
        <f t="shared" si="11"/>
        <v>0</v>
      </c>
    </row>
    <row r="211" spans="1:49" ht="32">
      <c r="A211" s="30">
        <f t="shared" si="12"/>
        <v>210</v>
      </c>
      <c r="B211" s="2" t="s">
        <v>280</v>
      </c>
      <c r="C211" s="7" t="s">
        <v>489</v>
      </c>
      <c r="E211" s="27">
        <v>45169</v>
      </c>
      <c r="F211" s="34">
        <v>260</v>
      </c>
      <c r="G211" s="30">
        <v>132</v>
      </c>
      <c r="H211" s="35">
        <v>317</v>
      </c>
      <c r="I211" s="36">
        <v>285186.8</v>
      </c>
      <c r="J211" s="35">
        <v>43</v>
      </c>
      <c r="K211" s="36">
        <v>9021543.4000000004</v>
      </c>
      <c r="L211" s="36">
        <v>849473.12</v>
      </c>
      <c r="M211" s="36">
        <v>9871016.5199999996</v>
      </c>
      <c r="N211" s="29">
        <f t="shared" si="10"/>
        <v>0</v>
      </c>
      <c r="O211" s="36">
        <v>0</v>
      </c>
      <c r="P211" s="36">
        <v>74780.429999999993</v>
      </c>
      <c r="Q211" s="36">
        <v>105647.79</v>
      </c>
      <c r="R211" s="34">
        <v>2</v>
      </c>
      <c r="S211" s="34">
        <v>258</v>
      </c>
      <c r="V211" s="34">
        <v>260</v>
      </c>
      <c r="X211" s="33">
        <v>260</v>
      </c>
      <c r="AL211" s="39">
        <v>45191.666666666664</v>
      </c>
      <c r="AM211" s="39">
        <v>45195.4375</v>
      </c>
      <c r="AN211" s="1" t="s">
        <v>17</v>
      </c>
      <c r="AO211" s="1" t="s">
        <v>18</v>
      </c>
      <c r="AP211" s="39">
        <v>45195.4375</v>
      </c>
      <c r="AQ211" s="39">
        <v>45195.458333333336</v>
      </c>
      <c r="AR211" s="34">
        <v>5</v>
      </c>
      <c r="AS211" s="36">
        <v>650000</v>
      </c>
      <c r="AT211" s="36">
        <v>20000</v>
      </c>
      <c r="AU211" s="1" t="str">
        <f>IFERROR(VLOOKUP(B211,转让结果!B:H,5,0), "")</f>
        <v>辽宁富安金融资产管理有限公司</v>
      </c>
      <c r="AW211" s="30">
        <f t="shared" si="11"/>
        <v>1</v>
      </c>
    </row>
    <row r="212" spans="1:49" ht="32">
      <c r="A212" s="30">
        <f t="shared" si="12"/>
        <v>211</v>
      </c>
      <c r="B212" s="2" t="s">
        <v>281</v>
      </c>
      <c r="C212" s="7" t="s">
        <v>489</v>
      </c>
      <c r="E212" s="27">
        <v>45169</v>
      </c>
      <c r="F212" s="34">
        <v>143</v>
      </c>
      <c r="G212" s="30">
        <v>126</v>
      </c>
      <c r="H212" s="35">
        <v>197</v>
      </c>
      <c r="I212" s="36">
        <v>387467.48</v>
      </c>
      <c r="J212" s="35">
        <v>44</v>
      </c>
      <c r="K212" s="36">
        <v>21705204.969999999</v>
      </c>
      <c r="L212" s="36">
        <v>2312258.75</v>
      </c>
      <c r="M212" s="36">
        <v>24017463.719999999</v>
      </c>
      <c r="N212" s="29">
        <f t="shared" si="10"/>
        <v>0</v>
      </c>
      <c r="O212" s="36">
        <v>0</v>
      </c>
      <c r="P212" s="36">
        <v>190614.79</v>
      </c>
      <c r="Q212" s="36">
        <v>224318.92</v>
      </c>
      <c r="R212" s="34">
        <v>8</v>
      </c>
      <c r="S212" s="34">
        <v>57</v>
      </c>
      <c r="T212" s="34">
        <v>78</v>
      </c>
      <c r="V212" s="34">
        <v>143</v>
      </c>
      <c r="X212" s="33">
        <v>143</v>
      </c>
      <c r="AL212" s="39">
        <v>45191.666666666664</v>
      </c>
      <c r="AM212" s="39">
        <v>45195.395833333336</v>
      </c>
      <c r="AN212" s="1" t="s">
        <v>17</v>
      </c>
      <c r="AO212" s="1" t="s">
        <v>18</v>
      </c>
      <c r="AP212" s="39">
        <v>45195.395833333336</v>
      </c>
      <c r="AQ212" s="39">
        <v>45195.416666666664</v>
      </c>
      <c r="AR212" s="34">
        <v>5</v>
      </c>
      <c r="AS212" s="36">
        <v>1600000</v>
      </c>
      <c r="AT212" s="36">
        <v>20000</v>
      </c>
      <c r="AU212" s="1" t="str">
        <f>IFERROR(VLOOKUP(B212,转让结果!B:H,5,0), "")</f>
        <v>甘肃长达金融资产管理股份有限公司</v>
      </c>
      <c r="AW212" s="30">
        <f t="shared" si="11"/>
        <v>1</v>
      </c>
    </row>
    <row r="213" spans="1:49" ht="32">
      <c r="A213" s="30">
        <f t="shared" si="12"/>
        <v>212</v>
      </c>
      <c r="B213" s="2" t="s">
        <v>266</v>
      </c>
      <c r="C213" s="7" t="s">
        <v>492</v>
      </c>
      <c r="D213" s="1" t="s">
        <v>480</v>
      </c>
      <c r="E213" s="27">
        <v>45046</v>
      </c>
      <c r="F213" s="34">
        <v>189</v>
      </c>
      <c r="G213" s="30">
        <v>161</v>
      </c>
      <c r="H213" s="35">
        <v>1850.4</v>
      </c>
      <c r="I213" s="36">
        <v>514345.07</v>
      </c>
      <c r="J213" s="35">
        <v>41.09</v>
      </c>
      <c r="K213" s="36">
        <v>26047426.399999999</v>
      </c>
      <c r="L213" s="36">
        <v>17398742.199999999</v>
      </c>
      <c r="M213" s="36">
        <v>43446168.600000001</v>
      </c>
      <c r="N213" s="29">
        <f t="shared" si="10"/>
        <v>0</v>
      </c>
      <c r="O213" s="36">
        <v>55500</v>
      </c>
      <c r="P213" s="36">
        <v>269851.98</v>
      </c>
      <c r="Q213" s="36">
        <v>230498.64</v>
      </c>
      <c r="T213" s="34">
        <v>189</v>
      </c>
      <c r="U213" s="34">
        <v>189</v>
      </c>
      <c r="V213" s="34">
        <v>189</v>
      </c>
      <c r="AD213" s="33">
        <v>110</v>
      </c>
      <c r="AH213" s="33">
        <v>79</v>
      </c>
      <c r="AL213" s="39">
        <v>45184.708333333336</v>
      </c>
      <c r="AM213" s="39">
        <v>45188.375</v>
      </c>
      <c r="AN213" s="1" t="s">
        <v>17</v>
      </c>
      <c r="AO213" s="1" t="s">
        <v>18</v>
      </c>
      <c r="AP213" s="39">
        <v>45188.375</v>
      </c>
      <c r="AQ213" s="39">
        <v>45188.416666666664</v>
      </c>
      <c r="AR213" s="34">
        <v>5</v>
      </c>
      <c r="AS213" s="36">
        <v>1800000</v>
      </c>
      <c r="AT213" s="36">
        <v>50000</v>
      </c>
      <c r="AU213" s="1" t="str">
        <f>IFERROR(VLOOKUP(B213,转让结果!B:H,5,0), "")</f>
        <v/>
      </c>
      <c r="AW213" s="30">
        <f t="shared" si="11"/>
        <v>0</v>
      </c>
    </row>
    <row r="214" spans="1:49" ht="32">
      <c r="A214" s="30">
        <f t="shared" si="12"/>
        <v>213</v>
      </c>
      <c r="B214" s="2" t="s">
        <v>282</v>
      </c>
      <c r="C214" s="7" t="s">
        <v>354</v>
      </c>
      <c r="E214" s="27">
        <v>45139</v>
      </c>
      <c r="F214" s="34">
        <v>524</v>
      </c>
      <c r="G214" s="30">
        <v>524</v>
      </c>
      <c r="H214" s="35">
        <v>2995</v>
      </c>
      <c r="I214" s="36">
        <v>3414638.05</v>
      </c>
      <c r="J214" s="35">
        <v>48</v>
      </c>
      <c r="K214" s="36">
        <v>68178622.150000006</v>
      </c>
      <c r="L214" s="36">
        <v>367293050</v>
      </c>
      <c r="M214" s="36">
        <v>435471672.14999998</v>
      </c>
      <c r="N214" s="29">
        <f t="shared" si="10"/>
        <v>0</v>
      </c>
      <c r="O214" s="36">
        <v>2133659.62</v>
      </c>
      <c r="P214" s="36">
        <v>831052.81</v>
      </c>
      <c r="Q214" s="36">
        <v>278154.83</v>
      </c>
      <c r="T214" s="34">
        <v>524</v>
      </c>
      <c r="U214" s="34">
        <v>524</v>
      </c>
      <c r="V214" s="34">
        <v>524</v>
      </c>
      <c r="AH214" s="33">
        <v>524</v>
      </c>
      <c r="AK214" s="3" t="s">
        <v>263</v>
      </c>
      <c r="AL214" s="39">
        <v>45191.708333333336</v>
      </c>
      <c r="AM214" s="39">
        <v>45195.625</v>
      </c>
      <c r="AN214" s="1" t="s">
        <v>17</v>
      </c>
      <c r="AO214" s="1" t="s">
        <v>18</v>
      </c>
      <c r="AP214" s="39">
        <v>45195.625</v>
      </c>
      <c r="AQ214" s="39">
        <v>45195.645833333336</v>
      </c>
      <c r="AR214" s="34">
        <v>5</v>
      </c>
      <c r="AS214" s="36">
        <v>3150000</v>
      </c>
      <c r="AT214" s="36">
        <v>10000</v>
      </c>
      <c r="AU214" s="1" t="str">
        <f>IFERROR(VLOOKUP(B214,转让结果!B:H,5,0), "")</f>
        <v/>
      </c>
      <c r="AW214" s="30">
        <f t="shared" si="11"/>
        <v>0</v>
      </c>
    </row>
    <row r="215" spans="1:49" ht="32">
      <c r="A215" s="30">
        <f t="shared" si="12"/>
        <v>214</v>
      </c>
      <c r="B215" s="2" t="s">
        <v>283</v>
      </c>
      <c r="C215" s="7" t="s">
        <v>354</v>
      </c>
      <c r="E215" s="27">
        <v>45139</v>
      </c>
      <c r="F215" s="34">
        <v>560</v>
      </c>
      <c r="G215" s="30">
        <v>554</v>
      </c>
      <c r="H215" s="35">
        <v>2391</v>
      </c>
      <c r="I215" s="36">
        <v>4229456.33</v>
      </c>
      <c r="J215" s="35">
        <v>47</v>
      </c>
      <c r="K215" s="36">
        <v>50021201.57</v>
      </c>
      <c r="L215" s="36">
        <v>152622077.71000001</v>
      </c>
      <c r="M215" s="36">
        <v>202643279.28</v>
      </c>
      <c r="N215" s="29">
        <f t="shared" si="10"/>
        <v>0</v>
      </c>
      <c r="O215" s="36">
        <v>1191590.94</v>
      </c>
      <c r="P215" s="36">
        <v>365782.09</v>
      </c>
      <c r="Q215" s="36">
        <v>249752.84</v>
      </c>
      <c r="T215" s="34">
        <v>560</v>
      </c>
      <c r="U215" s="34">
        <v>56</v>
      </c>
      <c r="V215" s="34">
        <v>560</v>
      </c>
      <c r="AC215" s="33">
        <v>66</v>
      </c>
      <c r="AG215" s="33">
        <v>175</v>
      </c>
      <c r="AH215" s="33">
        <v>319</v>
      </c>
      <c r="AK215" s="3" t="s">
        <v>263</v>
      </c>
      <c r="AL215" s="39">
        <v>45191.708333333336</v>
      </c>
      <c r="AM215" s="39">
        <v>45195.416666666664</v>
      </c>
      <c r="AN215" s="1" t="s">
        <v>17</v>
      </c>
      <c r="AO215" s="1" t="s">
        <v>18</v>
      </c>
      <c r="AP215" s="39">
        <v>45195.416666666664</v>
      </c>
      <c r="AQ215" s="39">
        <v>45195.4375</v>
      </c>
      <c r="AR215" s="34">
        <v>5</v>
      </c>
      <c r="AS215" s="36">
        <v>3450000</v>
      </c>
      <c r="AT215" s="36">
        <v>10000</v>
      </c>
      <c r="AU215" s="1" t="str">
        <f>IFERROR(VLOOKUP(B215,转让结果!B:H,5,0), "")</f>
        <v/>
      </c>
      <c r="AW215" s="30">
        <f t="shared" si="11"/>
        <v>0</v>
      </c>
    </row>
    <row r="216" spans="1:49" ht="32">
      <c r="A216" s="30">
        <f t="shared" si="12"/>
        <v>215</v>
      </c>
      <c r="B216" s="2" t="s">
        <v>284</v>
      </c>
      <c r="C216" s="7" t="s">
        <v>503</v>
      </c>
      <c r="E216" s="27">
        <v>45107</v>
      </c>
      <c r="F216" s="34">
        <v>5267</v>
      </c>
      <c r="G216" s="30">
        <v>4289</v>
      </c>
      <c r="H216" s="35">
        <v>905.94</v>
      </c>
      <c r="I216" s="36">
        <v>20263.07</v>
      </c>
      <c r="J216" s="35">
        <v>36.57</v>
      </c>
      <c r="K216" s="36">
        <v>24520845.550000001</v>
      </c>
      <c r="L216" s="36">
        <v>6262369.6299999999</v>
      </c>
      <c r="M216" s="36">
        <v>30783215.18</v>
      </c>
      <c r="N216" s="29">
        <f t="shared" si="10"/>
        <v>0</v>
      </c>
      <c r="O216" s="36">
        <v>62047.78</v>
      </c>
      <c r="P216" s="36">
        <v>7177.25</v>
      </c>
      <c r="Q216" s="36">
        <v>11615.56</v>
      </c>
      <c r="R216" s="34">
        <v>1</v>
      </c>
      <c r="S216" s="34">
        <v>5266</v>
      </c>
      <c r="U216" s="34">
        <v>5267</v>
      </c>
      <c r="V216" s="34">
        <v>5267</v>
      </c>
      <c r="X216" s="33">
        <v>5267</v>
      </c>
      <c r="AL216" s="39">
        <v>45191.708333333336</v>
      </c>
      <c r="AM216" s="39">
        <v>45195.416666666664</v>
      </c>
      <c r="AN216" s="1" t="s">
        <v>17</v>
      </c>
      <c r="AO216" s="1" t="s">
        <v>18</v>
      </c>
      <c r="AP216" s="39">
        <v>45195.416666666664</v>
      </c>
      <c r="AQ216" s="39">
        <v>45195.458333333336</v>
      </c>
      <c r="AR216" s="34">
        <v>5</v>
      </c>
      <c r="AS216" s="36">
        <v>1386998.48</v>
      </c>
      <c r="AT216" s="36">
        <v>20000</v>
      </c>
      <c r="AU216" s="1" t="str">
        <f>IFERROR(VLOOKUP(B216,转让结果!B:H,5,0), "")</f>
        <v>天津滨海正信资产管理有限公司</v>
      </c>
      <c r="AW216" s="30">
        <f t="shared" si="11"/>
        <v>1</v>
      </c>
    </row>
    <row r="217" spans="1:49" ht="32">
      <c r="A217" s="30">
        <f t="shared" si="12"/>
        <v>216</v>
      </c>
      <c r="B217" s="2" t="s">
        <v>285</v>
      </c>
      <c r="C217" s="7" t="s">
        <v>479</v>
      </c>
      <c r="D217" s="7" t="s">
        <v>493</v>
      </c>
      <c r="E217" s="27">
        <v>45156</v>
      </c>
      <c r="F217" s="34">
        <v>26</v>
      </c>
      <c r="G217" s="30">
        <v>26</v>
      </c>
      <c r="H217" s="35">
        <v>1566</v>
      </c>
      <c r="I217" s="36">
        <v>1358707.98</v>
      </c>
      <c r="J217" s="35">
        <v>45.8</v>
      </c>
      <c r="K217" s="36">
        <v>7128947.4000000004</v>
      </c>
      <c r="L217" s="36">
        <v>5080502.96</v>
      </c>
      <c r="M217" s="36">
        <v>12209450.359999999</v>
      </c>
      <c r="N217" s="29">
        <f t="shared" si="10"/>
        <v>0</v>
      </c>
      <c r="O217" s="36">
        <v>0</v>
      </c>
      <c r="P217" s="36">
        <v>469594.24</v>
      </c>
      <c r="Q217" s="36">
        <v>409530.43</v>
      </c>
      <c r="T217" s="34">
        <v>26</v>
      </c>
      <c r="U217" s="34">
        <v>26</v>
      </c>
      <c r="V217" s="34">
        <v>26</v>
      </c>
      <c r="AD217" s="33">
        <v>11</v>
      </c>
      <c r="AH217" s="33">
        <v>16</v>
      </c>
      <c r="AL217" s="39">
        <v>45191.708333333336</v>
      </c>
      <c r="AM217" s="39">
        <v>45195.416666666664</v>
      </c>
      <c r="AN217" s="1" t="s">
        <v>17</v>
      </c>
      <c r="AO217" s="1" t="s">
        <v>18</v>
      </c>
      <c r="AP217" s="39">
        <v>45195.416666666664</v>
      </c>
      <c r="AQ217" s="39">
        <v>45195.458333333336</v>
      </c>
      <c r="AR217" s="34">
        <v>5</v>
      </c>
      <c r="AS217" s="36">
        <v>714320.53</v>
      </c>
      <c r="AT217" s="36">
        <v>10000</v>
      </c>
      <c r="AU217" s="1" t="str">
        <f>IFERROR(VLOOKUP(B217,转让结果!B:H,5,0), "")</f>
        <v>辽宁富安金融资产管理有限公司</v>
      </c>
      <c r="AW217" s="30">
        <f t="shared" si="11"/>
        <v>1</v>
      </c>
    </row>
    <row r="218" spans="1:49" ht="32">
      <c r="A218" s="30">
        <f t="shared" si="12"/>
        <v>217</v>
      </c>
      <c r="B218" s="2" t="s">
        <v>286</v>
      </c>
      <c r="C218" s="7" t="s">
        <v>354</v>
      </c>
      <c r="E218" s="27">
        <v>45151</v>
      </c>
      <c r="F218" s="34">
        <v>747</v>
      </c>
      <c r="G218" s="30">
        <v>746</v>
      </c>
      <c r="H218" s="35">
        <v>699</v>
      </c>
      <c r="I218" s="36">
        <v>784855.24</v>
      </c>
      <c r="J218" s="35">
        <v>45</v>
      </c>
      <c r="K218" s="36">
        <v>90713302.659999996</v>
      </c>
      <c r="L218" s="36">
        <v>46448213.240000002</v>
      </c>
      <c r="M218" s="36">
        <v>137161515.90000001</v>
      </c>
      <c r="N218" s="29">
        <f t="shared" si="10"/>
        <v>0</v>
      </c>
      <c r="O218" s="36">
        <v>1076880.46</v>
      </c>
      <c r="P218" s="36">
        <v>183862.62</v>
      </c>
      <c r="Q218" s="36">
        <v>284248.46999999997</v>
      </c>
      <c r="T218" s="34">
        <v>747</v>
      </c>
      <c r="U218" s="34">
        <v>747</v>
      </c>
      <c r="V218" s="34">
        <v>747</v>
      </c>
      <c r="X218" s="33">
        <v>1</v>
      </c>
      <c r="Y218" s="33">
        <v>169</v>
      </c>
      <c r="AC218" s="33">
        <v>77</v>
      </c>
      <c r="AD218" s="33">
        <v>346</v>
      </c>
      <c r="AH218" s="33">
        <v>154</v>
      </c>
      <c r="AK218" s="3" t="s">
        <v>287</v>
      </c>
      <c r="AL218" s="39">
        <v>45191.708333333336</v>
      </c>
      <c r="AM218" s="39">
        <v>45195.416666666664</v>
      </c>
      <c r="AN218" s="1" t="s">
        <v>17</v>
      </c>
      <c r="AO218" s="1" t="s">
        <v>18</v>
      </c>
      <c r="AP218" s="39">
        <v>45195.416666666664</v>
      </c>
      <c r="AQ218" s="39">
        <v>45195.4375</v>
      </c>
      <c r="AR218" s="34">
        <v>5</v>
      </c>
      <c r="AS218" s="36">
        <v>7300000</v>
      </c>
      <c r="AT218" s="36">
        <v>10000</v>
      </c>
      <c r="AU218" s="1" t="str">
        <f>IFERROR(VLOOKUP(B218,转让结果!B:H,5,0), "")</f>
        <v/>
      </c>
      <c r="AW218" s="30">
        <f t="shared" si="11"/>
        <v>0</v>
      </c>
    </row>
    <row r="219" spans="1:49" ht="80">
      <c r="A219" s="30">
        <f t="shared" si="12"/>
        <v>218</v>
      </c>
      <c r="B219" s="2" t="s">
        <v>288</v>
      </c>
      <c r="C219" s="7" t="s">
        <v>104</v>
      </c>
      <c r="E219" s="27">
        <v>45076</v>
      </c>
      <c r="F219" s="34">
        <v>364</v>
      </c>
      <c r="G219" s="30">
        <v>311</v>
      </c>
      <c r="H219" s="35">
        <v>573.79999999999995</v>
      </c>
      <c r="I219" s="36">
        <v>778973.72</v>
      </c>
      <c r="J219" s="35">
        <v>41.73</v>
      </c>
      <c r="K219" s="36">
        <v>51583395.560000002</v>
      </c>
      <c r="L219" s="36">
        <v>16727716.77</v>
      </c>
      <c r="M219" s="36">
        <v>68311112.329999998</v>
      </c>
      <c r="N219" s="29">
        <f t="shared" si="10"/>
        <v>0</v>
      </c>
      <c r="O219" s="36">
        <v>243727.55</v>
      </c>
      <c r="P219" s="36">
        <v>219649.88</v>
      </c>
      <c r="Q219" s="36">
        <v>124621.49</v>
      </c>
      <c r="R219" s="34">
        <v>116</v>
      </c>
      <c r="S219" s="34">
        <v>108</v>
      </c>
      <c r="T219" s="34">
        <v>140</v>
      </c>
      <c r="V219" s="34">
        <v>301</v>
      </c>
      <c r="W219" s="34">
        <v>63</v>
      </c>
      <c r="X219" s="33">
        <v>325</v>
      </c>
      <c r="Y219" s="33">
        <v>5</v>
      </c>
      <c r="AA219" s="33">
        <v>33</v>
      </c>
      <c r="AC219" s="33">
        <v>1</v>
      </c>
      <c r="AK219" s="3" t="s">
        <v>290</v>
      </c>
      <c r="AL219" s="39">
        <v>45191.708333333336</v>
      </c>
      <c r="AM219" s="39">
        <v>45195.416666666664</v>
      </c>
      <c r="AN219" s="1" t="s">
        <v>17</v>
      </c>
      <c r="AO219" s="1" t="s">
        <v>18</v>
      </c>
      <c r="AP219" s="39">
        <v>45195.416666666664</v>
      </c>
      <c r="AQ219" s="39">
        <v>45195.458333333336</v>
      </c>
      <c r="AR219" s="34">
        <v>5</v>
      </c>
      <c r="AS219" s="36">
        <v>9290000</v>
      </c>
      <c r="AT219" s="36">
        <v>10000</v>
      </c>
      <c r="AU219" s="1" t="str">
        <f>IFERROR(VLOOKUP(B219,转让结果!B:H,5,0), "")</f>
        <v/>
      </c>
      <c r="AW219" s="30">
        <f t="shared" si="11"/>
        <v>0</v>
      </c>
    </row>
    <row r="220" spans="1:49" ht="80">
      <c r="A220" s="30">
        <f t="shared" si="12"/>
        <v>219</v>
      </c>
      <c r="B220" s="2" t="s">
        <v>291</v>
      </c>
      <c r="C220" s="7" t="s">
        <v>104</v>
      </c>
      <c r="E220" s="27">
        <v>45076</v>
      </c>
      <c r="F220" s="34">
        <v>359</v>
      </c>
      <c r="G220" s="30">
        <v>320</v>
      </c>
      <c r="H220" s="35">
        <v>585.21</v>
      </c>
      <c r="I220" s="36">
        <v>549507.53</v>
      </c>
      <c r="J220" s="35">
        <v>41.16</v>
      </c>
      <c r="K220" s="36">
        <v>50784849.25</v>
      </c>
      <c r="L220" s="36">
        <v>16592115.15</v>
      </c>
      <c r="M220" s="36">
        <v>67376964.400000006</v>
      </c>
      <c r="N220" s="29">
        <f t="shared" si="10"/>
        <v>0</v>
      </c>
      <c r="O220" s="36">
        <v>270921.05</v>
      </c>
      <c r="P220" s="36">
        <v>210553.01</v>
      </c>
      <c r="Q220" s="36">
        <v>120102.74</v>
      </c>
      <c r="R220" s="34">
        <v>107</v>
      </c>
      <c r="S220" s="34">
        <v>96</v>
      </c>
      <c r="T220" s="34">
        <v>156</v>
      </c>
      <c r="V220" s="34">
        <v>296</v>
      </c>
      <c r="W220" s="34">
        <v>63</v>
      </c>
      <c r="X220" s="33">
        <v>317</v>
      </c>
      <c r="Y220" s="33">
        <v>4</v>
      </c>
      <c r="AA220" s="33">
        <v>34</v>
      </c>
      <c r="AB220" s="33">
        <v>2</v>
      </c>
      <c r="AC220" s="33">
        <v>1</v>
      </c>
      <c r="AH220" s="33">
        <v>1</v>
      </c>
      <c r="AK220" s="3" t="s">
        <v>292</v>
      </c>
      <c r="AL220" s="39">
        <v>45191.708333333336</v>
      </c>
      <c r="AM220" s="39">
        <v>45195.416666666664</v>
      </c>
      <c r="AN220" s="1" t="s">
        <v>17</v>
      </c>
      <c r="AO220" s="1" t="s">
        <v>18</v>
      </c>
      <c r="AP220" s="39">
        <v>45195.416666666664</v>
      </c>
      <c r="AQ220" s="39">
        <v>45195.458333333336</v>
      </c>
      <c r="AR220" s="34">
        <v>5</v>
      </c>
      <c r="AS220" s="36">
        <v>9140000</v>
      </c>
      <c r="AT220" s="36">
        <v>10000</v>
      </c>
      <c r="AU220" s="1" t="str">
        <f>IFERROR(VLOOKUP(B220,转让结果!B:H,5,0), "")</f>
        <v>广东粤财资产管理有限公司</v>
      </c>
      <c r="AW220" s="30">
        <f t="shared" si="11"/>
        <v>1</v>
      </c>
    </row>
    <row r="221" spans="1:49" ht="32">
      <c r="A221" s="30">
        <f t="shared" si="12"/>
        <v>220</v>
      </c>
      <c r="B221" s="2" t="s">
        <v>293</v>
      </c>
      <c r="C221" s="7" t="s">
        <v>354</v>
      </c>
      <c r="E221" s="27">
        <v>45140</v>
      </c>
      <c r="F221" s="34">
        <v>311</v>
      </c>
      <c r="G221" s="30">
        <v>311</v>
      </c>
      <c r="H221" s="35">
        <v>462.79</v>
      </c>
      <c r="I221" s="36">
        <v>748403.7</v>
      </c>
      <c r="J221" s="35">
        <v>43.36</v>
      </c>
      <c r="K221" s="36">
        <v>32004543.559999999</v>
      </c>
      <c r="L221" s="36">
        <v>9632835.6600000001</v>
      </c>
      <c r="M221" s="36">
        <v>41637379.219999999</v>
      </c>
      <c r="N221" s="29">
        <f t="shared" si="10"/>
        <v>0</v>
      </c>
      <c r="O221" s="36">
        <v>254658</v>
      </c>
      <c r="P221" s="36">
        <v>133882.25</v>
      </c>
      <c r="Q221" s="36">
        <v>272259.07</v>
      </c>
      <c r="T221" s="34">
        <v>311</v>
      </c>
      <c r="U221" s="34">
        <v>311</v>
      </c>
      <c r="V221" s="34">
        <v>311</v>
      </c>
      <c r="X221" s="33">
        <v>226</v>
      </c>
      <c r="AD221" s="33">
        <v>84</v>
      </c>
      <c r="AH221" s="33">
        <v>1</v>
      </c>
      <c r="AK221" s="3" t="s">
        <v>274</v>
      </c>
      <c r="AL221" s="39">
        <v>45191.708333333336</v>
      </c>
      <c r="AM221" s="39">
        <v>45195.416666666664</v>
      </c>
      <c r="AN221" s="1" t="s">
        <v>17</v>
      </c>
      <c r="AO221" s="1" t="s">
        <v>18</v>
      </c>
      <c r="AP221" s="39">
        <v>45195.416666666664</v>
      </c>
      <c r="AQ221" s="39">
        <v>45195.4375</v>
      </c>
      <c r="AR221" s="34">
        <v>5</v>
      </c>
      <c r="AS221" s="36">
        <v>4560000</v>
      </c>
      <c r="AT221" s="36">
        <v>50000</v>
      </c>
      <c r="AU221" s="1" t="str">
        <f>IFERROR(VLOOKUP(B221,转让结果!B:H,5,0), "")</f>
        <v/>
      </c>
      <c r="AW221" s="30">
        <f t="shared" si="11"/>
        <v>0</v>
      </c>
    </row>
    <row r="222" spans="1:49" ht="32">
      <c r="A222" s="30">
        <f t="shared" si="12"/>
        <v>221</v>
      </c>
      <c r="B222" s="2" t="s">
        <v>294</v>
      </c>
      <c r="C222" s="7" t="s">
        <v>354</v>
      </c>
      <c r="E222" s="27">
        <v>45118</v>
      </c>
      <c r="F222" s="34">
        <v>1563</v>
      </c>
      <c r="G222" s="30">
        <v>1549</v>
      </c>
      <c r="H222" s="35">
        <v>2378.59</v>
      </c>
      <c r="I222" s="36">
        <v>6355934.8700000001</v>
      </c>
      <c r="J222" s="35">
        <v>46</v>
      </c>
      <c r="K222" s="36">
        <v>162128585.03</v>
      </c>
      <c r="L222" s="36">
        <v>535042379.81</v>
      </c>
      <c r="M222" s="36">
        <v>697170964.84000003</v>
      </c>
      <c r="N222" s="29">
        <f t="shared" si="10"/>
        <v>0</v>
      </c>
      <c r="O222" s="36">
        <v>1526203.43</v>
      </c>
      <c r="P222" s="36">
        <v>450078.09</v>
      </c>
      <c r="Q222" s="36">
        <v>219047.1</v>
      </c>
      <c r="T222" s="34">
        <v>1563</v>
      </c>
      <c r="U222" s="34">
        <v>1563</v>
      </c>
      <c r="V222" s="34">
        <v>1563</v>
      </c>
      <c r="AC222" s="33">
        <v>75</v>
      </c>
      <c r="AD222" s="33">
        <v>1294</v>
      </c>
      <c r="AH222" s="33">
        <v>194</v>
      </c>
      <c r="AK222" s="3" t="s">
        <v>295</v>
      </c>
      <c r="AL222" s="39">
        <v>45191.708333333336</v>
      </c>
      <c r="AM222" s="39">
        <v>45195.416666666664</v>
      </c>
      <c r="AN222" s="1" t="s">
        <v>17</v>
      </c>
      <c r="AO222" s="1" t="s">
        <v>18</v>
      </c>
      <c r="AP222" s="39">
        <v>45195.416666666664</v>
      </c>
      <c r="AQ222" s="39">
        <v>45195.4375</v>
      </c>
      <c r="AR222" s="34">
        <v>5</v>
      </c>
      <c r="AS222" s="36">
        <v>9400000</v>
      </c>
      <c r="AT222" s="36">
        <v>100000</v>
      </c>
      <c r="AU222" s="1" t="str">
        <f>IFERROR(VLOOKUP(B222,转让结果!B:H,5,0), "")</f>
        <v/>
      </c>
      <c r="AW222" s="30">
        <f t="shared" si="11"/>
        <v>0</v>
      </c>
    </row>
    <row r="223" spans="1:49" ht="32">
      <c r="A223" s="30">
        <f t="shared" si="12"/>
        <v>222</v>
      </c>
      <c r="B223" s="2" t="s">
        <v>296</v>
      </c>
      <c r="C223" s="7" t="s">
        <v>354</v>
      </c>
      <c r="E223" s="27">
        <v>45154</v>
      </c>
      <c r="F223" s="34">
        <v>1859</v>
      </c>
      <c r="G223" s="30">
        <v>1859</v>
      </c>
      <c r="H223" s="35">
        <v>1099.6500000000001</v>
      </c>
      <c r="I223" s="36">
        <v>448110.82</v>
      </c>
      <c r="J223" s="35">
        <v>41</v>
      </c>
      <c r="K223" s="36">
        <v>179017319.03</v>
      </c>
      <c r="L223" s="36">
        <v>27198855.640000001</v>
      </c>
      <c r="M223" s="36">
        <v>206216174.66999999</v>
      </c>
      <c r="N223" s="29">
        <f t="shared" si="10"/>
        <v>0</v>
      </c>
      <c r="O223" s="36">
        <v>408</v>
      </c>
      <c r="P223" s="36">
        <v>110928.55</v>
      </c>
      <c r="Q223" s="36">
        <v>36830.49</v>
      </c>
      <c r="T223" s="34">
        <v>1859</v>
      </c>
      <c r="U223" s="34">
        <v>1859</v>
      </c>
      <c r="V223" s="34">
        <v>1859</v>
      </c>
      <c r="X223" s="33">
        <v>1666</v>
      </c>
      <c r="Y223" s="33">
        <v>1</v>
      </c>
      <c r="AC223" s="33">
        <v>85</v>
      </c>
      <c r="AD223" s="33">
        <v>1</v>
      </c>
      <c r="AH223" s="33">
        <v>14</v>
      </c>
      <c r="AJ223" s="33">
        <v>2</v>
      </c>
      <c r="AK223" s="3" t="s">
        <v>244</v>
      </c>
      <c r="AL223" s="39">
        <v>45194.625</v>
      </c>
      <c r="AM223" s="39">
        <v>45196.416666608799</v>
      </c>
      <c r="AN223" s="1" t="s">
        <v>17</v>
      </c>
      <c r="AO223" s="1" t="s">
        <v>18</v>
      </c>
      <c r="AP223" s="39">
        <v>45196.416666608799</v>
      </c>
      <c r="AQ223" s="39">
        <v>45196.4375</v>
      </c>
      <c r="AR223" s="34">
        <v>5</v>
      </c>
      <c r="AS223" s="36">
        <v>11200000</v>
      </c>
      <c r="AT223" s="36">
        <v>10000</v>
      </c>
      <c r="AU223" s="1" t="str">
        <f>IFERROR(VLOOKUP(B223,转让结果!B:H,5,0), "")</f>
        <v/>
      </c>
      <c r="AW223" s="30">
        <f t="shared" si="11"/>
        <v>0</v>
      </c>
    </row>
    <row r="224" spans="1:49" ht="32">
      <c r="A224" s="30">
        <f t="shared" si="12"/>
        <v>223</v>
      </c>
      <c r="B224" s="2" t="s">
        <v>297</v>
      </c>
      <c r="C224" s="7" t="s">
        <v>354</v>
      </c>
      <c r="E224" s="27">
        <v>45150</v>
      </c>
      <c r="F224" s="34">
        <v>869</v>
      </c>
      <c r="G224" s="30">
        <v>865</v>
      </c>
      <c r="H224" s="35">
        <v>1479</v>
      </c>
      <c r="I224" s="36">
        <v>2522708.92</v>
      </c>
      <c r="J224" s="35">
        <v>44</v>
      </c>
      <c r="K224" s="36">
        <v>79451652.430000007</v>
      </c>
      <c r="L224" s="36">
        <v>97453407.829999998</v>
      </c>
      <c r="M224" s="36">
        <v>176905060.25999999</v>
      </c>
      <c r="N224" s="29">
        <f t="shared" si="10"/>
        <v>0</v>
      </c>
      <c r="O224" s="36">
        <v>993882.2</v>
      </c>
      <c r="P224" s="36">
        <v>204514.52</v>
      </c>
      <c r="Q224" s="36">
        <v>262918.53000000003</v>
      </c>
      <c r="T224" s="34">
        <v>869</v>
      </c>
      <c r="U224" s="34">
        <v>869</v>
      </c>
      <c r="V224" s="34">
        <v>869</v>
      </c>
      <c r="AC224" s="33">
        <v>4</v>
      </c>
      <c r="AH224" s="33">
        <v>865</v>
      </c>
      <c r="AK224" s="3" t="s">
        <v>229</v>
      </c>
      <c r="AL224" s="39">
        <v>45194.708333333336</v>
      </c>
      <c r="AM224" s="39">
        <v>45196.416666608799</v>
      </c>
      <c r="AN224" s="1" t="s">
        <v>17</v>
      </c>
      <c r="AO224" s="1" t="s">
        <v>18</v>
      </c>
      <c r="AP224" s="39">
        <v>45196.416666608799</v>
      </c>
      <c r="AQ224" s="39">
        <v>45196.4375</v>
      </c>
      <c r="AR224" s="34">
        <v>3</v>
      </c>
      <c r="AS224" s="36">
        <v>6080000</v>
      </c>
      <c r="AT224" s="36">
        <v>50000</v>
      </c>
      <c r="AU224" s="1" t="str">
        <f>IFERROR(VLOOKUP(B224,转让结果!B:H,5,0), "")</f>
        <v/>
      </c>
      <c r="AW224" s="30">
        <f t="shared" si="11"/>
        <v>0</v>
      </c>
    </row>
    <row r="225" spans="1:49" ht="32">
      <c r="A225" s="30">
        <f t="shared" si="12"/>
        <v>224</v>
      </c>
      <c r="B225" s="2" t="s">
        <v>298</v>
      </c>
      <c r="C225" s="7" t="s">
        <v>354</v>
      </c>
      <c r="E225" s="27">
        <v>45120</v>
      </c>
      <c r="F225" s="34">
        <v>1141</v>
      </c>
      <c r="G225" s="30">
        <v>1126</v>
      </c>
      <c r="H225" s="35">
        <v>2326</v>
      </c>
      <c r="I225" s="36">
        <v>3913472.59</v>
      </c>
      <c r="J225" s="35">
        <v>47</v>
      </c>
      <c r="K225" s="36">
        <v>109245594.94</v>
      </c>
      <c r="L225" s="36">
        <v>291958620.08999997</v>
      </c>
      <c r="M225" s="36">
        <v>401204215.02999997</v>
      </c>
      <c r="N225" s="29">
        <f t="shared" si="10"/>
        <v>0</v>
      </c>
      <c r="O225" s="36">
        <v>2706558.31</v>
      </c>
      <c r="P225" s="36">
        <v>356309.25</v>
      </c>
      <c r="Q225" s="36">
        <v>280834.28999999998</v>
      </c>
      <c r="T225" s="34">
        <v>1141</v>
      </c>
      <c r="U225" s="34">
        <v>1141</v>
      </c>
      <c r="V225" s="34">
        <v>1141</v>
      </c>
      <c r="X225" s="33">
        <v>8</v>
      </c>
      <c r="AC225" s="33">
        <v>41</v>
      </c>
      <c r="AH225" s="33">
        <v>192</v>
      </c>
      <c r="AK225" s="3" t="s">
        <v>299</v>
      </c>
      <c r="AL225" s="39">
        <v>45194.708333333336</v>
      </c>
      <c r="AM225" s="39">
        <v>45196.416666608799</v>
      </c>
      <c r="AN225" s="1" t="s">
        <v>17</v>
      </c>
      <c r="AO225" s="1" t="s">
        <v>18</v>
      </c>
      <c r="AP225" s="39">
        <v>45196.416666608799</v>
      </c>
      <c r="AQ225" s="39">
        <v>45196.4375</v>
      </c>
      <c r="AR225" s="34">
        <v>3</v>
      </c>
      <c r="AS225" s="36">
        <v>7000000</v>
      </c>
      <c r="AT225" s="36">
        <v>10000</v>
      </c>
      <c r="AU225" s="1" t="str">
        <f>IFERROR(VLOOKUP(B225,转让结果!B:H,5,0), "")</f>
        <v/>
      </c>
      <c r="AW225" s="30">
        <f t="shared" si="11"/>
        <v>0</v>
      </c>
    </row>
    <row r="226" spans="1:49" ht="32">
      <c r="A226" s="30">
        <f t="shared" si="12"/>
        <v>225</v>
      </c>
      <c r="B226" s="2" t="s">
        <v>300</v>
      </c>
      <c r="C226" s="7" t="s">
        <v>354</v>
      </c>
      <c r="E226" s="27">
        <v>45120</v>
      </c>
      <c r="F226" s="34">
        <v>1792</v>
      </c>
      <c r="G226" s="30">
        <v>421</v>
      </c>
      <c r="H226" s="35">
        <v>2409</v>
      </c>
      <c r="I226" s="36">
        <v>7769311.2599999998</v>
      </c>
      <c r="J226" s="35">
        <v>48</v>
      </c>
      <c r="K226" s="36">
        <v>73904160.620000005</v>
      </c>
      <c r="L226" s="36">
        <v>190296001.72999999</v>
      </c>
      <c r="M226" s="36">
        <v>264200162.34999999</v>
      </c>
      <c r="N226" s="29">
        <f t="shared" si="10"/>
        <v>0</v>
      </c>
      <c r="O226" s="36">
        <v>2103480.67</v>
      </c>
      <c r="P226" s="36">
        <v>627553.82999999996</v>
      </c>
      <c r="Q226" s="36">
        <v>177209.11</v>
      </c>
      <c r="T226" s="34">
        <v>1792</v>
      </c>
      <c r="U226" s="34">
        <v>1792</v>
      </c>
      <c r="V226" s="34">
        <v>1792</v>
      </c>
      <c r="X226" s="33">
        <v>16</v>
      </c>
      <c r="AC226" s="33">
        <v>412</v>
      </c>
      <c r="AD226" s="33">
        <v>203</v>
      </c>
      <c r="AH226" s="33">
        <v>1161</v>
      </c>
      <c r="AK226" s="3" t="s">
        <v>299</v>
      </c>
      <c r="AL226" s="39">
        <v>45194.708333333336</v>
      </c>
      <c r="AM226" s="39">
        <v>45196.416666608799</v>
      </c>
      <c r="AN226" s="1" t="s">
        <v>17</v>
      </c>
      <c r="AO226" s="1" t="s">
        <v>18</v>
      </c>
      <c r="AP226" s="39">
        <v>45196.416666608799</v>
      </c>
      <c r="AQ226" s="39">
        <v>45196.4375</v>
      </c>
      <c r="AR226" s="34">
        <v>3</v>
      </c>
      <c r="AS226" s="36">
        <v>3700000</v>
      </c>
      <c r="AT226" s="36">
        <v>10000</v>
      </c>
      <c r="AU226" s="1" t="str">
        <f>IFERROR(VLOOKUP(B226,转让结果!B:H,5,0), "")</f>
        <v/>
      </c>
      <c r="AW226" s="30">
        <f t="shared" si="11"/>
        <v>0</v>
      </c>
    </row>
    <row r="227" spans="1:49" ht="32">
      <c r="A227" s="30">
        <f t="shared" si="12"/>
        <v>226</v>
      </c>
      <c r="B227" s="2" t="s">
        <v>301</v>
      </c>
      <c r="C227" s="7" t="s">
        <v>354</v>
      </c>
      <c r="E227" s="27">
        <v>45120</v>
      </c>
      <c r="F227" s="34">
        <v>2475</v>
      </c>
      <c r="G227" s="30">
        <v>501</v>
      </c>
      <c r="H227" s="35">
        <v>2354</v>
      </c>
      <c r="I227" s="36">
        <v>4264320.18</v>
      </c>
      <c r="J227" s="35">
        <v>47</v>
      </c>
      <c r="K227" s="36">
        <v>126942063.26000001</v>
      </c>
      <c r="L227" s="36">
        <v>323547281.83999997</v>
      </c>
      <c r="M227" s="36">
        <v>450489345.10000002</v>
      </c>
      <c r="N227" s="29">
        <f t="shared" si="10"/>
        <v>0</v>
      </c>
      <c r="O227" s="36">
        <v>3481483.53</v>
      </c>
      <c r="P227" s="36">
        <v>899180.33</v>
      </c>
      <c r="Q227" s="36">
        <v>224279.71</v>
      </c>
      <c r="T227" s="34">
        <v>2475</v>
      </c>
      <c r="U227" s="34">
        <v>2475</v>
      </c>
      <c r="V227" s="34">
        <v>2475</v>
      </c>
      <c r="X227" s="33">
        <v>18</v>
      </c>
      <c r="AC227" s="33">
        <v>1181</v>
      </c>
      <c r="AD227" s="33">
        <v>233</v>
      </c>
      <c r="AH227" s="33">
        <v>143</v>
      </c>
      <c r="AK227" s="3" t="s">
        <v>299</v>
      </c>
      <c r="AL227" s="39">
        <v>45194.708333333336</v>
      </c>
      <c r="AM227" s="39">
        <v>45196.416666608799</v>
      </c>
      <c r="AN227" s="1" t="s">
        <v>17</v>
      </c>
      <c r="AO227" s="1" t="s">
        <v>18</v>
      </c>
      <c r="AP227" s="39">
        <v>45196.416666608799</v>
      </c>
      <c r="AQ227" s="39">
        <v>45196.4375</v>
      </c>
      <c r="AR227" s="34">
        <v>5</v>
      </c>
      <c r="AS227" s="36">
        <v>6350000</v>
      </c>
      <c r="AT227" s="36">
        <v>10000</v>
      </c>
      <c r="AU227" s="1" t="str">
        <f>IFERROR(VLOOKUP(B227,转让结果!B:H,5,0), "")</f>
        <v/>
      </c>
      <c r="AW227" s="30">
        <f t="shared" si="11"/>
        <v>0</v>
      </c>
    </row>
    <row r="228" spans="1:49" ht="32">
      <c r="A228" s="30">
        <f t="shared" si="12"/>
        <v>227</v>
      </c>
      <c r="B228" s="2" t="s">
        <v>302</v>
      </c>
      <c r="C228" s="7" t="s">
        <v>354</v>
      </c>
      <c r="E228" s="27">
        <v>45167</v>
      </c>
      <c r="F228" s="34">
        <v>661</v>
      </c>
      <c r="G228" s="30">
        <v>627</v>
      </c>
      <c r="H228" s="35">
        <v>1150</v>
      </c>
      <c r="I228" s="36">
        <v>1988548.06</v>
      </c>
      <c r="J228" s="35">
        <v>44</v>
      </c>
      <c r="K228" s="36">
        <v>64982919.469999999</v>
      </c>
      <c r="L228" s="36">
        <v>64198045.57</v>
      </c>
      <c r="M228" s="36">
        <v>129180965.04000001</v>
      </c>
      <c r="N228" s="29">
        <f t="shared" si="10"/>
        <v>0</v>
      </c>
      <c r="O228" s="36">
        <v>558534.96</v>
      </c>
      <c r="P228" s="36">
        <v>206030.25</v>
      </c>
      <c r="Q228" s="36">
        <v>287122.62</v>
      </c>
      <c r="T228" s="34">
        <v>661</v>
      </c>
      <c r="U228" s="34">
        <v>661</v>
      </c>
      <c r="V228" s="34">
        <v>661</v>
      </c>
      <c r="X228" s="33">
        <v>82</v>
      </c>
      <c r="Y228" s="33">
        <v>4</v>
      </c>
      <c r="AC228" s="33">
        <v>46</v>
      </c>
      <c r="AD228" s="33">
        <v>169</v>
      </c>
      <c r="AH228" s="33">
        <v>36</v>
      </c>
      <c r="AK228" s="3" t="s">
        <v>303</v>
      </c>
      <c r="AL228" s="39">
        <v>45194.708333333336</v>
      </c>
      <c r="AM228" s="39">
        <v>45196.416666608799</v>
      </c>
      <c r="AN228" s="1" t="s">
        <v>17</v>
      </c>
      <c r="AO228" s="1" t="s">
        <v>18</v>
      </c>
      <c r="AP228" s="39">
        <v>45196.416666608799</v>
      </c>
      <c r="AQ228" s="39">
        <v>45196.4375</v>
      </c>
      <c r="AR228" s="34">
        <v>3</v>
      </c>
      <c r="AS228" s="36">
        <v>5200000</v>
      </c>
      <c r="AT228" s="36">
        <v>50000</v>
      </c>
      <c r="AU228" s="1" t="str">
        <f>IFERROR(VLOOKUP(B228,转让结果!B:H,5,0), "")</f>
        <v/>
      </c>
      <c r="AW228" s="30">
        <f t="shared" si="11"/>
        <v>0</v>
      </c>
    </row>
    <row r="229" spans="1:49" ht="32">
      <c r="A229" s="30">
        <f t="shared" si="12"/>
        <v>228</v>
      </c>
      <c r="B229" s="2" t="s">
        <v>304</v>
      </c>
      <c r="C229" s="7" t="s">
        <v>354</v>
      </c>
      <c r="E229" s="27">
        <v>45145</v>
      </c>
      <c r="F229" s="34">
        <v>861</v>
      </c>
      <c r="G229" s="30">
        <v>860</v>
      </c>
      <c r="H229" s="35">
        <v>327.2</v>
      </c>
      <c r="I229" s="36">
        <v>553559.96</v>
      </c>
      <c r="J229" s="35">
        <v>41.88</v>
      </c>
      <c r="K229" s="36">
        <v>93361801.060000002</v>
      </c>
      <c r="L229" s="36">
        <v>18915051.600000001</v>
      </c>
      <c r="M229" s="36">
        <v>112276852.66</v>
      </c>
      <c r="N229" s="29">
        <f t="shared" si="10"/>
        <v>0</v>
      </c>
      <c r="O229" s="36">
        <v>746204.61</v>
      </c>
      <c r="P229" s="36">
        <v>130554.48</v>
      </c>
      <c r="Q229" s="36">
        <v>248445.1</v>
      </c>
      <c r="T229" s="34">
        <v>861</v>
      </c>
      <c r="U229" s="34">
        <v>861</v>
      </c>
      <c r="V229" s="34">
        <v>861</v>
      </c>
      <c r="X229" s="33">
        <v>110</v>
      </c>
      <c r="AC229" s="33">
        <v>720</v>
      </c>
      <c r="AD229" s="33">
        <v>28</v>
      </c>
      <c r="AH229" s="33">
        <v>3</v>
      </c>
      <c r="AK229" s="3" t="s">
        <v>305</v>
      </c>
      <c r="AL229" s="39">
        <v>45211.708333333336</v>
      </c>
      <c r="AM229" s="39">
        <v>45215.416666666664</v>
      </c>
      <c r="AN229" s="1" t="s">
        <v>17</v>
      </c>
      <c r="AO229" s="1" t="s">
        <v>18</v>
      </c>
      <c r="AP229" s="39">
        <v>45215.416666666664</v>
      </c>
      <c r="AQ229" s="39">
        <v>45215.4375</v>
      </c>
      <c r="AR229" s="34">
        <v>3</v>
      </c>
      <c r="AS229" s="36">
        <v>8850000</v>
      </c>
      <c r="AT229" s="36">
        <v>50000</v>
      </c>
      <c r="AU229" s="1" t="str">
        <f>IFERROR(VLOOKUP(B229,转让结果!B:H,5,0), "")</f>
        <v/>
      </c>
      <c r="AW229" s="30">
        <f t="shared" si="11"/>
        <v>0</v>
      </c>
    </row>
    <row r="230" spans="1:49" ht="32">
      <c r="A230" s="30">
        <f t="shared" si="12"/>
        <v>229</v>
      </c>
      <c r="B230" s="2" t="s">
        <v>306</v>
      </c>
      <c r="C230" s="7" t="s">
        <v>354</v>
      </c>
      <c r="E230" s="27">
        <v>45132</v>
      </c>
      <c r="F230" s="34">
        <v>1210</v>
      </c>
      <c r="G230" s="30">
        <v>1206</v>
      </c>
      <c r="H230" s="35">
        <v>1593</v>
      </c>
      <c r="I230" s="36">
        <v>4436776</v>
      </c>
      <c r="J230" s="35">
        <v>45</v>
      </c>
      <c r="K230" s="36">
        <v>165554763.19</v>
      </c>
      <c r="L230" s="36">
        <v>204845294.37</v>
      </c>
      <c r="M230" s="36">
        <v>370400057.56</v>
      </c>
      <c r="N230" s="29">
        <f t="shared" si="10"/>
        <v>0</v>
      </c>
      <c r="O230" s="36">
        <v>2776625.16</v>
      </c>
      <c r="P230" s="36">
        <v>307131.06</v>
      </c>
      <c r="Q230" s="36">
        <v>302342.23</v>
      </c>
      <c r="T230" s="34">
        <v>1210</v>
      </c>
      <c r="U230" s="34">
        <v>121</v>
      </c>
      <c r="V230" s="34">
        <v>1210</v>
      </c>
      <c r="X230" s="33">
        <v>187</v>
      </c>
      <c r="Y230" s="33">
        <v>121</v>
      </c>
      <c r="AC230" s="33">
        <v>623</v>
      </c>
      <c r="AD230" s="33">
        <v>113</v>
      </c>
      <c r="AG230" s="33">
        <v>1</v>
      </c>
      <c r="AH230" s="33">
        <v>165</v>
      </c>
      <c r="AK230" s="3" t="s">
        <v>307</v>
      </c>
      <c r="AL230" s="39">
        <v>45194.708333333336</v>
      </c>
      <c r="AM230" s="39">
        <v>45196.416666608799</v>
      </c>
      <c r="AN230" s="1" t="s">
        <v>17</v>
      </c>
      <c r="AO230" s="1" t="s">
        <v>18</v>
      </c>
      <c r="AP230" s="39">
        <v>45196.416666608799</v>
      </c>
      <c r="AQ230" s="39">
        <v>45196.4375</v>
      </c>
      <c r="AR230" s="34">
        <v>3</v>
      </c>
      <c r="AS230" s="36">
        <v>11310000</v>
      </c>
      <c r="AT230" s="36">
        <v>10000</v>
      </c>
      <c r="AU230" s="1" t="str">
        <f>IFERROR(VLOOKUP(B230,转让结果!B:H,5,0), "")</f>
        <v/>
      </c>
      <c r="AW230" s="30">
        <f t="shared" si="11"/>
        <v>0</v>
      </c>
    </row>
    <row r="231" spans="1:49" ht="32">
      <c r="A231" s="30">
        <f t="shared" si="12"/>
        <v>230</v>
      </c>
      <c r="B231" s="2" t="s">
        <v>308</v>
      </c>
      <c r="C231" s="7" t="s">
        <v>354</v>
      </c>
      <c r="E231" s="27">
        <v>45140</v>
      </c>
      <c r="F231" s="34">
        <v>511</v>
      </c>
      <c r="G231" s="30">
        <v>382</v>
      </c>
      <c r="H231" s="35">
        <v>1864</v>
      </c>
      <c r="I231" s="36">
        <v>3567873.87</v>
      </c>
      <c r="J231" s="35">
        <v>47</v>
      </c>
      <c r="K231" s="36">
        <v>36705671.479999997</v>
      </c>
      <c r="L231" s="36">
        <v>62584912.969999999</v>
      </c>
      <c r="M231" s="36">
        <v>99290584.450000003</v>
      </c>
      <c r="N231" s="29">
        <f t="shared" si="10"/>
        <v>0</v>
      </c>
      <c r="O231" s="36">
        <v>892084.83</v>
      </c>
      <c r="P231" s="36">
        <v>259023</v>
      </c>
      <c r="Q231" s="36">
        <v>281104.34999999998</v>
      </c>
      <c r="T231" s="34">
        <v>511</v>
      </c>
      <c r="U231" s="34">
        <v>511</v>
      </c>
      <c r="V231" s="34">
        <v>511</v>
      </c>
      <c r="AD231" s="33">
        <v>153</v>
      </c>
      <c r="AH231" s="33">
        <v>358</v>
      </c>
      <c r="AK231" s="3" t="s">
        <v>309</v>
      </c>
      <c r="AL231" s="39">
        <v>45194.708333333336</v>
      </c>
      <c r="AM231" s="39">
        <v>45196.416666608799</v>
      </c>
      <c r="AN231" s="1" t="s">
        <v>17</v>
      </c>
      <c r="AO231" s="1" t="s">
        <v>18</v>
      </c>
      <c r="AP231" s="39">
        <v>45196.416666608799</v>
      </c>
      <c r="AQ231" s="39">
        <v>45196.4375</v>
      </c>
      <c r="AR231" s="34">
        <v>3</v>
      </c>
      <c r="AS231" s="36">
        <v>2250000</v>
      </c>
      <c r="AT231" s="36">
        <v>50000</v>
      </c>
      <c r="AU231" s="1" t="str">
        <f>IFERROR(VLOOKUP(B231,转让结果!B:H,5,0), "")</f>
        <v/>
      </c>
      <c r="AW231" s="30">
        <f t="shared" si="11"/>
        <v>0</v>
      </c>
    </row>
    <row r="232" spans="1:49" ht="32">
      <c r="A232" s="30">
        <f t="shared" si="12"/>
        <v>231</v>
      </c>
      <c r="B232" s="2" t="s">
        <v>310</v>
      </c>
      <c r="C232" s="7" t="s">
        <v>354</v>
      </c>
      <c r="E232" s="27">
        <v>45138</v>
      </c>
      <c r="F232" s="34">
        <v>570</v>
      </c>
      <c r="G232" s="30">
        <v>549</v>
      </c>
      <c r="H232" s="35">
        <v>675</v>
      </c>
      <c r="I232" s="36">
        <v>880619.94</v>
      </c>
      <c r="J232" s="35">
        <v>45</v>
      </c>
      <c r="K232" s="36">
        <v>71895518.769999996</v>
      </c>
      <c r="L232" s="36">
        <v>34144455.149999999</v>
      </c>
      <c r="M232" s="36">
        <v>106039973.92</v>
      </c>
      <c r="N232" s="29">
        <f t="shared" si="10"/>
        <v>0</v>
      </c>
      <c r="O232" s="36">
        <v>902087.83</v>
      </c>
      <c r="P232" s="36">
        <v>193151.14</v>
      </c>
      <c r="Q232" s="36">
        <v>285191.59999999998</v>
      </c>
      <c r="T232" s="34">
        <v>570</v>
      </c>
      <c r="U232" s="34">
        <v>57</v>
      </c>
      <c r="V232" s="34">
        <v>570</v>
      </c>
      <c r="X232" s="33">
        <v>87</v>
      </c>
      <c r="Y232" s="33">
        <v>27</v>
      </c>
      <c r="AC232" s="33">
        <v>65</v>
      </c>
      <c r="AD232" s="33">
        <v>59</v>
      </c>
      <c r="AG232" s="33">
        <v>19</v>
      </c>
      <c r="AH232" s="33">
        <v>313</v>
      </c>
      <c r="AK232" s="3" t="s">
        <v>311</v>
      </c>
      <c r="AL232" s="39">
        <v>45194.708333333336</v>
      </c>
      <c r="AM232" s="39">
        <v>45196.416666608799</v>
      </c>
      <c r="AN232" s="1" t="s">
        <v>17</v>
      </c>
      <c r="AO232" s="1" t="s">
        <v>18</v>
      </c>
      <c r="AP232" s="39">
        <v>45196.416666608799</v>
      </c>
      <c r="AQ232" s="39">
        <v>45196.4375</v>
      </c>
      <c r="AR232" s="34">
        <v>5</v>
      </c>
      <c r="AS232" s="36">
        <v>5400000</v>
      </c>
      <c r="AT232" s="36">
        <v>100000</v>
      </c>
      <c r="AU232" s="1" t="str">
        <f>IFERROR(VLOOKUP(B232,转让结果!B:H,5,0), "")</f>
        <v/>
      </c>
      <c r="AW232" s="30">
        <f t="shared" si="11"/>
        <v>0</v>
      </c>
    </row>
    <row r="233" spans="1:49" ht="48" customHeight="1">
      <c r="A233" s="30">
        <f t="shared" si="12"/>
        <v>232</v>
      </c>
      <c r="B233" s="2" t="s">
        <v>312</v>
      </c>
      <c r="C233" s="7" t="s">
        <v>354</v>
      </c>
      <c r="E233" s="27">
        <v>45138</v>
      </c>
      <c r="F233" s="34">
        <v>1043</v>
      </c>
      <c r="G233" s="30">
        <v>1033</v>
      </c>
      <c r="H233" s="35">
        <v>1683.36</v>
      </c>
      <c r="I233" s="36">
        <v>4436757.92</v>
      </c>
      <c r="J233" s="35">
        <v>47</v>
      </c>
      <c r="K233" s="36">
        <v>152163234.93000001</v>
      </c>
      <c r="L233" s="36">
        <v>214086390.65000001</v>
      </c>
      <c r="M233" s="36">
        <v>366249625.57999998</v>
      </c>
      <c r="N233" s="29">
        <f t="shared" si="10"/>
        <v>0</v>
      </c>
      <c r="O233" s="36">
        <v>1802994.73</v>
      </c>
      <c r="P233" s="36">
        <v>354549.49</v>
      </c>
      <c r="Q233" s="36">
        <v>296932.19</v>
      </c>
      <c r="T233" s="34">
        <v>1043</v>
      </c>
      <c r="U233" s="34">
        <v>143</v>
      </c>
      <c r="V233" s="34">
        <v>1043</v>
      </c>
      <c r="X233" s="33">
        <v>251</v>
      </c>
      <c r="Y233" s="33">
        <v>123</v>
      </c>
      <c r="AD233" s="33">
        <v>140</v>
      </c>
      <c r="AH233" s="33">
        <v>529</v>
      </c>
      <c r="AK233" s="3" t="s">
        <v>313</v>
      </c>
      <c r="AL233" s="39">
        <v>45194.708333333336</v>
      </c>
      <c r="AM233" s="39">
        <v>45196.416666608799</v>
      </c>
      <c r="AN233" s="1" t="s">
        <v>17</v>
      </c>
      <c r="AO233" s="1" t="s">
        <v>18</v>
      </c>
      <c r="AP233" s="39">
        <v>45196.416666608799</v>
      </c>
      <c r="AQ233" s="39">
        <v>45196.4375</v>
      </c>
      <c r="AR233" s="34">
        <v>5</v>
      </c>
      <c r="AS233" s="36">
        <v>12000000</v>
      </c>
      <c r="AT233" s="36">
        <v>100000</v>
      </c>
      <c r="AU233" s="1" t="str">
        <f>IFERROR(VLOOKUP(B233,转让结果!B:H,5,0), "")</f>
        <v/>
      </c>
      <c r="AW233" s="30">
        <f t="shared" si="11"/>
        <v>0</v>
      </c>
    </row>
    <row r="234" spans="1:49" ht="32">
      <c r="A234" s="30">
        <f t="shared" si="12"/>
        <v>233</v>
      </c>
      <c r="B234" s="2" t="s">
        <v>314</v>
      </c>
      <c r="C234" s="7" t="s">
        <v>354</v>
      </c>
      <c r="E234" s="27">
        <v>45148</v>
      </c>
      <c r="F234" s="34">
        <v>734</v>
      </c>
      <c r="G234" s="30">
        <v>672</v>
      </c>
      <c r="H234" s="35">
        <v>291.83999999999997</v>
      </c>
      <c r="I234" s="36">
        <v>541732.4</v>
      </c>
      <c r="J234" s="35">
        <v>42.64</v>
      </c>
      <c r="K234" s="36">
        <v>76909383.200000003</v>
      </c>
      <c r="L234" s="36">
        <v>13039748.560000001</v>
      </c>
      <c r="M234" s="36">
        <v>89949131.760000005</v>
      </c>
      <c r="N234" s="29">
        <f t="shared" si="10"/>
        <v>0</v>
      </c>
      <c r="O234" s="36">
        <v>437502.5</v>
      </c>
      <c r="P234" s="36">
        <v>133852.87</v>
      </c>
      <c r="Q234" s="36">
        <v>247892.09</v>
      </c>
      <c r="T234" s="34">
        <v>734</v>
      </c>
      <c r="U234" s="34">
        <v>734</v>
      </c>
      <c r="V234" s="34">
        <v>734</v>
      </c>
      <c r="X234" s="33">
        <v>404</v>
      </c>
      <c r="Y234" s="33">
        <v>313</v>
      </c>
      <c r="AD234" s="33">
        <v>17</v>
      </c>
      <c r="AK234" s="3" t="s">
        <v>272</v>
      </c>
      <c r="AL234" s="39">
        <v>45194.708333333336</v>
      </c>
      <c r="AM234" s="39">
        <v>45196.416666608799</v>
      </c>
      <c r="AN234" s="1" t="s">
        <v>17</v>
      </c>
      <c r="AO234" s="1" t="s">
        <v>18</v>
      </c>
      <c r="AP234" s="39">
        <v>45196.416666608799</v>
      </c>
      <c r="AQ234" s="39">
        <v>45196.4375</v>
      </c>
      <c r="AR234" s="34">
        <v>5</v>
      </c>
      <c r="AS234" s="36">
        <v>8800000</v>
      </c>
      <c r="AT234" s="36">
        <v>10000</v>
      </c>
      <c r="AU234" s="1" t="str">
        <f>IFERROR(VLOOKUP(B234,转让结果!B:H,5,0), "")</f>
        <v/>
      </c>
      <c r="AW234" s="30">
        <f t="shared" si="11"/>
        <v>0</v>
      </c>
    </row>
    <row r="235" spans="1:49" ht="32">
      <c r="A235" s="30">
        <f t="shared" si="12"/>
        <v>234</v>
      </c>
      <c r="B235" s="2" t="s">
        <v>315</v>
      </c>
      <c r="C235" s="7" t="s">
        <v>354</v>
      </c>
      <c r="E235" s="27">
        <v>45138</v>
      </c>
      <c r="F235" s="34">
        <v>2147</v>
      </c>
      <c r="G235" s="30">
        <v>2137</v>
      </c>
      <c r="H235" s="35">
        <v>1699</v>
      </c>
      <c r="I235" s="36">
        <v>4690909.74</v>
      </c>
      <c r="J235" s="35">
        <v>46</v>
      </c>
      <c r="K235" s="36">
        <v>171186245.80000001</v>
      </c>
      <c r="L235" s="36">
        <v>276030782.42000002</v>
      </c>
      <c r="M235" s="36">
        <v>447217028.22000003</v>
      </c>
      <c r="N235" s="29">
        <f t="shared" si="10"/>
        <v>0</v>
      </c>
      <c r="O235" s="36">
        <v>2718676.61</v>
      </c>
      <c r="P235" s="36">
        <v>209273.29</v>
      </c>
      <c r="Q235" s="36">
        <v>247300</v>
      </c>
      <c r="T235" s="34">
        <v>2147</v>
      </c>
      <c r="U235" s="34">
        <v>2147</v>
      </c>
      <c r="V235" s="34">
        <v>2147</v>
      </c>
      <c r="X235" s="33">
        <v>224</v>
      </c>
      <c r="Y235" s="33">
        <v>103</v>
      </c>
      <c r="AC235" s="33">
        <v>294</v>
      </c>
      <c r="AD235" s="33">
        <v>184</v>
      </c>
      <c r="AG235" s="33">
        <v>1342</v>
      </c>
      <c r="AK235" s="3" t="s">
        <v>313</v>
      </c>
      <c r="AL235" s="39">
        <v>45194.708333333336</v>
      </c>
      <c r="AM235" s="39">
        <v>45196.416666608799</v>
      </c>
      <c r="AN235" s="1" t="s">
        <v>17</v>
      </c>
      <c r="AO235" s="1" t="s">
        <v>18</v>
      </c>
      <c r="AP235" s="39">
        <v>45196.416666608799</v>
      </c>
      <c r="AQ235" s="39">
        <v>45196.4375</v>
      </c>
      <c r="AR235" s="34">
        <v>5</v>
      </c>
      <c r="AS235" s="36">
        <v>12000000</v>
      </c>
      <c r="AT235" s="36">
        <v>10000</v>
      </c>
      <c r="AU235" s="1" t="str">
        <f>IFERROR(VLOOKUP(B235,转让结果!B:H,5,0), "")</f>
        <v/>
      </c>
      <c r="AW235" s="30">
        <f t="shared" si="11"/>
        <v>0</v>
      </c>
    </row>
    <row r="236" spans="1:49" ht="32">
      <c r="A236" s="30">
        <f t="shared" si="12"/>
        <v>235</v>
      </c>
      <c r="B236" s="2" t="s">
        <v>316</v>
      </c>
      <c r="C236" s="7" t="s">
        <v>354</v>
      </c>
      <c r="E236" s="27">
        <v>45147</v>
      </c>
      <c r="F236" s="34">
        <v>771</v>
      </c>
      <c r="G236" s="30">
        <v>770</v>
      </c>
      <c r="H236" s="35">
        <v>885</v>
      </c>
      <c r="I236" s="36">
        <v>629929.30000000005</v>
      </c>
      <c r="J236" s="35">
        <v>44</v>
      </c>
      <c r="K236" s="36">
        <v>58316171.93</v>
      </c>
      <c r="L236" s="36">
        <v>38847662.439999998</v>
      </c>
      <c r="M236" s="36">
        <v>97163834.370000005</v>
      </c>
      <c r="N236" s="29">
        <f t="shared" si="10"/>
        <v>0</v>
      </c>
      <c r="O236" s="36">
        <v>698245</v>
      </c>
      <c r="P236" s="36">
        <v>126186.8</v>
      </c>
      <c r="Q236" s="36">
        <v>218027.75</v>
      </c>
      <c r="T236" s="34">
        <v>771</v>
      </c>
      <c r="U236" s="34">
        <v>771</v>
      </c>
      <c r="V236" s="34">
        <v>771</v>
      </c>
      <c r="X236" s="33">
        <v>234</v>
      </c>
      <c r="Y236" s="33">
        <v>17</v>
      </c>
      <c r="AD236" s="33">
        <v>384</v>
      </c>
      <c r="AH236" s="33">
        <v>136</v>
      </c>
      <c r="AK236" s="9" t="s">
        <v>317</v>
      </c>
      <c r="AL236" s="40">
        <v>45194.708333333336</v>
      </c>
      <c r="AM236" s="40">
        <v>45196.416666666664</v>
      </c>
      <c r="AN236" s="1" t="s">
        <v>17</v>
      </c>
      <c r="AO236" s="1" t="s">
        <v>18</v>
      </c>
      <c r="AP236" s="39">
        <v>45196.416666608799</v>
      </c>
      <c r="AQ236" s="39">
        <v>45196.4375</v>
      </c>
      <c r="AR236" s="34">
        <v>5</v>
      </c>
      <c r="AS236" s="36">
        <v>4700000</v>
      </c>
      <c r="AT236" s="36">
        <v>20000</v>
      </c>
      <c r="AU236" s="1" t="str">
        <f>IFERROR(VLOOKUP(B236,转让结果!B:H,5,0), "")</f>
        <v/>
      </c>
      <c r="AW236" s="30">
        <f t="shared" si="11"/>
        <v>0</v>
      </c>
    </row>
    <row r="237" spans="1:49" ht="32">
      <c r="A237" s="30">
        <f t="shared" si="12"/>
        <v>236</v>
      </c>
      <c r="B237" s="2" t="s">
        <v>318</v>
      </c>
      <c r="C237" s="7" t="s">
        <v>354</v>
      </c>
      <c r="E237" s="27">
        <v>45132</v>
      </c>
      <c r="F237" s="34">
        <v>1168</v>
      </c>
      <c r="G237" s="30">
        <v>1162</v>
      </c>
      <c r="H237" s="35">
        <v>1296</v>
      </c>
      <c r="I237" s="36">
        <v>1442732.82</v>
      </c>
      <c r="J237" s="35">
        <v>46</v>
      </c>
      <c r="K237" s="36">
        <v>139388330.19999999</v>
      </c>
      <c r="L237" s="36">
        <v>150425153.12</v>
      </c>
      <c r="M237" s="36">
        <v>289813483.31999999</v>
      </c>
      <c r="N237" s="29">
        <f t="shared" si="10"/>
        <v>0</v>
      </c>
      <c r="O237" s="36">
        <v>2129480.54</v>
      </c>
      <c r="P237" s="36">
        <v>249409.19</v>
      </c>
      <c r="Q237" s="36">
        <v>240559.22</v>
      </c>
      <c r="T237" s="34">
        <v>1168</v>
      </c>
      <c r="U237" s="34">
        <v>1168</v>
      </c>
      <c r="V237" s="34">
        <v>1168</v>
      </c>
      <c r="X237" s="33">
        <v>306</v>
      </c>
      <c r="Y237" s="33">
        <v>63</v>
      </c>
      <c r="AC237" s="33">
        <v>110</v>
      </c>
      <c r="AD237" s="33">
        <v>114</v>
      </c>
      <c r="AG237" s="33">
        <v>267</v>
      </c>
      <c r="AH237" s="33">
        <v>38</v>
      </c>
      <c r="AK237" s="3" t="s">
        <v>319</v>
      </c>
      <c r="AL237" s="40">
        <v>45194.708333333336</v>
      </c>
      <c r="AM237" s="40">
        <v>45196.416666666664</v>
      </c>
      <c r="AN237" s="1" t="s">
        <v>17</v>
      </c>
      <c r="AO237" s="1" t="s">
        <v>18</v>
      </c>
      <c r="AP237" s="39">
        <v>45196.416666608799</v>
      </c>
      <c r="AQ237" s="39">
        <v>45196.4375</v>
      </c>
      <c r="AR237" s="34">
        <v>3</v>
      </c>
      <c r="AS237" s="36">
        <v>11430000</v>
      </c>
      <c r="AT237" s="36">
        <v>10000</v>
      </c>
      <c r="AU237" s="1" t="str">
        <f>IFERROR(VLOOKUP(B237,转让结果!B:H,5,0), "")</f>
        <v/>
      </c>
      <c r="AW237" s="30">
        <f t="shared" si="11"/>
        <v>0</v>
      </c>
    </row>
    <row r="238" spans="1:49" ht="32">
      <c r="A238" s="30">
        <f t="shared" si="12"/>
        <v>237</v>
      </c>
      <c r="B238" s="2" t="s">
        <v>320</v>
      </c>
      <c r="C238" s="7" t="s">
        <v>354</v>
      </c>
      <c r="E238" s="27">
        <v>45139</v>
      </c>
      <c r="F238" s="34">
        <v>409</v>
      </c>
      <c r="G238" s="30">
        <v>383</v>
      </c>
      <c r="H238" s="35">
        <v>1059</v>
      </c>
      <c r="I238" s="36">
        <v>2122214.17</v>
      </c>
      <c r="J238" s="35">
        <v>43</v>
      </c>
      <c r="K238" s="36">
        <v>40336909.409999996</v>
      </c>
      <c r="L238" s="36">
        <v>33633572.43</v>
      </c>
      <c r="M238" s="36">
        <v>73970481.840000004</v>
      </c>
      <c r="N238" s="29">
        <f t="shared" si="10"/>
        <v>0</v>
      </c>
      <c r="O238" s="36">
        <v>496378.57</v>
      </c>
      <c r="P238" s="36">
        <v>193134.42</v>
      </c>
      <c r="Q238" s="36">
        <v>303798.42</v>
      </c>
      <c r="T238" s="34">
        <v>409</v>
      </c>
      <c r="U238" s="34">
        <v>49</v>
      </c>
      <c r="V238" s="34">
        <v>409</v>
      </c>
      <c r="X238" s="33">
        <v>60</v>
      </c>
      <c r="AC238" s="33">
        <v>185</v>
      </c>
      <c r="AD238" s="33">
        <v>46</v>
      </c>
      <c r="AH238" s="33">
        <v>118</v>
      </c>
      <c r="AK238" s="3" t="s">
        <v>321</v>
      </c>
      <c r="AL238" s="40">
        <v>45194.708333333336</v>
      </c>
      <c r="AM238" s="40">
        <v>45196.416666666664</v>
      </c>
      <c r="AN238" s="1" t="s">
        <v>17</v>
      </c>
      <c r="AO238" s="1" t="s">
        <v>18</v>
      </c>
      <c r="AP238" s="39">
        <v>45196.416666608799</v>
      </c>
      <c r="AQ238" s="39">
        <v>45196.4375</v>
      </c>
      <c r="AR238" s="34">
        <v>3</v>
      </c>
      <c r="AS238" s="36">
        <v>2830000</v>
      </c>
      <c r="AT238" s="36">
        <v>20000</v>
      </c>
      <c r="AU238" s="1" t="str">
        <f>IFERROR(VLOOKUP(B238,转让结果!B:H,5,0), "")</f>
        <v/>
      </c>
      <c r="AW238" s="30">
        <f t="shared" si="11"/>
        <v>0</v>
      </c>
    </row>
    <row r="239" spans="1:49" ht="32">
      <c r="A239" s="30">
        <f t="shared" si="12"/>
        <v>238</v>
      </c>
      <c r="B239" s="2" t="s">
        <v>322</v>
      </c>
      <c r="C239" s="7" t="s">
        <v>354</v>
      </c>
      <c r="E239" s="27">
        <v>45152</v>
      </c>
      <c r="F239" s="34">
        <v>459</v>
      </c>
      <c r="G239" s="30">
        <v>457</v>
      </c>
      <c r="H239" s="35">
        <v>274.56</v>
      </c>
      <c r="I239" s="36">
        <v>527673.98</v>
      </c>
      <c r="J239" s="35">
        <v>42.35</v>
      </c>
      <c r="K239" s="36">
        <v>50327296.509999998</v>
      </c>
      <c r="L239" s="36">
        <v>8257839.0300000003</v>
      </c>
      <c r="M239" s="36">
        <v>58585135.539999999</v>
      </c>
      <c r="N239" s="29">
        <f t="shared" si="10"/>
        <v>0</v>
      </c>
      <c r="O239" s="36">
        <v>323688.96000000002</v>
      </c>
      <c r="P239" s="36">
        <v>128195.04</v>
      </c>
      <c r="Q239" s="36">
        <v>260598.14</v>
      </c>
      <c r="T239" s="34">
        <v>459</v>
      </c>
      <c r="U239" s="34">
        <v>459</v>
      </c>
      <c r="V239" s="34">
        <v>459</v>
      </c>
      <c r="X239" s="33">
        <v>135</v>
      </c>
      <c r="AC239" s="33">
        <v>296</v>
      </c>
      <c r="AD239" s="33">
        <v>28</v>
      </c>
      <c r="AK239" s="3" t="s">
        <v>305</v>
      </c>
      <c r="AL239" s="40">
        <v>45194.708333333336</v>
      </c>
      <c r="AM239" s="40">
        <v>45196.416666666664</v>
      </c>
      <c r="AN239" s="1" t="s">
        <v>17</v>
      </c>
      <c r="AO239" s="1" t="s">
        <v>18</v>
      </c>
      <c r="AP239" s="39">
        <v>45196.416666608799</v>
      </c>
      <c r="AQ239" s="39">
        <v>45196.4375</v>
      </c>
      <c r="AR239" s="34">
        <v>3</v>
      </c>
      <c r="AS239" s="36">
        <v>5800000</v>
      </c>
      <c r="AT239" s="36">
        <v>50000</v>
      </c>
      <c r="AU239" s="1" t="str">
        <f>IFERROR(VLOOKUP(B239,转让结果!B:H,5,0), "")</f>
        <v/>
      </c>
      <c r="AW239" s="30">
        <f t="shared" si="11"/>
        <v>0</v>
      </c>
    </row>
    <row r="240" spans="1:49" ht="32">
      <c r="A240" s="30">
        <f t="shared" si="12"/>
        <v>239</v>
      </c>
      <c r="B240" s="2" t="s">
        <v>323</v>
      </c>
      <c r="C240" s="7" t="s">
        <v>354</v>
      </c>
      <c r="E240" s="27">
        <v>45149</v>
      </c>
      <c r="F240" s="34">
        <v>479</v>
      </c>
      <c r="G240" s="30">
        <v>435</v>
      </c>
      <c r="H240" s="35">
        <v>890</v>
      </c>
      <c r="I240" s="36">
        <v>2199741.84</v>
      </c>
      <c r="J240" s="35">
        <v>42</v>
      </c>
      <c r="K240" s="36">
        <v>48219888.32</v>
      </c>
      <c r="L240" s="36">
        <v>47085243.380000003</v>
      </c>
      <c r="M240" s="36">
        <v>95305131.700000003</v>
      </c>
      <c r="N240" s="29">
        <f t="shared" si="10"/>
        <v>0</v>
      </c>
      <c r="O240" s="36">
        <v>513557.48</v>
      </c>
      <c r="P240" s="36">
        <v>219092.26</v>
      </c>
      <c r="Q240" s="36">
        <v>274652.40999999997</v>
      </c>
      <c r="T240" s="34">
        <v>479</v>
      </c>
      <c r="U240" s="34">
        <v>479</v>
      </c>
      <c r="V240" s="34">
        <v>479</v>
      </c>
      <c r="X240" s="33">
        <v>35</v>
      </c>
      <c r="Y240" s="33">
        <v>100</v>
      </c>
      <c r="AC240" s="33">
        <v>39</v>
      </c>
      <c r="AD240" s="33">
        <v>19</v>
      </c>
      <c r="AH240" s="33">
        <v>286</v>
      </c>
      <c r="AK240" s="3" t="s">
        <v>324</v>
      </c>
      <c r="AL240" s="40">
        <v>45194.708333333336</v>
      </c>
      <c r="AM240" s="40">
        <v>45196.416666666664</v>
      </c>
      <c r="AN240" s="1" t="s">
        <v>17</v>
      </c>
      <c r="AO240" s="1" t="s">
        <v>18</v>
      </c>
      <c r="AP240" s="39">
        <v>45196.416666608799</v>
      </c>
      <c r="AQ240" s="39">
        <v>45196.4375</v>
      </c>
      <c r="AR240" s="34">
        <v>3</v>
      </c>
      <c r="AS240" s="36">
        <v>3410000</v>
      </c>
      <c r="AT240" s="36">
        <v>10000</v>
      </c>
      <c r="AU240" s="1" t="str">
        <f>IFERROR(VLOOKUP(B240,转让结果!B:H,5,0), "")</f>
        <v/>
      </c>
      <c r="AW240" s="30">
        <f t="shared" si="11"/>
        <v>0</v>
      </c>
    </row>
    <row r="241" spans="1:49" ht="32">
      <c r="A241" s="30">
        <f t="shared" si="12"/>
        <v>240</v>
      </c>
      <c r="B241" s="2" t="s">
        <v>325</v>
      </c>
      <c r="C241" s="7" t="s">
        <v>354</v>
      </c>
      <c r="E241" s="27">
        <v>45131</v>
      </c>
      <c r="F241" s="34">
        <v>1159</v>
      </c>
      <c r="G241" s="30">
        <v>1132</v>
      </c>
      <c r="H241" s="35">
        <v>687</v>
      </c>
      <c r="I241" s="36">
        <v>504373.9</v>
      </c>
      <c r="J241" s="35">
        <v>43</v>
      </c>
      <c r="K241" s="36">
        <v>95570690.25</v>
      </c>
      <c r="L241" s="36">
        <v>48091650.5</v>
      </c>
      <c r="M241" s="36">
        <v>143662340.75</v>
      </c>
      <c r="N241" s="29">
        <f t="shared" si="10"/>
        <v>0</v>
      </c>
      <c r="O241" s="36">
        <v>1070811.24</v>
      </c>
      <c r="P241" s="36">
        <v>126910.2</v>
      </c>
      <c r="Q241" s="36">
        <v>172534.94</v>
      </c>
      <c r="T241" s="34">
        <v>1159</v>
      </c>
      <c r="U241" s="34">
        <v>1159</v>
      </c>
      <c r="V241" s="34">
        <v>1159</v>
      </c>
      <c r="X241" s="33">
        <v>335</v>
      </c>
      <c r="Y241" s="33">
        <v>120</v>
      </c>
      <c r="AC241" s="33">
        <v>166</v>
      </c>
      <c r="AD241" s="33">
        <v>129</v>
      </c>
      <c r="AG241" s="33">
        <v>225</v>
      </c>
      <c r="AH241" s="33">
        <v>184</v>
      </c>
      <c r="AK241" s="3" t="s">
        <v>319</v>
      </c>
      <c r="AL241" s="40">
        <v>45194.708333333336</v>
      </c>
      <c r="AM241" s="40">
        <v>45196.416666666664</v>
      </c>
      <c r="AN241" s="1" t="s">
        <v>17</v>
      </c>
      <c r="AO241" s="1" t="s">
        <v>18</v>
      </c>
      <c r="AP241" s="39">
        <v>45196.416666608799</v>
      </c>
      <c r="AQ241" s="39">
        <v>45196.4375</v>
      </c>
      <c r="AR241" s="34">
        <v>3</v>
      </c>
      <c r="AS241" s="36">
        <v>7860000</v>
      </c>
      <c r="AT241" s="36">
        <v>10000</v>
      </c>
      <c r="AU241" s="1" t="str">
        <f>IFERROR(VLOOKUP(B241,转让结果!B:H,5,0), "")</f>
        <v/>
      </c>
      <c r="AW241" s="30">
        <f t="shared" si="11"/>
        <v>0</v>
      </c>
    </row>
    <row r="242" spans="1:49" ht="32">
      <c r="A242" s="30">
        <f t="shared" si="12"/>
        <v>241</v>
      </c>
      <c r="B242" s="2" t="s">
        <v>326</v>
      </c>
      <c r="C242" s="7" t="s">
        <v>354</v>
      </c>
      <c r="E242" s="27">
        <v>45138</v>
      </c>
      <c r="F242" s="34">
        <v>452</v>
      </c>
      <c r="G242" s="30">
        <v>450</v>
      </c>
      <c r="H242" s="35">
        <v>724</v>
      </c>
      <c r="I242" s="36">
        <v>827724.67</v>
      </c>
      <c r="J242" s="35">
        <v>44</v>
      </c>
      <c r="K242" s="36">
        <v>55627351.57</v>
      </c>
      <c r="L242" s="36">
        <v>30215728.620000001</v>
      </c>
      <c r="M242" s="36">
        <v>85843080.189999998</v>
      </c>
      <c r="N242" s="29">
        <f t="shared" si="10"/>
        <v>0</v>
      </c>
      <c r="O242" s="36">
        <v>369406.63</v>
      </c>
      <c r="P242" s="36">
        <v>190762.4</v>
      </c>
      <c r="Q242" s="36">
        <v>281400</v>
      </c>
      <c r="T242" s="34">
        <v>452</v>
      </c>
      <c r="U242" s="34">
        <v>452</v>
      </c>
      <c r="V242" s="34">
        <v>452</v>
      </c>
      <c r="X242" s="33">
        <v>160</v>
      </c>
      <c r="Y242" s="33">
        <v>10</v>
      </c>
      <c r="AC242" s="33">
        <v>40</v>
      </c>
      <c r="AD242" s="33">
        <v>217</v>
      </c>
      <c r="AG242" s="33">
        <v>25</v>
      </c>
      <c r="AK242" s="3" t="s">
        <v>327</v>
      </c>
      <c r="AL242" s="40">
        <v>45194.708333333336</v>
      </c>
      <c r="AM242" s="40">
        <v>45196.416666666664</v>
      </c>
      <c r="AN242" s="1" t="s">
        <v>17</v>
      </c>
      <c r="AO242" s="1" t="s">
        <v>18</v>
      </c>
      <c r="AP242" s="39">
        <v>45196.416666608799</v>
      </c>
      <c r="AQ242" s="39">
        <v>45196.4375</v>
      </c>
      <c r="AR242" s="34">
        <v>5</v>
      </c>
      <c r="AS242" s="36">
        <v>4450000</v>
      </c>
      <c r="AT242" s="36">
        <v>100000</v>
      </c>
      <c r="AU242" s="1" t="str">
        <f>IFERROR(VLOOKUP(B242,转让结果!B:H,5,0), "")</f>
        <v/>
      </c>
      <c r="AW242" s="30">
        <f t="shared" si="11"/>
        <v>0</v>
      </c>
    </row>
    <row r="243" spans="1:49" ht="32">
      <c r="A243" s="30">
        <f t="shared" si="12"/>
        <v>242</v>
      </c>
      <c r="B243" s="2" t="s">
        <v>328</v>
      </c>
      <c r="C243" s="7" t="s">
        <v>354</v>
      </c>
      <c r="E243" s="27">
        <v>45142</v>
      </c>
      <c r="F243" s="34">
        <v>340</v>
      </c>
      <c r="G243" s="30">
        <v>288</v>
      </c>
      <c r="H243" s="35">
        <v>1141</v>
      </c>
      <c r="I243" s="36">
        <v>2270330.1800000002</v>
      </c>
      <c r="J243" s="35">
        <v>45</v>
      </c>
      <c r="K243" s="36">
        <v>31273946.16</v>
      </c>
      <c r="L243" s="36">
        <v>26656773.57</v>
      </c>
      <c r="M243" s="36">
        <v>57930719.729999997</v>
      </c>
      <c r="N243" s="29">
        <f t="shared" si="10"/>
        <v>0</v>
      </c>
      <c r="O243" s="36">
        <v>331890.83</v>
      </c>
      <c r="P243" s="36">
        <v>201148.33</v>
      </c>
      <c r="Q243" s="36">
        <v>297160.77</v>
      </c>
      <c r="T243" s="34">
        <v>340</v>
      </c>
      <c r="U243" s="34">
        <v>34</v>
      </c>
      <c r="V243" s="34">
        <v>340</v>
      </c>
      <c r="X243" s="33">
        <v>70</v>
      </c>
      <c r="Y243" s="33">
        <v>20</v>
      </c>
      <c r="AC243" s="33">
        <v>117</v>
      </c>
      <c r="AD243" s="33">
        <v>26</v>
      </c>
      <c r="AH243" s="33">
        <v>17</v>
      </c>
      <c r="AK243" s="3" t="s">
        <v>321</v>
      </c>
      <c r="AL243" s="40">
        <v>45194.708333333336</v>
      </c>
      <c r="AM243" s="40">
        <v>45196.416666666664</v>
      </c>
      <c r="AN243" s="1" t="s">
        <v>17</v>
      </c>
      <c r="AO243" s="1" t="s">
        <v>18</v>
      </c>
      <c r="AP243" s="39">
        <v>45196.416666608799</v>
      </c>
      <c r="AQ243" s="39">
        <v>45196.4375</v>
      </c>
      <c r="AR243" s="34">
        <v>5</v>
      </c>
      <c r="AS243" s="36">
        <v>2460000</v>
      </c>
      <c r="AT243" s="36">
        <v>20000</v>
      </c>
      <c r="AU243" s="1" t="str">
        <f>IFERROR(VLOOKUP(B243,转让结果!B:H,5,0), "")</f>
        <v/>
      </c>
      <c r="AW243" s="30">
        <f t="shared" si="11"/>
        <v>0</v>
      </c>
    </row>
    <row r="244" spans="1:49" ht="32">
      <c r="A244" s="30">
        <f t="shared" si="12"/>
        <v>243</v>
      </c>
      <c r="B244" s="2" t="s">
        <v>329</v>
      </c>
      <c r="C244" s="7" t="s">
        <v>354</v>
      </c>
      <c r="E244" s="27">
        <v>45126</v>
      </c>
      <c r="F244" s="34">
        <v>368</v>
      </c>
      <c r="G244" s="30">
        <v>349</v>
      </c>
      <c r="H244" s="35">
        <v>1448</v>
      </c>
      <c r="I244" s="36">
        <v>1429264.61</v>
      </c>
      <c r="J244" s="35">
        <v>40.840000000000003</v>
      </c>
      <c r="K244" s="36">
        <v>31895470.640000001</v>
      </c>
      <c r="L244" s="36">
        <v>46621557.340000004</v>
      </c>
      <c r="M244" s="36">
        <v>78517027.980000004</v>
      </c>
      <c r="N244" s="29">
        <f t="shared" si="10"/>
        <v>0</v>
      </c>
      <c r="O244" s="36">
        <v>308857.62</v>
      </c>
      <c r="P244" s="36">
        <v>224977.16</v>
      </c>
      <c r="Q244" s="36">
        <v>246975.57</v>
      </c>
      <c r="T244" s="34">
        <v>368</v>
      </c>
      <c r="U244" s="34">
        <v>368</v>
      </c>
      <c r="V244" s="34">
        <v>368</v>
      </c>
      <c r="AC244" s="33">
        <v>39</v>
      </c>
      <c r="AH244" s="33">
        <v>329</v>
      </c>
      <c r="AK244" s="3" t="s">
        <v>321</v>
      </c>
      <c r="AL244" s="40">
        <v>45194.708333333336</v>
      </c>
      <c r="AM244" s="40">
        <v>45196.416666666664</v>
      </c>
      <c r="AN244" s="1" t="s">
        <v>17</v>
      </c>
      <c r="AO244" s="1" t="s">
        <v>18</v>
      </c>
      <c r="AP244" s="39">
        <v>45196.416666608799</v>
      </c>
      <c r="AQ244" s="39">
        <v>45196.4375</v>
      </c>
      <c r="AR244" s="34">
        <v>5</v>
      </c>
      <c r="AS244" s="36">
        <v>1933000</v>
      </c>
      <c r="AT244" s="36">
        <v>20000</v>
      </c>
      <c r="AU244" s="1" t="str">
        <f>IFERROR(VLOOKUP(B244,转让结果!B:H,5,0), "")</f>
        <v/>
      </c>
      <c r="AW244" s="30">
        <f t="shared" si="11"/>
        <v>0</v>
      </c>
    </row>
    <row r="245" spans="1:49" ht="32">
      <c r="A245" s="30">
        <f t="shared" si="12"/>
        <v>244</v>
      </c>
      <c r="B245" s="2" t="s">
        <v>330</v>
      </c>
      <c r="C245" s="7" t="s">
        <v>354</v>
      </c>
      <c r="E245" s="27">
        <v>45139</v>
      </c>
      <c r="F245" s="34">
        <v>1366</v>
      </c>
      <c r="G245" s="30">
        <v>263</v>
      </c>
      <c r="H245" s="35">
        <v>2123</v>
      </c>
      <c r="I245" s="36">
        <v>2438187.83</v>
      </c>
      <c r="J245" s="35">
        <v>47</v>
      </c>
      <c r="K245" s="36">
        <v>81510064.159999996</v>
      </c>
      <c r="L245" s="36">
        <v>143432805.72999999</v>
      </c>
      <c r="M245" s="36">
        <v>224942869.88999999</v>
      </c>
      <c r="N245" s="29">
        <f t="shared" si="10"/>
        <v>0</v>
      </c>
      <c r="O245" s="36">
        <v>847811.41</v>
      </c>
      <c r="P245" s="36">
        <v>855296.08</v>
      </c>
      <c r="Q245" s="36">
        <v>359485.61</v>
      </c>
      <c r="T245" s="34">
        <v>1366</v>
      </c>
      <c r="U245" s="34">
        <v>1366</v>
      </c>
      <c r="V245" s="34">
        <v>1366</v>
      </c>
      <c r="AD245" s="33">
        <v>191</v>
      </c>
      <c r="AG245" s="33">
        <v>1175</v>
      </c>
      <c r="AK245" s="3" t="s">
        <v>295</v>
      </c>
      <c r="AL245" s="40">
        <v>45194.708333333336</v>
      </c>
      <c r="AM245" s="40">
        <v>45196.416666666664</v>
      </c>
      <c r="AN245" s="1" t="s">
        <v>17</v>
      </c>
      <c r="AO245" s="1" t="s">
        <v>18</v>
      </c>
      <c r="AP245" s="39">
        <v>45196.416666608799</v>
      </c>
      <c r="AQ245" s="39">
        <v>45196.4375</v>
      </c>
      <c r="AR245" s="34">
        <v>3</v>
      </c>
      <c r="AS245" s="36">
        <v>4100000</v>
      </c>
      <c r="AT245" s="36">
        <v>10000</v>
      </c>
      <c r="AU245" s="1" t="str">
        <f>IFERROR(VLOOKUP(B245,转让结果!B:H,5,0), "")</f>
        <v/>
      </c>
      <c r="AW245" s="30">
        <f t="shared" si="11"/>
        <v>0</v>
      </c>
    </row>
    <row r="246" spans="1:49" ht="32">
      <c r="A246" s="30">
        <f t="shared" si="12"/>
        <v>245</v>
      </c>
      <c r="B246" s="2" t="s">
        <v>331</v>
      </c>
      <c r="C246" s="7" t="s">
        <v>354</v>
      </c>
      <c r="E246" s="27">
        <v>45138</v>
      </c>
      <c r="F246" s="34">
        <v>480</v>
      </c>
      <c r="G246" s="30">
        <v>463</v>
      </c>
      <c r="H246" s="35">
        <v>1334</v>
      </c>
      <c r="I246" s="36">
        <v>1049265.8600000001</v>
      </c>
      <c r="J246" s="35">
        <v>44</v>
      </c>
      <c r="K246" s="36">
        <v>50254032.359999999</v>
      </c>
      <c r="L246" s="36">
        <v>64469148.43</v>
      </c>
      <c r="M246" s="36">
        <v>114723180.79000001</v>
      </c>
      <c r="N246" s="29">
        <f t="shared" si="10"/>
        <v>0</v>
      </c>
      <c r="O246" s="36">
        <v>861075.93</v>
      </c>
      <c r="P246" s="36">
        <v>247782.25</v>
      </c>
      <c r="Q246" s="36">
        <v>291914.96000000002</v>
      </c>
      <c r="T246" s="34">
        <v>480</v>
      </c>
      <c r="U246" s="34">
        <v>48</v>
      </c>
      <c r="V246" s="34">
        <v>480</v>
      </c>
      <c r="X246" s="33">
        <v>65</v>
      </c>
      <c r="Y246" s="33">
        <v>148</v>
      </c>
      <c r="AC246" s="33">
        <v>3</v>
      </c>
      <c r="AD246" s="33">
        <v>2</v>
      </c>
      <c r="AH246" s="33">
        <v>262</v>
      </c>
      <c r="AK246" s="3" t="s">
        <v>332</v>
      </c>
      <c r="AL246" s="40">
        <v>45194.708333333336</v>
      </c>
      <c r="AM246" s="40">
        <v>45196.416666666664</v>
      </c>
      <c r="AN246" s="1" t="s">
        <v>17</v>
      </c>
      <c r="AO246" s="1" t="s">
        <v>18</v>
      </c>
      <c r="AP246" s="39">
        <v>45196.416666608799</v>
      </c>
      <c r="AQ246" s="39">
        <v>45196.4375</v>
      </c>
      <c r="AR246" s="34">
        <v>3</v>
      </c>
      <c r="AS246" s="36">
        <v>3370000</v>
      </c>
      <c r="AT246" s="36">
        <v>100000</v>
      </c>
      <c r="AU246" s="1" t="str">
        <f>IFERROR(VLOOKUP(B246,转让结果!B:H,5,0), "")</f>
        <v/>
      </c>
      <c r="AW246" s="30">
        <f t="shared" si="11"/>
        <v>0</v>
      </c>
    </row>
    <row r="247" spans="1:49" ht="32">
      <c r="A247" s="30">
        <f t="shared" si="12"/>
        <v>246</v>
      </c>
      <c r="B247" s="2" t="s">
        <v>333</v>
      </c>
      <c r="C247" s="7" t="s">
        <v>354</v>
      </c>
      <c r="E247" s="27">
        <v>45138</v>
      </c>
      <c r="F247" s="34">
        <v>464</v>
      </c>
      <c r="G247" s="30">
        <v>399</v>
      </c>
      <c r="H247" s="35">
        <v>1541.86</v>
      </c>
      <c r="I247" s="36">
        <v>3646232.86</v>
      </c>
      <c r="J247" s="35">
        <v>45.61</v>
      </c>
      <c r="K247" s="36">
        <v>50275164.109999999</v>
      </c>
      <c r="L247" s="36">
        <v>55379339.770000003</v>
      </c>
      <c r="M247" s="36">
        <v>105654503.88</v>
      </c>
      <c r="N247" s="29">
        <f t="shared" si="10"/>
        <v>0</v>
      </c>
      <c r="O247" s="36">
        <v>2687</v>
      </c>
      <c r="P247" s="36">
        <v>264798.26</v>
      </c>
      <c r="Q247" s="36">
        <v>285507.71999999997</v>
      </c>
      <c r="T247" s="34">
        <v>464</v>
      </c>
      <c r="U247" s="34">
        <v>464</v>
      </c>
      <c r="V247" s="34">
        <v>464</v>
      </c>
      <c r="X247" s="33">
        <v>310</v>
      </c>
      <c r="Y247" s="33">
        <v>49</v>
      </c>
      <c r="AC247" s="33">
        <v>9</v>
      </c>
      <c r="AD247" s="33">
        <v>15</v>
      </c>
      <c r="AH247" s="33">
        <v>81</v>
      </c>
      <c r="AK247" s="3" t="s">
        <v>334</v>
      </c>
      <c r="AL247" s="40">
        <v>45194.708333333336</v>
      </c>
      <c r="AM247" s="40">
        <v>45196.416666666664</v>
      </c>
      <c r="AN247" s="1" t="s">
        <v>17</v>
      </c>
      <c r="AO247" s="1" t="s">
        <v>18</v>
      </c>
      <c r="AP247" s="39">
        <v>45196.416666608799</v>
      </c>
      <c r="AQ247" s="39">
        <v>45196.4375</v>
      </c>
      <c r="AR247" s="34">
        <v>3</v>
      </c>
      <c r="AS247" s="36">
        <v>3850000</v>
      </c>
      <c r="AT247" s="36">
        <v>10000</v>
      </c>
      <c r="AU247" s="1" t="str">
        <f>IFERROR(VLOOKUP(B247,转让结果!B:H,5,0), "")</f>
        <v/>
      </c>
      <c r="AW247" s="30">
        <f t="shared" si="11"/>
        <v>0</v>
      </c>
    </row>
    <row r="248" spans="1:49" ht="32">
      <c r="A248" s="30">
        <f t="shared" si="12"/>
        <v>247</v>
      </c>
      <c r="B248" s="2" t="s">
        <v>335</v>
      </c>
      <c r="C248" s="7" t="s">
        <v>354</v>
      </c>
      <c r="E248" s="27">
        <v>45137</v>
      </c>
      <c r="F248" s="34">
        <v>370</v>
      </c>
      <c r="G248" s="30">
        <v>363</v>
      </c>
      <c r="H248" s="35">
        <v>1871</v>
      </c>
      <c r="I248" s="36">
        <v>3601132.18</v>
      </c>
      <c r="J248" s="35">
        <v>46</v>
      </c>
      <c r="K248" s="36">
        <v>40961506.630000003</v>
      </c>
      <c r="L248" s="36">
        <v>73417285.620000005</v>
      </c>
      <c r="M248" s="36">
        <v>114378792.25</v>
      </c>
      <c r="N248" s="29">
        <f t="shared" si="10"/>
        <v>0</v>
      </c>
      <c r="O248" s="36">
        <v>523146.3</v>
      </c>
      <c r="P248" s="36">
        <v>315093.09000000003</v>
      </c>
      <c r="Q248" s="36">
        <v>308705.96999999997</v>
      </c>
      <c r="T248" s="34">
        <v>370</v>
      </c>
      <c r="U248" s="34">
        <v>37</v>
      </c>
      <c r="V248" s="34">
        <v>370</v>
      </c>
      <c r="X248" s="33">
        <v>4</v>
      </c>
      <c r="AD248" s="33">
        <v>195</v>
      </c>
      <c r="AH248" s="33">
        <v>171</v>
      </c>
      <c r="AK248" s="3" t="s">
        <v>324</v>
      </c>
      <c r="AL248" s="40">
        <v>45195.708333333336</v>
      </c>
      <c r="AM248" s="40">
        <v>45197.416666608799</v>
      </c>
      <c r="AN248" s="1" t="s">
        <v>17</v>
      </c>
      <c r="AO248" s="1" t="s">
        <v>18</v>
      </c>
      <c r="AP248" s="39">
        <v>45197.416666608799</v>
      </c>
      <c r="AQ248" s="39">
        <v>45197.4375</v>
      </c>
      <c r="AR248" s="34">
        <v>3</v>
      </c>
      <c r="AS248" s="36">
        <v>2480000</v>
      </c>
      <c r="AT248" s="36">
        <v>10000</v>
      </c>
      <c r="AU248" s="1" t="str">
        <f>IFERROR(VLOOKUP(B248,转让结果!B:H,5,0), "")</f>
        <v/>
      </c>
      <c r="AW248" s="30">
        <f t="shared" si="11"/>
        <v>0</v>
      </c>
    </row>
    <row r="249" spans="1:49" ht="32">
      <c r="A249" s="30">
        <f t="shared" si="12"/>
        <v>248</v>
      </c>
      <c r="B249" s="2" t="s">
        <v>336</v>
      </c>
      <c r="C249" s="7" t="s">
        <v>354</v>
      </c>
      <c r="E249" s="27">
        <v>45140</v>
      </c>
      <c r="F249" s="34">
        <v>465</v>
      </c>
      <c r="G249" s="30">
        <v>464</v>
      </c>
      <c r="H249" s="35">
        <v>1788.78</v>
      </c>
      <c r="I249" s="36">
        <v>2557951.66</v>
      </c>
      <c r="J249" s="35">
        <v>46.41</v>
      </c>
      <c r="K249" s="36">
        <v>48725733.969999999</v>
      </c>
      <c r="L249" s="36">
        <v>86578849.609999999</v>
      </c>
      <c r="M249" s="36">
        <v>135304583.58000001</v>
      </c>
      <c r="N249" s="29">
        <f t="shared" si="10"/>
        <v>0</v>
      </c>
      <c r="O249" s="36">
        <v>1138791</v>
      </c>
      <c r="P249" s="36">
        <v>291604.71000000002</v>
      </c>
      <c r="Q249" s="36">
        <v>289900</v>
      </c>
      <c r="T249" s="34">
        <v>465</v>
      </c>
      <c r="U249" s="34">
        <v>465</v>
      </c>
      <c r="V249" s="34">
        <v>465</v>
      </c>
      <c r="X249" s="33">
        <v>52</v>
      </c>
      <c r="AC249" s="33">
        <v>46</v>
      </c>
      <c r="AD249" s="33">
        <v>335</v>
      </c>
      <c r="AH249" s="33">
        <v>32</v>
      </c>
      <c r="AK249" s="3" t="s">
        <v>274</v>
      </c>
      <c r="AL249" s="40">
        <v>45195.708333333336</v>
      </c>
      <c r="AM249" s="40">
        <v>45197.416666608799</v>
      </c>
      <c r="AN249" s="1" t="s">
        <v>17</v>
      </c>
      <c r="AO249" s="1" t="s">
        <v>18</v>
      </c>
      <c r="AP249" s="39">
        <v>45197.416666608799</v>
      </c>
      <c r="AQ249" s="39">
        <v>45197.4375</v>
      </c>
      <c r="AR249" s="34">
        <v>3</v>
      </c>
      <c r="AS249" s="36">
        <v>3450000</v>
      </c>
      <c r="AT249" s="36">
        <v>50000</v>
      </c>
      <c r="AU249" s="1" t="str">
        <f>IFERROR(VLOOKUP(B249,转让结果!B:H,5,0), "")</f>
        <v/>
      </c>
      <c r="AW249" s="30">
        <f t="shared" si="11"/>
        <v>0</v>
      </c>
    </row>
    <row r="250" spans="1:49" ht="32">
      <c r="A250" s="30">
        <f t="shared" si="12"/>
        <v>249</v>
      </c>
      <c r="B250" s="2" t="s">
        <v>337</v>
      </c>
      <c r="C250" s="7" t="s">
        <v>354</v>
      </c>
      <c r="E250" s="27">
        <v>45142</v>
      </c>
      <c r="F250" s="34">
        <v>663</v>
      </c>
      <c r="G250" s="30">
        <v>597</v>
      </c>
      <c r="H250" s="35">
        <v>1153.08</v>
      </c>
      <c r="I250" s="36">
        <v>1537655.68</v>
      </c>
      <c r="J250" s="35">
        <v>44.9</v>
      </c>
      <c r="K250" s="36">
        <v>56795325.200000003</v>
      </c>
      <c r="L250" s="36">
        <v>61888015.439999998</v>
      </c>
      <c r="M250" s="36">
        <v>118683340.64</v>
      </c>
      <c r="N250" s="29">
        <f t="shared" si="10"/>
        <v>0</v>
      </c>
      <c r="O250" s="36">
        <v>1084819</v>
      </c>
      <c r="P250" s="36">
        <v>198799.57</v>
      </c>
      <c r="Q250" s="36">
        <v>272800</v>
      </c>
      <c r="T250" s="34">
        <v>663</v>
      </c>
      <c r="U250" s="34">
        <v>663</v>
      </c>
      <c r="V250" s="34">
        <v>663</v>
      </c>
      <c r="X250" s="33">
        <v>181</v>
      </c>
      <c r="Y250" s="33">
        <v>10</v>
      </c>
      <c r="AC250" s="33">
        <v>38</v>
      </c>
      <c r="AD250" s="33">
        <v>426</v>
      </c>
      <c r="AH250" s="33">
        <v>8</v>
      </c>
      <c r="AK250" s="3" t="s">
        <v>274</v>
      </c>
      <c r="AL250" s="40">
        <v>45195.708333333336</v>
      </c>
      <c r="AM250" s="40">
        <v>45197.416666608799</v>
      </c>
      <c r="AN250" s="1" t="s">
        <v>17</v>
      </c>
      <c r="AO250" s="1" t="s">
        <v>18</v>
      </c>
      <c r="AP250" s="39">
        <v>45197.416666608799</v>
      </c>
      <c r="AQ250" s="39">
        <v>45197.4375</v>
      </c>
      <c r="AR250" s="34">
        <v>3</v>
      </c>
      <c r="AS250" s="36">
        <v>4400000</v>
      </c>
      <c r="AT250" s="36">
        <v>50000</v>
      </c>
      <c r="AU250" s="1" t="str">
        <f>IFERROR(VLOOKUP(B250,转让结果!B:H,5,0), "")</f>
        <v/>
      </c>
      <c r="AW250" s="30">
        <f t="shared" si="11"/>
        <v>0</v>
      </c>
    </row>
    <row r="251" spans="1:49" ht="32">
      <c r="A251" s="30">
        <f t="shared" si="12"/>
        <v>250</v>
      </c>
      <c r="B251" s="2" t="s">
        <v>338</v>
      </c>
      <c r="C251" s="7" t="s">
        <v>354</v>
      </c>
      <c r="E251" s="27">
        <v>45124</v>
      </c>
      <c r="F251" s="34">
        <v>1646</v>
      </c>
      <c r="G251" s="30">
        <v>151</v>
      </c>
      <c r="H251" s="35">
        <v>2160.9299999999998</v>
      </c>
      <c r="I251" s="36">
        <v>4592249.66</v>
      </c>
      <c r="J251" s="35">
        <v>44.47</v>
      </c>
      <c r="K251" s="36">
        <v>52061538.850000001</v>
      </c>
      <c r="L251" s="36">
        <v>110227826.48</v>
      </c>
      <c r="M251" s="36">
        <v>162289365.33000001</v>
      </c>
      <c r="N251" s="29">
        <f t="shared" si="10"/>
        <v>0</v>
      </c>
      <c r="O251" s="36">
        <v>444876.89</v>
      </c>
      <c r="P251" s="36">
        <v>1074764.01</v>
      </c>
      <c r="Q251" s="36">
        <v>206327.22</v>
      </c>
      <c r="T251" s="34">
        <v>1646</v>
      </c>
      <c r="U251" s="34">
        <v>1646</v>
      </c>
      <c r="V251" s="34">
        <v>1646</v>
      </c>
      <c r="AH251" s="33">
        <v>1646</v>
      </c>
      <c r="AK251" s="3" t="s">
        <v>339</v>
      </c>
      <c r="AL251" s="40">
        <v>45195.708333333336</v>
      </c>
      <c r="AM251" s="40">
        <v>45197.416666608799</v>
      </c>
      <c r="AN251" s="1" t="s">
        <v>17</v>
      </c>
      <c r="AO251" s="1" t="s">
        <v>18</v>
      </c>
      <c r="AP251" s="39">
        <v>45197.416666608799</v>
      </c>
      <c r="AQ251" s="39">
        <v>45197.4375</v>
      </c>
      <c r="AR251" s="34">
        <v>3</v>
      </c>
      <c r="AS251" s="36">
        <v>2660000</v>
      </c>
      <c r="AT251" s="36">
        <v>10000</v>
      </c>
      <c r="AU251" s="1" t="str">
        <f>IFERROR(VLOOKUP(B251,转让结果!B:H,5,0), "")</f>
        <v/>
      </c>
      <c r="AW251" s="30">
        <f t="shared" si="11"/>
        <v>0</v>
      </c>
    </row>
    <row r="252" spans="1:49" ht="32">
      <c r="A252" s="30">
        <f t="shared" si="12"/>
        <v>251</v>
      </c>
      <c r="B252" s="2" t="s">
        <v>340</v>
      </c>
      <c r="C252" s="7" t="s">
        <v>354</v>
      </c>
      <c r="E252" s="27">
        <v>45153</v>
      </c>
      <c r="F252" s="34">
        <v>706</v>
      </c>
      <c r="G252" s="30">
        <v>701</v>
      </c>
      <c r="H252" s="35">
        <v>1226</v>
      </c>
      <c r="I252" s="36">
        <v>3117319.56</v>
      </c>
      <c r="J252" s="35">
        <v>46</v>
      </c>
      <c r="K252" s="36">
        <v>61664518.479999997</v>
      </c>
      <c r="L252" s="36">
        <v>65274272.119999997</v>
      </c>
      <c r="M252" s="36">
        <v>126938790.59999999</v>
      </c>
      <c r="N252" s="29">
        <f t="shared" si="10"/>
        <v>0</v>
      </c>
      <c r="O252" s="36">
        <v>192190.92</v>
      </c>
      <c r="P252" s="36">
        <v>181082.44</v>
      </c>
      <c r="Q252" s="36">
        <v>301356.32</v>
      </c>
      <c r="T252" s="34">
        <v>706</v>
      </c>
      <c r="U252" s="34">
        <v>76</v>
      </c>
      <c r="V252" s="34">
        <v>706</v>
      </c>
      <c r="X252" s="33">
        <v>591</v>
      </c>
      <c r="Y252" s="33">
        <v>4</v>
      </c>
      <c r="AC252" s="33">
        <v>20</v>
      </c>
      <c r="AH252" s="33">
        <v>91</v>
      </c>
      <c r="AK252" s="3" t="s">
        <v>279</v>
      </c>
      <c r="AL252" s="40">
        <v>45195.708333333336</v>
      </c>
      <c r="AM252" s="40">
        <v>45197.416666608799</v>
      </c>
      <c r="AN252" s="1" t="s">
        <v>17</v>
      </c>
      <c r="AO252" s="1" t="s">
        <v>18</v>
      </c>
      <c r="AP252" s="39">
        <v>45197.416666608799</v>
      </c>
      <c r="AQ252" s="39">
        <v>45197.4375</v>
      </c>
      <c r="AR252" s="34">
        <v>3</v>
      </c>
      <c r="AS252" s="36">
        <v>4900000</v>
      </c>
      <c r="AT252" s="36">
        <v>50000</v>
      </c>
      <c r="AU252" s="1" t="str">
        <f>IFERROR(VLOOKUP(B252,转让结果!B:H,5,0), "")</f>
        <v/>
      </c>
      <c r="AW252" s="30">
        <f t="shared" si="11"/>
        <v>0</v>
      </c>
    </row>
    <row r="253" spans="1:49" ht="32">
      <c r="A253" s="30">
        <f t="shared" si="12"/>
        <v>252</v>
      </c>
      <c r="B253" s="2" t="s">
        <v>341</v>
      </c>
      <c r="C253" s="7" t="s">
        <v>354</v>
      </c>
      <c r="E253" s="27">
        <v>45146</v>
      </c>
      <c r="F253" s="34">
        <v>879</v>
      </c>
      <c r="G253" s="30">
        <v>767</v>
      </c>
      <c r="H253" s="35">
        <v>1623.44</v>
      </c>
      <c r="I253" s="36">
        <v>2103486.86</v>
      </c>
      <c r="J253" s="35">
        <v>46.18</v>
      </c>
      <c r="K253" s="36">
        <v>58766205.329999998</v>
      </c>
      <c r="L253" s="36">
        <v>97443313.799999997</v>
      </c>
      <c r="M253" s="36">
        <v>156209519.13</v>
      </c>
      <c r="N253" s="29">
        <f t="shared" si="10"/>
        <v>0</v>
      </c>
      <c r="O253" s="36">
        <v>788131.94</v>
      </c>
      <c r="P253" s="36">
        <v>203663</v>
      </c>
      <c r="Q253" s="36">
        <v>234503.16</v>
      </c>
      <c r="T253" s="34">
        <v>879</v>
      </c>
      <c r="U253" s="34">
        <v>879</v>
      </c>
      <c r="V253" s="34">
        <v>879</v>
      </c>
      <c r="AC253" s="33">
        <v>36</v>
      </c>
      <c r="AD253" s="33">
        <v>36</v>
      </c>
      <c r="AH253" s="33">
        <v>87</v>
      </c>
      <c r="AK253" s="3" t="s">
        <v>342</v>
      </c>
      <c r="AL253" s="40">
        <v>45195.708333333336</v>
      </c>
      <c r="AM253" s="40">
        <v>45197.416666608799</v>
      </c>
      <c r="AN253" s="1" t="s">
        <v>17</v>
      </c>
      <c r="AO253" s="1" t="s">
        <v>18</v>
      </c>
      <c r="AP253" s="39">
        <v>45197.416666608799</v>
      </c>
      <c r="AQ253" s="39">
        <v>45197.4375</v>
      </c>
      <c r="AR253" s="34">
        <v>5</v>
      </c>
      <c r="AS253" s="36">
        <v>4300000</v>
      </c>
      <c r="AT253" s="36">
        <v>10000</v>
      </c>
      <c r="AU253" s="1" t="str">
        <f>IFERROR(VLOOKUP(B253,转让结果!B:H,5,0), "")</f>
        <v/>
      </c>
      <c r="AW253" s="30">
        <f t="shared" si="11"/>
        <v>0</v>
      </c>
    </row>
    <row r="254" spans="1:49" ht="32">
      <c r="A254" s="30">
        <f t="shared" si="12"/>
        <v>253</v>
      </c>
      <c r="B254" s="2" t="s">
        <v>343</v>
      </c>
      <c r="C254" s="7" t="s">
        <v>354</v>
      </c>
      <c r="E254" s="27">
        <v>45123</v>
      </c>
      <c r="F254" s="34">
        <v>402</v>
      </c>
      <c r="G254" s="30">
        <v>393</v>
      </c>
      <c r="H254" s="35">
        <v>913.51</v>
      </c>
      <c r="I254" s="36">
        <v>1027548.47</v>
      </c>
      <c r="J254" s="35">
        <v>43</v>
      </c>
      <c r="K254" s="36">
        <v>55633809.219999999</v>
      </c>
      <c r="L254" s="36">
        <v>41655823.950000003</v>
      </c>
      <c r="M254" s="36">
        <v>97289633.170000002</v>
      </c>
      <c r="N254" s="29">
        <f t="shared" si="10"/>
        <v>0</v>
      </c>
      <c r="O254" s="36">
        <v>648560.81999999995</v>
      </c>
      <c r="P254" s="36">
        <v>247556.32</v>
      </c>
      <c r="Q254" s="36">
        <v>317592.71999999997</v>
      </c>
      <c r="T254" s="34">
        <v>402</v>
      </c>
      <c r="U254" s="34">
        <v>42</v>
      </c>
      <c r="V254" s="34">
        <v>402</v>
      </c>
      <c r="X254" s="33">
        <v>66</v>
      </c>
      <c r="AC254" s="33">
        <v>219</v>
      </c>
      <c r="AD254" s="33">
        <v>117</v>
      </c>
      <c r="AK254" s="3" t="s">
        <v>344</v>
      </c>
      <c r="AL254" s="40">
        <v>45195.708333333336</v>
      </c>
      <c r="AM254" s="40">
        <v>45197.375</v>
      </c>
      <c r="AN254" s="1" t="s">
        <v>17</v>
      </c>
      <c r="AO254" s="1" t="s">
        <v>18</v>
      </c>
      <c r="AP254" s="40">
        <v>45197.375</v>
      </c>
      <c r="AQ254" s="40">
        <v>45197.395833333336</v>
      </c>
      <c r="AR254" s="34">
        <v>5</v>
      </c>
      <c r="AS254" s="36">
        <v>5950000</v>
      </c>
      <c r="AT254" s="36">
        <v>10000</v>
      </c>
      <c r="AU254" s="1" t="str">
        <f>IFERROR(VLOOKUP(B254,转让结果!B:H,5,0), "")</f>
        <v/>
      </c>
      <c r="AW254" s="30">
        <f t="shared" si="11"/>
        <v>0</v>
      </c>
    </row>
    <row r="255" spans="1:49" ht="32">
      <c r="A255" s="30">
        <f t="shared" si="12"/>
        <v>254</v>
      </c>
      <c r="B255" s="2" t="s">
        <v>345</v>
      </c>
      <c r="C255" s="7" t="s">
        <v>354</v>
      </c>
      <c r="E255" s="27">
        <v>45131</v>
      </c>
      <c r="F255" s="34">
        <v>788</v>
      </c>
      <c r="G255" s="30">
        <v>775</v>
      </c>
      <c r="H255" s="35">
        <v>1028</v>
      </c>
      <c r="I255" s="36">
        <v>1210789</v>
      </c>
      <c r="J255" s="35">
        <v>44.57</v>
      </c>
      <c r="K255" s="36">
        <v>98715363.890000001</v>
      </c>
      <c r="L255" s="36">
        <v>84791581.640000001</v>
      </c>
      <c r="M255" s="36">
        <v>183506945.53</v>
      </c>
      <c r="N255" s="29">
        <f t="shared" si="10"/>
        <v>0</v>
      </c>
      <c r="O255" s="36">
        <v>1215098.95</v>
      </c>
      <c r="P255" s="36">
        <v>236783.16</v>
      </c>
      <c r="Q255" s="36">
        <v>292521.67</v>
      </c>
      <c r="T255" s="34">
        <v>788</v>
      </c>
      <c r="U255" s="34">
        <v>788</v>
      </c>
      <c r="V255" s="34">
        <v>788</v>
      </c>
      <c r="X255" s="33">
        <v>281</v>
      </c>
      <c r="AC255" s="33">
        <v>284</v>
      </c>
      <c r="AD255" s="33">
        <v>42</v>
      </c>
      <c r="AH255" s="33">
        <v>181</v>
      </c>
      <c r="AK255" s="3" t="s">
        <v>272</v>
      </c>
      <c r="AL255" s="40">
        <v>45195.708333333336</v>
      </c>
      <c r="AM255" s="40">
        <v>45197.416666608799</v>
      </c>
      <c r="AN255" s="1" t="s">
        <v>17</v>
      </c>
      <c r="AO255" s="1" t="s">
        <v>18</v>
      </c>
      <c r="AP255" s="39">
        <v>45197.416666608799</v>
      </c>
      <c r="AQ255" s="39">
        <v>45197.4375</v>
      </c>
      <c r="AR255" s="34">
        <v>3</v>
      </c>
      <c r="AS255" s="36">
        <v>6420000</v>
      </c>
      <c r="AT255" s="36">
        <v>10000</v>
      </c>
      <c r="AU255" s="1" t="str">
        <f>IFERROR(VLOOKUP(B255,转让结果!B:H,5,0), "")</f>
        <v/>
      </c>
      <c r="AW255" s="30">
        <f t="shared" si="11"/>
        <v>0</v>
      </c>
    </row>
    <row r="256" spans="1:49" ht="32">
      <c r="A256" s="30">
        <f t="shared" si="12"/>
        <v>255</v>
      </c>
      <c r="B256" s="2" t="s">
        <v>346</v>
      </c>
      <c r="C256" s="7" t="s">
        <v>354</v>
      </c>
      <c r="E256" s="27">
        <v>45154</v>
      </c>
      <c r="F256" s="34">
        <v>1414</v>
      </c>
      <c r="G256" s="30">
        <v>400</v>
      </c>
      <c r="H256" s="35">
        <v>1537.73</v>
      </c>
      <c r="I256" s="36">
        <v>5370416.96</v>
      </c>
      <c r="J256" s="35">
        <v>48.8</v>
      </c>
      <c r="K256" s="36">
        <v>77670620.980000004</v>
      </c>
      <c r="L256" s="36">
        <v>70379176.620000005</v>
      </c>
      <c r="M256" s="36">
        <v>148049797.59999999</v>
      </c>
      <c r="N256" s="29">
        <f t="shared" si="10"/>
        <v>0</v>
      </c>
      <c r="O256" s="36">
        <v>11300</v>
      </c>
      <c r="P256" s="36">
        <v>370124.49</v>
      </c>
      <c r="Q256" s="36">
        <v>614046.86</v>
      </c>
      <c r="T256" s="34">
        <v>1414</v>
      </c>
      <c r="U256" s="34">
        <v>1414</v>
      </c>
      <c r="V256" s="34">
        <v>1163</v>
      </c>
      <c r="W256" s="34">
        <v>251</v>
      </c>
      <c r="X256" s="33">
        <v>1085</v>
      </c>
      <c r="Y256" s="33">
        <v>93</v>
      </c>
      <c r="AC256" s="33">
        <v>142</v>
      </c>
      <c r="AD256" s="33">
        <v>29</v>
      </c>
      <c r="AH256" s="33">
        <v>65</v>
      </c>
      <c r="AK256" s="3" t="s">
        <v>347</v>
      </c>
      <c r="AL256" s="40">
        <v>45195.708333333336</v>
      </c>
      <c r="AM256" s="40">
        <v>45197.416666608799</v>
      </c>
      <c r="AN256" s="1" t="s">
        <v>17</v>
      </c>
      <c r="AO256" s="1" t="s">
        <v>18</v>
      </c>
      <c r="AP256" s="39">
        <v>45197.416666608799</v>
      </c>
      <c r="AQ256" s="39">
        <v>45197.4375</v>
      </c>
      <c r="AR256" s="34">
        <v>3</v>
      </c>
      <c r="AS256" s="36">
        <v>3950000</v>
      </c>
      <c r="AT256" s="36">
        <v>10000</v>
      </c>
      <c r="AU256" s="1" t="str">
        <f>IFERROR(VLOOKUP(B256,转让结果!B:H,5,0), "")</f>
        <v/>
      </c>
      <c r="AW256" s="30">
        <f t="shared" si="11"/>
        <v>0</v>
      </c>
    </row>
    <row r="257" spans="1:49" ht="32">
      <c r="A257" s="30">
        <f t="shared" si="12"/>
        <v>256</v>
      </c>
      <c r="B257" s="2" t="s">
        <v>348</v>
      </c>
      <c r="C257" s="7" t="s">
        <v>354</v>
      </c>
      <c r="E257" s="27">
        <v>45138</v>
      </c>
      <c r="F257" s="34">
        <v>296</v>
      </c>
      <c r="G257" s="30">
        <v>290</v>
      </c>
      <c r="H257" s="35">
        <v>1349</v>
      </c>
      <c r="I257" s="36">
        <v>1766800</v>
      </c>
      <c r="J257" s="35">
        <v>49</v>
      </c>
      <c r="K257" s="36">
        <v>41420870.780000001</v>
      </c>
      <c r="L257" s="36">
        <v>57130554.109999999</v>
      </c>
      <c r="M257" s="36">
        <v>98551424.890000001</v>
      </c>
      <c r="N257" s="29">
        <f t="shared" si="10"/>
        <v>0</v>
      </c>
      <c r="O257" s="36">
        <v>12644</v>
      </c>
      <c r="P257" s="36">
        <v>339832.5</v>
      </c>
      <c r="Q257" s="36">
        <v>293600</v>
      </c>
      <c r="T257" s="34">
        <v>296</v>
      </c>
      <c r="U257" s="34">
        <v>296</v>
      </c>
      <c r="V257" s="34">
        <v>296</v>
      </c>
      <c r="X257" s="33">
        <v>294</v>
      </c>
      <c r="AC257" s="33">
        <v>2</v>
      </c>
      <c r="AK257" s="9" t="s">
        <v>349</v>
      </c>
      <c r="AL257" s="40">
        <v>45195.708333333336</v>
      </c>
      <c r="AM257" s="40">
        <v>45197.395833333336</v>
      </c>
      <c r="AN257" s="1" t="s">
        <v>17</v>
      </c>
      <c r="AO257" s="1" t="s">
        <v>18</v>
      </c>
      <c r="AP257" s="40">
        <v>45197.395833333336</v>
      </c>
      <c r="AQ257" s="39">
        <v>45197.416666608799</v>
      </c>
      <c r="AR257" s="34">
        <v>5</v>
      </c>
      <c r="AS257" s="36">
        <v>4250000</v>
      </c>
      <c r="AT257" s="36">
        <v>10000</v>
      </c>
      <c r="AU257" s="1" t="str">
        <f>IFERROR(VLOOKUP(B257,转让结果!B:H,5,0), "")</f>
        <v/>
      </c>
      <c r="AW257" s="30">
        <f t="shared" si="11"/>
        <v>0</v>
      </c>
    </row>
    <row r="258" spans="1:49" ht="32">
      <c r="A258" s="30">
        <f t="shared" si="12"/>
        <v>257</v>
      </c>
      <c r="B258" s="2" t="s">
        <v>350</v>
      </c>
      <c r="C258" s="7" t="s">
        <v>354</v>
      </c>
      <c r="E258" s="27">
        <v>45154</v>
      </c>
      <c r="F258" s="34">
        <v>173</v>
      </c>
      <c r="G258" s="30">
        <v>172</v>
      </c>
      <c r="H258" s="35">
        <v>369.39</v>
      </c>
      <c r="I258" s="36">
        <v>768073.05</v>
      </c>
      <c r="J258" s="35">
        <v>42.7</v>
      </c>
      <c r="K258" s="36">
        <v>24545891.420000002</v>
      </c>
      <c r="L258" s="36">
        <v>5514545.21</v>
      </c>
      <c r="M258" s="36">
        <v>30060436.629999999</v>
      </c>
      <c r="N258" s="29">
        <f t="shared" si="10"/>
        <v>0</v>
      </c>
      <c r="O258" s="36">
        <v>592792</v>
      </c>
      <c r="P258" s="36">
        <v>174769.98</v>
      </c>
      <c r="Q258" s="36">
        <v>264500</v>
      </c>
      <c r="T258" s="34">
        <v>173</v>
      </c>
      <c r="U258" s="34">
        <v>173</v>
      </c>
      <c r="V258" s="34">
        <v>173</v>
      </c>
      <c r="X258" s="33">
        <v>18</v>
      </c>
      <c r="AC258" s="33">
        <v>76</v>
      </c>
      <c r="AD258" s="33">
        <v>77</v>
      </c>
      <c r="AH258" s="33">
        <v>2</v>
      </c>
      <c r="AK258" s="3" t="s">
        <v>351</v>
      </c>
      <c r="AL258" s="40">
        <v>45195.708333333336</v>
      </c>
      <c r="AM258" s="40">
        <v>45197.416666608799</v>
      </c>
      <c r="AN258" s="1" t="s">
        <v>17</v>
      </c>
      <c r="AO258" s="1" t="s">
        <v>18</v>
      </c>
      <c r="AP258" s="39">
        <v>45197.416666608799</v>
      </c>
      <c r="AQ258" s="39">
        <v>45197.4375</v>
      </c>
      <c r="AR258" s="34">
        <v>5</v>
      </c>
      <c r="AS258" s="36">
        <v>2950000</v>
      </c>
      <c r="AT258" s="36">
        <v>50000</v>
      </c>
      <c r="AU258" s="1" t="str">
        <f>IFERROR(VLOOKUP(B258,转让结果!B:H,5,0), "")</f>
        <v/>
      </c>
      <c r="AW258" s="30">
        <f t="shared" si="11"/>
        <v>0</v>
      </c>
    </row>
    <row r="259" spans="1:49" ht="32">
      <c r="A259" s="30">
        <f t="shared" si="12"/>
        <v>258</v>
      </c>
      <c r="B259" s="2" t="s">
        <v>352</v>
      </c>
      <c r="C259" s="7" t="s">
        <v>354</v>
      </c>
      <c r="E259" s="27">
        <v>45138</v>
      </c>
      <c r="F259" s="34">
        <v>908</v>
      </c>
      <c r="G259" s="30">
        <v>198</v>
      </c>
      <c r="H259" s="35">
        <v>1413.34</v>
      </c>
      <c r="I259" s="36">
        <v>3804367.15</v>
      </c>
      <c r="J259" s="35">
        <v>48.27</v>
      </c>
      <c r="K259" s="36">
        <v>43697470.18</v>
      </c>
      <c r="L259" s="36">
        <v>43264053.469999999</v>
      </c>
      <c r="M259" s="36">
        <v>86961523.650000006</v>
      </c>
      <c r="N259" s="29">
        <f t="shared" ref="N259:N435" si="13">IF(K259+L259=M259,0,1)</f>
        <v>0</v>
      </c>
      <c r="O259" s="36">
        <v>484746.9</v>
      </c>
      <c r="P259" s="36">
        <v>439199.61</v>
      </c>
      <c r="Q259" s="36">
        <v>202900</v>
      </c>
      <c r="T259" s="34">
        <v>908</v>
      </c>
      <c r="U259" s="34">
        <v>98</v>
      </c>
      <c r="V259" s="34">
        <v>908</v>
      </c>
      <c r="X259" s="33">
        <v>215</v>
      </c>
      <c r="AC259" s="33">
        <v>130</v>
      </c>
      <c r="AD259" s="33">
        <v>563</v>
      </c>
      <c r="AK259" s="3" t="s">
        <v>355</v>
      </c>
      <c r="AL259" s="40">
        <v>45195.708333333336</v>
      </c>
      <c r="AM259" s="40">
        <v>45197.375</v>
      </c>
      <c r="AN259" s="1" t="s">
        <v>17</v>
      </c>
      <c r="AO259" s="1" t="s">
        <v>18</v>
      </c>
      <c r="AP259" s="40">
        <v>45197.375</v>
      </c>
      <c r="AQ259" s="40">
        <v>45197.395833333336</v>
      </c>
      <c r="AR259" s="34">
        <v>5</v>
      </c>
      <c r="AS259" s="36">
        <v>3500000</v>
      </c>
      <c r="AT259" s="36">
        <v>10000</v>
      </c>
      <c r="AU259" s="1" t="str">
        <f>IFERROR(VLOOKUP(B259,转让结果!B:H,5,0), "")</f>
        <v/>
      </c>
      <c r="AW259" s="30">
        <f t="shared" ref="AW259:AW322" si="14">IF(AU259="",0,1)</f>
        <v>0</v>
      </c>
    </row>
    <row r="260" spans="1:49" ht="32">
      <c r="A260" s="30">
        <f t="shared" ref="A260:A323" si="15">ROW()-1</f>
        <v>259</v>
      </c>
      <c r="B260" s="2" t="s">
        <v>353</v>
      </c>
      <c r="C260" s="7" t="s">
        <v>354</v>
      </c>
      <c r="E260" s="27">
        <v>45121</v>
      </c>
      <c r="F260" s="34">
        <v>564</v>
      </c>
      <c r="G260" s="30">
        <v>556</v>
      </c>
      <c r="H260" s="35">
        <v>824.72</v>
      </c>
      <c r="I260" s="36">
        <v>935190.7</v>
      </c>
      <c r="J260" s="35">
        <v>46</v>
      </c>
      <c r="K260" s="36">
        <v>46965425.469999999</v>
      </c>
      <c r="L260" s="36">
        <v>29545187.800000001</v>
      </c>
      <c r="M260" s="36">
        <v>76510613.269999996</v>
      </c>
      <c r="N260" s="29">
        <f t="shared" si="13"/>
        <v>0</v>
      </c>
      <c r="O260" s="36">
        <v>424</v>
      </c>
      <c r="P260" s="36">
        <v>137609.01999999999</v>
      </c>
      <c r="Q260" s="36">
        <v>255079.34</v>
      </c>
      <c r="T260" s="34">
        <v>564</v>
      </c>
      <c r="U260" s="34">
        <v>564</v>
      </c>
      <c r="V260" s="34">
        <v>564</v>
      </c>
      <c r="X260" s="33">
        <v>562</v>
      </c>
      <c r="AC260" s="33">
        <v>2</v>
      </c>
      <c r="AK260" s="3" t="s">
        <v>356</v>
      </c>
      <c r="AL260" s="40">
        <v>45195.708333333336</v>
      </c>
      <c r="AM260" s="40">
        <v>45197.395833333336</v>
      </c>
      <c r="AN260" s="1" t="s">
        <v>17</v>
      </c>
      <c r="AO260" s="1" t="s">
        <v>18</v>
      </c>
      <c r="AP260" s="40">
        <v>45197.395833333336</v>
      </c>
      <c r="AQ260" s="39">
        <v>45197.416666608799</v>
      </c>
      <c r="AR260" s="34">
        <v>5</v>
      </c>
      <c r="AS260" s="36">
        <v>6110000</v>
      </c>
      <c r="AT260" s="36">
        <v>10000</v>
      </c>
      <c r="AU260" s="1" t="str">
        <f>IFERROR(VLOOKUP(B260,转让结果!B:H,5,0), "")</f>
        <v/>
      </c>
      <c r="AW260" s="30">
        <f t="shared" si="14"/>
        <v>0</v>
      </c>
    </row>
    <row r="261" spans="1:49" ht="32">
      <c r="A261" s="30">
        <f t="shared" si="15"/>
        <v>260</v>
      </c>
      <c r="B261" s="2" t="s">
        <v>536</v>
      </c>
      <c r="C261" s="7" t="s">
        <v>499</v>
      </c>
      <c r="D261" s="7" t="s">
        <v>501</v>
      </c>
      <c r="E261" s="27">
        <v>45101</v>
      </c>
      <c r="F261" s="34">
        <v>21816</v>
      </c>
      <c r="G261" s="30">
        <v>21130</v>
      </c>
      <c r="H261" s="35">
        <v>1510.27</v>
      </c>
      <c r="I261" s="36">
        <v>1025872.73</v>
      </c>
      <c r="J261" s="35">
        <v>42.56</v>
      </c>
      <c r="K261" s="36">
        <v>482631315.83999997</v>
      </c>
      <c r="L261" s="36">
        <v>388203049.48000002</v>
      </c>
      <c r="M261" s="36">
        <v>870834365.32000005</v>
      </c>
      <c r="N261" s="29">
        <f t="shared" si="13"/>
        <v>0</v>
      </c>
      <c r="O261" s="36">
        <v>0</v>
      </c>
      <c r="P261" s="36">
        <v>41213.17</v>
      </c>
      <c r="Q261" s="36">
        <v>43198.69</v>
      </c>
      <c r="T261" s="34">
        <v>21816</v>
      </c>
      <c r="U261" s="34">
        <v>21816</v>
      </c>
      <c r="V261" s="34">
        <v>21816</v>
      </c>
      <c r="X261" s="33">
        <v>21816</v>
      </c>
      <c r="AK261" s="3" t="s">
        <v>201</v>
      </c>
      <c r="AL261" s="40">
        <v>45210.708333333336</v>
      </c>
      <c r="AM261" s="39">
        <v>45212.395833333336</v>
      </c>
      <c r="AN261" s="1" t="s">
        <v>17</v>
      </c>
      <c r="AO261" s="1" t="s">
        <v>18</v>
      </c>
      <c r="AP261" s="39">
        <v>45212.395833333336</v>
      </c>
      <c r="AQ261" s="39">
        <v>45212.4375</v>
      </c>
      <c r="AR261" s="34">
        <v>5</v>
      </c>
      <c r="AS261" s="36">
        <v>36680000</v>
      </c>
      <c r="AT261" s="36">
        <v>100000</v>
      </c>
      <c r="AW261" s="30">
        <f t="shared" si="14"/>
        <v>0</v>
      </c>
    </row>
    <row r="262" spans="1:49" ht="32">
      <c r="A262" s="30">
        <f t="shared" si="15"/>
        <v>261</v>
      </c>
      <c r="B262" s="2" t="s">
        <v>537</v>
      </c>
      <c r="C262" s="7" t="s">
        <v>499</v>
      </c>
      <c r="D262" s="7" t="s">
        <v>501</v>
      </c>
      <c r="E262" s="27">
        <v>45101</v>
      </c>
      <c r="F262" s="34">
        <v>19351</v>
      </c>
      <c r="G262" s="30">
        <v>17859</v>
      </c>
      <c r="H262" s="35">
        <v>1455.2</v>
      </c>
      <c r="I262" s="36">
        <v>3067991.06</v>
      </c>
      <c r="J262" s="35">
        <v>44.5</v>
      </c>
      <c r="K262" s="36">
        <v>497078244.89999998</v>
      </c>
      <c r="L262" s="36">
        <v>434356102.55000001</v>
      </c>
      <c r="M262" s="36">
        <v>931434347.45000005</v>
      </c>
      <c r="N262" s="29">
        <f t="shared" si="13"/>
        <v>0</v>
      </c>
      <c r="O262" s="36">
        <v>0</v>
      </c>
      <c r="P262" s="36">
        <v>52154.9</v>
      </c>
      <c r="Q262" s="36">
        <v>89535.74</v>
      </c>
      <c r="T262" s="34">
        <v>19351</v>
      </c>
      <c r="U262" s="34">
        <v>19351</v>
      </c>
      <c r="V262" s="34">
        <v>19351</v>
      </c>
      <c r="X262" s="33">
        <v>19351</v>
      </c>
      <c r="AK262" s="3" t="s">
        <v>201</v>
      </c>
      <c r="AL262" s="40">
        <v>45209.708333333336</v>
      </c>
      <c r="AM262" s="39">
        <v>45211.395833333336</v>
      </c>
      <c r="AN262" s="1" t="s">
        <v>17</v>
      </c>
      <c r="AO262" s="1" t="s">
        <v>18</v>
      </c>
      <c r="AP262" s="39">
        <v>45211.395833333336</v>
      </c>
      <c r="AQ262" s="39">
        <v>45211.4375</v>
      </c>
      <c r="AR262" s="34">
        <v>5</v>
      </c>
      <c r="AS262" s="36">
        <v>39760000</v>
      </c>
      <c r="AT262" s="36">
        <v>100000</v>
      </c>
      <c r="AW262" s="30">
        <f t="shared" si="14"/>
        <v>0</v>
      </c>
    </row>
    <row r="263" spans="1:49" ht="32">
      <c r="A263" s="30">
        <f t="shared" si="15"/>
        <v>262</v>
      </c>
      <c r="B263" s="2" t="s">
        <v>541</v>
      </c>
      <c r="C263" s="7" t="s">
        <v>492</v>
      </c>
      <c r="D263" s="7" t="s">
        <v>542</v>
      </c>
      <c r="E263" s="27">
        <v>44985</v>
      </c>
      <c r="F263" s="34">
        <v>16660</v>
      </c>
      <c r="G263" s="30">
        <v>5665</v>
      </c>
      <c r="H263" s="35">
        <v>313.14999999999998</v>
      </c>
      <c r="I263" s="36">
        <v>23158.05</v>
      </c>
      <c r="J263" s="35">
        <v>36.6</v>
      </c>
      <c r="K263" s="36">
        <v>108094040.27</v>
      </c>
      <c r="L263" s="36">
        <v>23096307.399999999</v>
      </c>
      <c r="M263" s="36">
        <v>131190347.67</v>
      </c>
      <c r="N263" s="29">
        <f t="shared" si="13"/>
        <v>0</v>
      </c>
      <c r="O263" s="36">
        <v>171.5</v>
      </c>
      <c r="P263" s="36">
        <v>23158.05</v>
      </c>
      <c r="Q263" s="36">
        <v>99689.75</v>
      </c>
      <c r="R263" s="34">
        <v>280</v>
      </c>
      <c r="S263" s="34">
        <v>16367</v>
      </c>
      <c r="T263" s="34">
        <v>13</v>
      </c>
      <c r="U263" s="34">
        <v>0</v>
      </c>
      <c r="V263" s="34">
        <v>16660</v>
      </c>
      <c r="X263" s="33">
        <v>16659</v>
      </c>
      <c r="Y263" s="33">
        <v>1</v>
      </c>
      <c r="AL263" s="40">
        <v>45209.625</v>
      </c>
      <c r="AM263" s="39">
        <v>45211.416666666664</v>
      </c>
      <c r="AN263" s="1" t="s">
        <v>17</v>
      </c>
      <c r="AO263" s="1" t="s">
        <v>18</v>
      </c>
      <c r="AP263" s="39">
        <v>45211.416666666664</v>
      </c>
      <c r="AQ263" s="39">
        <v>45211.458333333336</v>
      </c>
      <c r="AR263" s="34">
        <v>5</v>
      </c>
      <c r="AS263" s="36">
        <v>10749351.300000001</v>
      </c>
      <c r="AT263" s="36">
        <v>200000</v>
      </c>
      <c r="AW263" s="30">
        <f t="shared" si="14"/>
        <v>0</v>
      </c>
    </row>
    <row r="264" spans="1:49" ht="48">
      <c r="A264" s="30">
        <f t="shared" si="15"/>
        <v>263</v>
      </c>
      <c r="B264" s="2" t="s">
        <v>543</v>
      </c>
      <c r="C264" s="7" t="s">
        <v>104</v>
      </c>
      <c r="E264" s="27">
        <v>45131</v>
      </c>
      <c r="F264" s="34">
        <v>149</v>
      </c>
      <c r="G264" s="30">
        <v>124</v>
      </c>
      <c r="H264" s="35">
        <v>306.5</v>
      </c>
      <c r="I264" s="36">
        <v>1691685.15</v>
      </c>
      <c r="J264" s="35">
        <v>43.37</v>
      </c>
      <c r="K264" s="36">
        <v>51139770.210000001</v>
      </c>
      <c r="L264" s="36">
        <v>3542337.85</v>
      </c>
      <c r="M264" s="36">
        <v>54682108.060000002</v>
      </c>
      <c r="N264" s="29">
        <f t="shared" si="13"/>
        <v>0</v>
      </c>
      <c r="O264" s="36">
        <v>242786.52</v>
      </c>
      <c r="P264" s="36">
        <v>440984.74</v>
      </c>
      <c r="Q264" s="36">
        <v>659677.87</v>
      </c>
      <c r="R264" s="34">
        <v>9</v>
      </c>
      <c r="S264" s="34">
        <v>118</v>
      </c>
      <c r="T264" s="34">
        <v>22</v>
      </c>
      <c r="U264" s="34">
        <v>0</v>
      </c>
      <c r="V264" s="34">
        <v>27</v>
      </c>
      <c r="W264" s="34">
        <v>122</v>
      </c>
      <c r="X264" s="33">
        <v>91</v>
      </c>
      <c r="Y264" s="33">
        <v>12</v>
      </c>
      <c r="AC264" s="33">
        <v>41</v>
      </c>
      <c r="AD264" s="33">
        <v>3</v>
      </c>
      <c r="AI264" s="33">
        <v>2</v>
      </c>
      <c r="AK264" s="3" t="s">
        <v>544</v>
      </c>
      <c r="AL264" s="40">
        <v>45209.708333333336</v>
      </c>
      <c r="AM264" s="39">
        <v>45211.416666666664</v>
      </c>
      <c r="AN264" s="1" t="s">
        <v>17</v>
      </c>
      <c r="AO264" s="1" t="s">
        <v>18</v>
      </c>
      <c r="AP264" s="39">
        <v>45211.416666666664</v>
      </c>
      <c r="AQ264" s="39">
        <v>45211.458333333336</v>
      </c>
      <c r="AR264" s="34">
        <v>5</v>
      </c>
      <c r="AS264" s="36">
        <v>9210000</v>
      </c>
      <c r="AT264" s="36">
        <v>10000</v>
      </c>
      <c r="AW264" s="30">
        <f t="shared" si="14"/>
        <v>0</v>
      </c>
    </row>
    <row r="265" spans="1:49" ht="32">
      <c r="A265" s="30">
        <f t="shared" si="15"/>
        <v>264</v>
      </c>
      <c r="B265" s="2" t="s">
        <v>545</v>
      </c>
      <c r="C265" s="7" t="s">
        <v>546</v>
      </c>
      <c r="D265" s="7" t="s">
        <v>547</v>
      </c>
      <c r="E265" s="27">
        <v>45063</v>
      </c>
      <c r="F265" s="34">
        <v>678</v>
      </c>
      <c r="G265" s="30">
        <v>60</v>
      </c>
      <c r="H265" s="35">
        <v>715.82</v>
      </c>
      <c r="I265" s="36">
        <v>546849.89</v>
      </c>
      <c r="J265" s="35">
        <v>37.380000000000003</v>
      </c>
      <c r="K265" s="36">
        <v>11230611.34</v>
      </c>
      <c r="L265" s="36">
        <v>4511413.21</v>
      </c>
      <c r="M265" s="36">
        <v>15742024.550000001</v>
      </c>
      <c r="N265" s="29">
        <f t="shared" si="13"/>
        <v>0</v>
      </c>
      <c r="O265" s="36">
        <v>6128</v>
      </c>
      <c r="P265" s="36">
        <v>262367.08</v>
      </c>
      <c r="Q265" s="36">
        <v>308551</v>
      </c>
      <c r="T265" s="34">
        <v>678</v>
      </c>
      <c r="U265" s="34">
        <v>503</v>
      </c>
      <c r="V265" s="34">
        <v>678</v>
      </c>
      <c r="X265" s="33">
        <v>663</v>
      </c>
      <c r="Y265" s="33">
        <v>2</v>
      </c>
      <c r="AC265" s="33">
        <v>13</v>
      </c>
      <c r="AL265" s="40">
        <v>45212.708333333336</v>
      </c>
      <c r="AM265" s="39">
        <v>45216.416666666664</v>
      </c>
      <c r="AN265" s="1" t="s">
        <v>17</v>
      </c>
      <c r="AO265" s="1" t="s">
        <v>18</v>
      </c>
      <c r="AP265" s="39">
        <v>45216.416666666664</v>
      </c>
      <c r="AQ265" s="40">
        <v>45216.458333333336</v>
      </c>
      <c r="AR265" s="34">
        <v>5</v>
      </c>
      <c r="AS265" s="36">
        <v>1650000</v>
      </c>
      <c r="AT265" s="36">
        <v>10000</v>
      </c>
      <c r="AW265" s="30">
        <f t="shared" si="14"/>
        <v>0</v>
      </c>
    </row>
    <row r="266" spans="1:49" ht="32">
      <c r="A266" s="30">
        <f t="shared" si="15"/>
        <v>265</v>
      </c>
      <c r="B266" s="2" t="s">
        <v>550</v>
      </c>
      <c r="C266" s="7" t="s">
        <v>354</v>
      </c>
      <c r="E266" s="27">
        <v>45143</v>
      </c>
      <c r="F266" s="34">
        <v>400</v>
      </c>
      <c r="G266" s="30">
        <v>378</v>
      </c>
      <c r="H266" s="35">
        <v>2958</v>
      </c>
      <c r="I266" s="36">
        <v>4053474.13</v>
      </c>
      <c r="J266" s="35">
        <v>50</v>
      </c>
      <c r="K266" s="36">
        <v>56503366.119999997</v>
      </c>
      <c r="L266" s="36">
        <v>276838314.94</v>
      </c>
      <c r="M266" s="36">
        <v>333341681.06</v>
      </c>
      <c r="N266" s="29">
        <f t="shared" si="13"/>
        <v>0</v>
      </c>
      <c r="O266" s="36">
        <v>71801</v>
      </c>
      <c r="P266" s="36">
        <v>881856.3</v>
      </c>
      <c r="Q266" s="36">
        <v>316705.39</v>
      </c>
      <c r="T266" s="34">
        <v>400</v>
      </c>
      <c r="U266" s="34">
        <v>400</v>
      </c>
      <c r="V266" s="34">
        <v>400</v>
      </c>
      <c r="AH266" s="33">
        <v>400</v>
      </c>
      <c r="AK266" s="3" t="s">
        <v>551</v>
      </c>
      <c r="AL266" s="40">
        <v>45215.708333333336</v>
      </c>
      <c r="AM266" s="39">
        <v>45217.416666608799</v>
      </c>
      <c r="AN266" s="1" t="s">
        <v>17</v>
      </c>
      <c r="AO266" s="1" t="s">
        <v>18</v>
      </c>
      <c r="AP266" s="39">
        <v>45217.416666608799</v>
      </c>
      <c r="AQ266" s="39">
        <v>45217.4375</v>
      </c>
      <c r="AR266" s="34">
        <v>3</v>
      </c>
      <c r="AS266" s="36">
        <v>2550000</v>
      </c>
      <c r="AT266" s="36">
        <v>10000</v>
      </c>
      <c r="AW266" s="30">
        <f t="shared" si="14"/>
        <v>0</v>
      </c>
    </row>
    <row r="267" spans="1:49" ht="32">
      <c r="A267" s="30">
        <f t="shared" si="15"/>
        <v>266</v>
      </c>
      <c r="B267" s="2" t="s">
        <v>552</v>
      </c>
      <c r="C267" s="7" t="s">
        <v>354</v>
      </c>
      <c r="E267" s="27">
        <v>45154</v>
      </c>
      <c r="F267" s="34">
        <v>3313</v>
      </c>
      <c r="G267" s="30">
        <v>3313</v>
      </c>
      <c r="H267" s="35">
        <v>1850</v>
      </c>
      <c r="I267" s="36">
        <v>664200</v>
      </c>
      <c r="J267" s="35">
        <v>43</v>
      </c>
      <c r="K267" s="36">
        <v>356655192.73000002</v>
      </c>
      <c r="L267" s="36">
        <v>65000854.770000003</v>
      </c>
      <c r="M267" s="36">
        <v>421656047.5</v>
      </c>
      <c r="N267" s="29">
        <f t="shared" si="13"/>
        <v>0</v>
      </c>
      <c r="O267" s="36">
        <v>3896</v>
      </c>
      <c r="P267" s="36">
        <v>127273.18</v>
      </c>
      <c r="Q267" s="36">
        <v>57370.86</v>
      </c>
      <c r="T267" s="34">
        <v>3313</v>
      </c>
      <c r="U267" s="34">
        <v>3313</v>
      </c>
      <c r="V267" s="34">
        <v>3313</v>
      </c>
      <c r="X267" s="33">
        <v>2452</v>
      </c>
      <c r="Y267" s="33">
        <v>73</v>
      </c>
      <c r="AC267" s="33">
        <v>130</v>
      </c>
      <c r="AD267" s="33">
        <v>7</v>
      </c>
      <c r="AH267" s="33">
        <v>651</v>
      </c>
      <c r="AK267" s="3" t="s">
        <v>244</v>
      </c>
      <c r="AL267" s="40">
        <v>45212.625</v>
      </c>
      <c r="AM267" s="39">
        <v>45216.416666666664</v>
      </c>
      <c r="AN267" s="1" t="s">
        <v>17</v>
      </c>
      <c r="AO267" s="1" t="s">
        <v>18</v>
      </c>
      <c r="AP267" s="39">
        <v>45216.416666666664</v>
      </c>
      <c r="AQ267" s="39">
        <v>45216.4375</v>
      </c>
      <c r="AR267" s="34">
        <v>5</v>
      </c>
      <c r="AS267" s="36">
        <v>25000000</v>
      </c>
      <c r="AT267" s="36">
        <v>10000</v>
      </c>
      <c r="AW267" s="30">
        <f t="shared" si="14"/>
        <v>0</v>
      </c>
    </row>
    <row r="268" spans="1:49" ht="32">
      <c r="A268" s="30">
        <f t="shared" si="15"/>
        <v>267</v>
      </c>
      <c r="B268" s="2" t="s">
        <v>553</v>
      </c>
      <c r="C268" s="7" t="s">
        <v>354</v>
      </c>
      <c r="E268" s="27">
        <v>45154</v>
      </c>
      <c r="F268" s="34">
        <v>1775</v>
      </c>
      <c r="G268" s="30">
        <v>1775</v>
      </c>
      <c r="H268" s="35">
        <v>1112</v>
      </c>
      <c r="I268" s="36">
        <v>694013.78</v>
      </c>
      <c r="J268" s="35">
        <v>38</v>
      </c>
      <c r="K268" s="36">
        <v>157335654.11000001</v>
      </c>
      <c r="L268" s="36">
        <v>22542293.510000002</v>
      </c>
      <c r="M268" s="36">
        <v>179877947.62</v>
      </c>
      <c r="N268" s="29">
        <f t="shared" si="13"/>
        <v>0</v>
      </c>
      <c r="O268" s="36">
        <v>1119</v>
      </c>
      <c r="P268" s="36">
        <v>101339.69</v>
      </c>
      <c r="Q268" s="36">
        <v>23200</v>
      </c>
      <c r="T268" s="34">
        <v>1775</v>
      </c>
      <c r="U268" s="34">
        <v>1775</v>
      </c>
      <c r="V268" s="34">
        <v>1775</v>
      </c>
      <c r="X268" s="33">
        <v>1705</v>
      </c>
      <c r="Y268" s="33">
        <v>9</v>
      </c>
      <c r="AC268" s="33">
        <v>20</v>
      </c>
      <c r="AH268" s="33">
        <v>41</v>
      </c>
      <c r="AK268" s="3" t="s">
        <v>244</v>
      </c>
      <c r="AL268" s="40">
        <v>45217.625</v>
      </c>
      <c r="AM268" s="39">
        <v>45219.416666666664</v>
      </c>
      <c r="AN268" s="1" t="s">
        <v>17</v>
      </c>
      <c r="AO268" s="1" t="s">
        <v>18</v>
      </c>
      <c r="AP268" s="39">
        <v>45219.416666666664</v>
      </c>
      <c r="AQ268" s="39">
        <v>45219.4375</v>
      </c>
      <c r="AR268" s="34">
        <v>5</v>
      </c>
      <c r="AS268" s="36">
        <v>12200000</v>
      </c>
      <c r="AT268" s="36">
        <v>10000</v>
      </c>
      <c r="AW268" s="30">
        <f t="shared" si="14"/>
        <v>0</v>
      </c>
    </row>
    <row r="269" spans="1:49" ht="32">
      <c r="A269" s="30">
        <f t="shared" si="15"/>
        <v>268</v>
      </c>
      <c r="B269" s="2" t="s">
        <v>554</v>
      </c>
      <c r="C269" s="7" t="s">
        <v>354</v>
      </c>
      <c r="E269" s="27">
        <v>45120</v>
      </c>
      <c r="F269" s="34">
        <v>1141</v>
      </c>
      <c r="G269" s="30">
        <v>1126</v>
      </c>
      <c r="H269" s="35">
        <v>2326</v>
      </c>
      <c r="I269" s="36">
        <v>3913472.59</v>
      </c>
      <c r="J269" s="35">
        <v>47</v>
      </c>
      <c r="K269" s="36">
        <v>109245594.94</v>
      </c>
      <c r="L269" s="36">
        <v>291958620.08999997</v>
      </c>
      <c r="M269" s="36">
        <v>401204215.02999997</v>
      </c>
      <c r="N269" s="29">
        <f t="shared" si="13"/>
        <v>0</v>
      </c>
      <c r="O269" s="36">
        <v>2706558.31</v>
      </c>
      <c r="P269" s="36">
        <v>356309.25</v>
      </c>
      <c r="Q269" s="36">
        <v>280834.28999999998</v>
      </c>
      <c r="T269" s="34">
        <v>1141</v>
      </c>
      <c r="U269" s="34">
        <v>1141</v>
      </c>
      <c r="V269" s="34">
        <v>1141</v>
      </c>
      <c r="X269" s="33">
        <v>8</v>
      </c>
      <c r="AC269" s="33">
        <v>41</v>
      </c>
      <c r="AH269" s="33">
        <v>1092</v>
      </c>
      <c r="AK269" s="3" t="s">
        <v>299</v>
      </c>
      <c r="AL269" s="40">
        <v>45216.708333333336</v>
      </c>
      <c r="AM269" s="39">
        <v>45218.416666666664</v>
      </c>
      <c r="AN269" s="1" t="s">
        <v>17</v>
      </c>
      <c r="AO269" s="1" t="s">
        <v>18</v>
      </c>
      <c r="AP269" s="39">
        <v>45218.416666666664</v>
      </c>
      <c r="AQ269" s="39">
        <v>45218.4375</v>
      </c>
      <c r="AR269" s="34">
        <v>3</v>
      </c>
      <c r="AS269" s="36">
        <v>7000000</v>
      </c>
      <c r="AT269" s="36">
        <v>10000</v>
      </c>
      <c r="AW269" s="30">
        <f t="shared" si="14"/>
        <v>0</v>
      </c>
    </row>
    <row r="270" spans="1:49" ht="32">
      <c r="A270" s="30">
        <f t="shared" si="15"/>
        <v>269</v>
      </c>
      <c r="B270" s="2" t="s">
        <v>555</v>
      </c>
      <c r="C270" s="7" t="s">
        <v>556</v>
      </c>
      <c r="E270" s="27">
        <v>45055</v>
      </c>
      <c r="F270" s="34">
        <v>2317</v>
      </c>
      <c r="G270" s="30">
        <v>1850</v>
      </c>
      <c r="H270" s="35">
        <v>450</v>
      </c>
      <c r="I270" s="36">
        <v>138025.9</v>
      </c>
      <c r="J270" s="35">
        <v>36</v>
      </c>
      <c r="K270" s="36">
        <v>15613657.140000001</v>
      </c>
      <c r="L270" s="36">
        <v>4453581.54</v>
      </c>
      <c r="M270" s="36">
        <v>20067238.68</v>
      </c>
      <c r="N270" s="29">
        <f t="shared" si="13"/>
        <v>0</v>
      </c>
      <c r="O270" s="36">
        <v>0</v>
      </c>
      <c r="P270" s="36">
        <v>10847.16</v>
      </c>
      <c r="Q270" s="36">
        <v>32133</v>
      </c>
      <c r="T270" s="34">
        <v>2317</v>
      </c>
      <c r="U270" s="34">
        <v>2317</v>
      </c>
      <c r="V270" s="34">
        <v>2317</v>
      </c>
      <c r="X270" s="33">
        <v>2317</v>
      </c>
      <c r="AL270" s="40">
        <v>45226.625</v>
      </c>
      <c r="AM270" s="39">
        <v>45230.416666666664</v>
      </c>
      <c r="AN270" s="1" t="s">
        <v>17</v>
      </c>
      <c r="AO270" s="1" t="s">
        <v>18</v>
      </c>
      <c r="AP270" s="39">
        <v>45230.416666666664</v>
      </c>
      <c r="AQ270" s="39">
        <v>45230.458333333336</v>
      </c>
      <c r="AR270" s="34">
        <v>5</v>
      </c>
      <c r="AS270" s="36">
        <v>930000</v>
      </c>
      <c r="AT270" s="36">
        <v>10000</v>
      </c>
      <c r="AW270" s="30">
        <f t="shared" si="14"/>
        <v>0</v>
      </c>
    </row>
    <row r="271" spans="1:49" ht="32">
      <c r="A271" s="30">
        <f t="shared" si="15"/>
        <v>270</v>
      </c>
      <c r="B271" s="2" t="s">
        <v>561</v>
      </c>
      <c r="C271" s="7" t="s">
        <v>562</v>
      </c>
      <c r="E271" s="27">
        <v>45199</v>
      </c>
      <c r="F271" s="34">
        <v>542</v>
      </c>
      <c r="G271" s="30">
        <v>541</v>
      </c>
      <c r="H271" s="35">
        <v>1211.92</v>
      </c>
      <c r="I271" s="36">
        <v>959084.96</v>
      </c>
      <c r="J271" s="35">
        <v>46.63</v>
      </c>
      <c r="K271" s="36">
        <v>49696637.450000003</v>
      </c>
      <c r="L271" s="36">
        <v>26741163.25</v>
      </c>
      <c r="M271" s="36">
        <v>76437800.700000003</v>
      </c>
      <c r="N271" s="29">
        <f t="shared" si="13"/>
        <v>0</v>
      </c>
      <c r="O271" s="36">
        <v>0</v>
      </c>
      <c r="P271" s="36">
        <v>141289.82999999999</v>
      </c>
      <c r="Q271" s="36">
        <v>188220.37</v>
      </c>
      <c r="R271" s="34">
        <v>3</v>
      </c>
      <c r="S271" s="34">
        <v>458</v>
      </c>
      <c r="T271" s="34">
        <v>81</v>
      </c>
      <c r="U271" s="34">
        <v>0</v>
      </c>
      <c r="V271" s="34">
        <v>458</v>
      </c>
      <c r="W271" s="34">
        <v>84</v>
      </c>
      <c r="X271" s="33">
        <v>542</v>
      </c>
      <c r="AL271" s="40">
        <v>45226.625</v>
      </c>
      <c r="AM271" s="39">
        <v>45230.583333333336</v>
      </c>
      <c r="AN271" s="1" t="s">
        <v>17</v>
      </c>
      <c r="AO271" s="1" t="s">
        <v>18</v>
      </c>
      <c r="AP271" s="39">
        <v>45230.583333333336</v>
      </c>
      <c r="AQ271" s="39">
        <v>45230.625</v>
      </c>
      <c r="AR271" s="34">
        <v>5</v>
      </c>
      <c r="AS271" s="36">
        <v>3478764.62</v>
      </c>
      <c r="AT271" s="36">
        <v>30000</v>
      </c>
      <c r="AW271" s="30">
        <f t="shared" si="14"/>
        <v>0</v>
      </c>
    </row>
    <row r="272" spans="1:49" ht="32">
      <c r="A272" s="30">
        <f t="shared" si="15"/>
        <v>271</v>
      </c>
      <c r="B272" s="2" t="s">
        <v>563</v>
      </c>
      <c r="C272" s="7" t="s">
        <v>562</v>
      </c>
      <c r="E272" s="27">
        <v>45199</v>
      </c>
      <c r="F272" s="34">
        <v>353</v>
      </c>
      <c r="G272" s="30">
        <v>352</v>
      </c>
      <c r="H272" s="35">
        <v>1751.96</v>
      </c>
      <c r="I272" s="36">
        <v>1143913.51</v>
      </c>
      <c r="J272" s="35">
        <v>49.3</v>
      </c>
      <c r="K272" s="36">
        <v>51222855.600000001</v>
      </c>
      <c r="L272" s="36">
        <v>35111234.030000001</v>
      </c>
      <c r="M272" s="36">
        <v>86334089.629999995</v>
      </c>
      <c r="N272" s="29">
        <f t="shared" si="13"/>
        <v>0</v>
      </c>
      <c r="O272" s="36">
        <v>0</v>
      </c>
      <c r="P272" s="36">
        <v>245267.3</v>
      </c>
      <c r="Q272" s="36">
        <v>318192.26</v>
      </c>
      <c r="S272" s="34">
        <v>135</v>
      </c>
      <c r="T272" s="34">
        <v>218</v>
      </c>
      <c r="U272" s="34">
        <v>0</v>
      </c>
      <c r="V272" s="34">
        <v>293</v>
      </c>
      <c r="W272" s="34">
        <v>60</v>
      </c>
      <c r="X272" s="33">
        <v>353</v>
      </c>
      <c r="AL272" s="40">
        <v>45226.625</v>
      </c>
      <c r="AM272" s="39">
        <v>45230.625</v>
      </c>
      <c r="AN272" s="1" t="s">
        <v>17</v>
      </c>
      <c r="AO272" s="1" t="s">
        <v>18</v>
      </c>
      <c r="AP272" s="39">
        <v>45230.625</v>
      </c>
      <c r="AQ272" s="39">
        <v>45230.666666666664</v>
      </c>
      <c r="AR272" s="34">
        <v>5</v>
      </c>
      <c r="AS272" s="36">
        <v>3585599.89</v>
      </c>
      <c r="AT272" s="36">
        <v>30000</v>
      </c>
      <c r="AW272" s="30">
        <f t="shared" si="14"/>
        <v>0</v>
      </c>
    </row>
    <row r="273" spans="1:49" ht="32">
      <c r="A273" s="30">
        <f t="shared" si="15"/>
        <v>272</v>
      </c>
      <c r="B273" s="2" t="s">
        <v>564</v>
      </c>
      <c r="C273" s="7" t="s">
        <v>565</v>
      </c>
      <c r="E273" s="27">
        <v>45199</v>
      </c>
      <c r="F273" s="34">
        <v>515</v>
      </c>
      <c r="G273" s="30">
        <v>515</v>
      </c>
      <c r="H273" s="35">
        <v>540.87</v>
      </c>
      <c r="I273" s="36">
        <v>78527.78</v>
      </c>
      <c r="J273" s="35">
        <v>37.69</v>
      </c>
      <c r="K273" s="36">
        <v>4679587.08</v>
      </c>
      <c r="L273" s="36">
        <v>796120.89</v>
      </c>
      <c r="M273" s="36">
        <v>5475707.9699999997</v>
      </c>
      <c r="N273" s="29">
        <f t="shared" si="13"/>
        <v>0</v>
      </c>
      <c r="O273" s="36">
        <v>1529959.24</v>
      </c>
      <c r="P273" s="36">
        <v>10632.44</v>
      </c>
      <c r="Q273" s="36">
        <v>18050.72</v>
      </c>
      <c r="T273" s="34">
        <v>515</v>
      </c>
      <c r="U273" s="34">
        <v>374</v>
      </c>
      <c r="V273" s="34">
        <v>515</v>
      </c>
      <c r="X273" s="33">
        <v>515</v>
      </c>
      <c r="AL273" s="40">
        <v>45226.625</v>
      </c>
      <c r="AM273" s="39">
        <v>45230.416666666664</v>
      </c>
      <c r="AN273" s="1" t="s">
        <v>17</v>
      </c>
      <c r="AO273" s="1" t="s">
        <v>18</v>
      </c>
      <c r="AP273" s="39">
        <v>45230.416666666664</v>
      </c>
      <c r="AQ273" s="39">
        <v>45230.458333333336</v>
      </c>
      <c r="AR273" s="34">
        <v>5</v>
      </c>
      <c r="AS273" s="36">
        <v>467958.71</v>
      </c>
      <c r="AT273" s="36">
        <v>10000</v>
      </c>
      <c r="AW273" s="30">
        <f t="shared" si="14"/>
        <v>0</v>
      </c>
    </row>
    <row r="274" spans="1:49" ht="32">
      <c r="A274" s="30">
        <f t="shared" si="15"/>
        <v>273</v>
      </c>
      <c r="B274" s="2" t="s">
        <v>566</v>
      </c>
      <c r="C274" s="7" t="s">
        <v>565</v>
      </c>
      <c r="E274" s="27">
        <v>45199</v>
      </c>
      <c r="F274" s="34">
        <v>245</v>
      </c>
      <c r="G274" s="30">
        <v>230</v>
      </c>
      <c r="H274" s="35">
        <v>710.18</v>
      </c>
      <c r="I274" s="36">
        <v>256934.7</v>
      </c>
      <c r="J274" s="35">
        <v>45.62</v>
      </c>
      <c r="K274" s="36">
        <v>14710843.85</v>
      </c>
      <c r="L274" s="36">
        <v>2122807.04</v>
      </c>
      <c r="M274" s="36">
        <v>16833650.890000001</v>
      </c>
      <c r="N274" s="29">
        <f t="shared" si="13"/>
        <v>0</v>
      </c>
      <c r="O274" s="36">
        <v>0</v>
      </c>
      <c r="P274" s="36">
        <v>73189.789999999994</v>
      </c>
      <c r="Q274" s="36">
        <v>130633.62</v>
      </c>
      <c r="R274" s="34">
        <v>57</v>
      </c>
      <c r="S274" s="34">
        <v>144</v>
      </c>
      <c r="T274" s="34">
        <v>44</v>
      </c>
      <c r="U274" s="34">
        <v>1</v>
      </c>
      <c r="V274" s="34">
        <v>245</v>
      </c>
      <c r="X274" s="33">
        <v>245</v>
      </c>
      <c r="AL274" s="40">
        <v>45226.625</v>
      </c>
      <c r="AM274" s="39">
        <v>45230.375</v>
      </c>
      <c r="AN274" s="1" t="s">
        <v>17</v>
      </c>
      <c r="AO274" s="1" t="s">
        <v>18</v>
      </c>
      <c r="AP274" s="39">
        <v>45230.375</v>
      </c>
      <c r="AQ274" s="39">
        <v>45230.416666666664</v>
      </c>
      <c r="AR274" s="34">
        <v>5</v>
      </c>
      <c r="AS274" s="36">
        <v>1029759.07</v>
      </c>
      <c r="AT274" s="36">
        <v>20000</v>
      </c>
      <c r="AW274" s="30">
        <f t="shared" si="14"/>
        <v>0</v>
      </c>
    </row>
    <row r="275" spans="1:49" ht="32">
      <c r="A275" s="30">
        <f t="shared" si="15"/>
        <v>274</v>
      </c>
      <c r="B275" s="2" t="s">
        <v>567</v>
      </c>
      <c r="C275" s="7" t="s">
        <v>354</v>
      </c>
      <c r="E275" s="27">
        <v>45138</v>
      </c>
      <c r="F275" s="34">
        <v>296</v>
      </c>
      <c r="G275" s="30">
        <v>291</v>
      </c>
      <c r="H275" s="35">
        <v>513</v>
      </c>
      <c r="I275" s="36">
        <v>557889.31000000006</v>
      </c>
      <c r="J275" s="35">
        <v>43</v>
      </c>
      <c r="K275" s="36">
        <v>31239956.890000001</v>
      </c>
      <c r="L275" s="36">
        <v>11544257.59</v>
      </c>
      <c r="M275" s="36">
        <v>42784214.479999997</v>
      </c>
      <c r="N275" s="29">
        <f t="shared" si="13"/>
        <v>0</v>
      </c>
      <c r="O275" s="36">
        <v>365688.5</v>
      </c>
      <c r="P275" s="36">
        <v>147024.79</v>
      </c>
      <c r="Q275" s="36">
        <v>279274.89</v>
      </c>
      <c r="T275" s="34">
        <v>296</v>
      </c>
      <c r="U275" s="34">
        <v>296</v>
      </c>
      <c r="V275" s="34">
        <v>296</v>
      </c>
      <c r="X275" s="33">
        <v>72</v>
      </c>
      <c r="Y275" s="33">
        <v>6</v>
      </c>
      <c r="AC275" s="33">
        <v>139</v>
      </c>
      <c r="AG275" s="33">
        <v>10</v>
      </c>
      <c r="AH275" s="33">
        <v>69</v>
      </c>
      <c r="AK275" s="3" t="s">
        <v>311</v>
      </c>
      <c r="AL275" s="40">
        <v>45229.708333333336</v>
      </c>
      <c r="AM275" s="39">
        <v>45231.416666666664</v>
      </c>
      <c r="AN275" s="1" t="s">
        <v>17</v>
      </c>
      <c r="AO275" s="1" t="s">
        <v>18</v>
      </c>
      <c r="AP275" s="39">
        <v>45231.416666666664</v>
      </c>
      <c r="AQ275" s="39">
        <v>45231.4375</v>
      </c>
      <c r="AR275" s="34">
        <v>5</v>
      </c>
      <c r="AS275" s="36">
        <v>3220000</v>
      </c>
      <c r="AT275" s="36">
        <v>10000</v>
      </c>
      <c r="AW275" s="30">
        <f t="shared" si="14"/>
        <v>0</v>
      </c>
    </row>
    <row r="276" spans="1:49" ht="32">
      <c r="A276" s="30">
        <f t="shared" si="15"/>
        <v>275</v>
      </c>
      <c r="B276" s="2" t="s">
        <v>261</v>
      </c>
      <c r="C276" s="7" t="s">
        <v>354</v>
      </c>
      <c r="E276" s="27">
        <v>45154</v>
      </c>
      <c r="F276" s="34">
        <v>3407</v>
      </c>
      <c r="G276" s="30">
        <v>3407</v>
      </c>
      <c r="H276" s="35">
        <v>1268</v>
      </c>
      <c r="I276" s="36">
        <v>605724.73</v>
      </c>
      <c r="J276" s="35">
        <v>40</v>
      </c>
      <c r="K276" s="36">
        <v>338332119.07999998</v>
      </c>
      <c r="L276" s="36">
        <v>54900883.399999999</v>
      </c>
      <c r="M276" s="36">
        <v>393233002.48000002</v>
      </c>
      <c r="N276" s="29">
        <f t="shared" si="13"/>
        <v>0</v>
      </c>
      <c r="O276" s="36">
        <v>4481</v>
      </c>
      <c r="P276" s="36">
        <v>115419.14</v>
      </c>
      <c r="Q276" s="36">
        <v>42733.62</v>
      </c>
      <c r="T276" s="34">
        <v>3407</v>
      </c>
      <c r="U276" s="34">
        <v>3407</v>
      </c>
      <c r="V276" s="34">
        <v>3407</v>
      </c>
      <c r="X276" s="33">
        <v>2971</v>
      </c>
      <c r="Y276" s="33">
        <v>100</v>
      </c>
      <c r="AD276" s="33">
        <v>7</v>
      </c>
      <c r="AH276" s="33">
        <v>329</v>
      </c>
      <c r="AK276" s="3" t="s">
        <v>244</v>
      </c>
      <c r="AL276" s="40">
        <v>45224.625</v>
      </c>
      <c r="AM276" s="40">
        <v>45226.625</v>
      </c>
      <c r="AN276" s="1" t="s">
        <v>17</v>
      </c>
      <c r="AO276" s="1" t="s">
        <v>18</v>
      </c>
      <c r="AP276" s="40">
        <v>45226.625</v>
      </c>
      <c r="AQ276" s="40">
        <v>45226.645833333336</v>
      </c>
      <c r="AR276" s="34">
        <v>5</v>
      </c>
      <c r="AS276" s="36">
        <v>25000000</v>
      </c>
      <c r="AT276" s="36">
        <v>10000</v>
      </c>
      <c r="AW276" s="30">
        <f t="shared" si="14"/>
        <v>0</v>
      </c>
    </row>
    <row r="277" spans="1:49" ht="32">
      <c r="A277" s="30">
        <f t="shared" si="15"/>
        <v>276</v>
      </c>
      <c r="B277" s="2" t="s">
        <v>568</v>
      </c>
      <c r="C277" s="7" t="s">
        <v>569</v>
      </c>
      <c r="E277" s="27">
        <v>45076</v>
      </c>
      <c r="F277" s="34">
        <v>454</v>
      </c>
      <c r="G277" s="30">
        <v>454</v>
      </c>
      <c r="H277" s="35">
        <v>2156</v>
      </c>
      <c r="I277" s="36">
        <v>2480386.5499999998</v>
      </c>
      <c r="J277" s="35">
        <v>48.96</v>
      </c>
      <c r="K277" s="36">
        <v>48667207.710000001</v>
      </c>
      <c r="L277" s="36">
        <v>31445404.460000001</v>
      </c>
      <c r="M277" s="36">
        <v>80112612.170000002</v>
      </c>
      <c r="N277" s="29">
        <f t="shared" si="13"/>
        <v>0</v>
      </c>
      <c r="O277" s="36">
        <v>427054.5</v>
      </c>
      <c r="P277" s="36">
        <v>176459.5</v>
      </c>
      <c r="Q277" s="36">
        <v>222125.07</v>
      </c>
      <c r="T277" s="34">
        <v>454</v>
      </c>
      <c r="U277" s="34">
        <v>454</v>
      </c>
      <c r="V277" s="34">
        <v>352</v>
      </c>
      <c r="W277" s="34">
        <v>102</v>
      </c>
      <c r="X277" s="33">
        <v>367</v>
      </c>
      <c r="Y277" s="33">
        <v>2</v>
      </c>
      <c r="AC277" s="33">
        <v>13</v>
      </c>
      <c r="AD277" s="33">
        <v>13</v>
      </c>
      <c r="AG277" s="33">
        <v>59</v>
      </c>
      <c r="AL277" s="39">
        <v>45231.416666666664</v>
      </c>
      <c r="AM277" s="39">
        <v>45233.395833333336</v>
      </c>
      <c r="AN277" s="1" t="s">
        <v>17</v>
      </c>
      <c r="AO277" s="1" t="s">
        <v>18</v>
      </c>
      <c r="AP277" s="39">
        <v>45233.395833333336</v>
      </c>
      <c r="AQ277" s="39">
        <v>45233.4375</v>
      </c>
      <c r="AR277" s="34">
        <v>5</v>
      </c>
      <c r="AS277" s="36">
        <v>2428500</v>
      </c>
      <c r="AT277" s="36">
        <v>20000</v>
      </c>
      <c r="AW277" s="30">
        <f t="shared" si="14"/>
        <v>0</v>
      </c>
    </row>
    <row r="278" spans="1:49" ht="32">
      <c r="A278" s="30">
        <f t="shared" si="15"/>
        <v>277</v>
      </c>
      <c r="B278" s="2" t="s">
        <v>570</v>
      </c>
      <c r="C278" s="7" t="s">
        <v>354</v>
      </c>
      <c r="E278" s="27">
        <v>45154</v>
      </c>
      <c r="F278" s="34">
        <v>777</v>
      </c>
      <c r="G278" s="30">
        <v>777</v>
      </c>
      <c r="H278" s="35">
        <v>1906</v>
      </c>
      <c r="I278" s="36">
        <v>501157.78</v>
      </c>
      <c r="J278" s="35">
        <v>43</v>
      </c>
      <c r="K278" s="36">
        <v>89076514.859999999</v>
      </c>
      <c r="L278" s="36">
        <v>15387667.050000001</v>
      </c>
      <c r="M278" s="36">
        <v>104464181.91</v>
      </c>
      <c r="N278" s="29">
        <f t="shared" si="13"/>
        <v>0</v>
      </c>
      <c r="O278" s="36">
        <v>6629</v>
      </c>
      <c r="P278" s="36">
        <v>134445.54</v>
      </c>
      <c r="Q278" s="36">
        <v>55822.49</v>
      </c>
      <c r="T278" s="34">
        <v>777</v>
      </c>
      <c r="U278" s="34">
        <v>777</v>
      </c>
      <c r="V278" s="34">
        <v>777</v>
      </c>
      <c r="X278" s="33">
        <v>630</v>
      </c>
      <c r="Y278" s="33">
        <v>6</v>
      </c>
      <c r="AC278" s="33">
        <v>27</v>
      </c>
      <c r="AD278" s="33">
        <v>1</v>
      </c>
      <c r="AG278" s="33">
        <v>64</v>
      </c>
      <c r="AH278" s="33">
        <v>49</v>
      </c>
      <c r="AK278" s="3" t="s">
        <v>244</v>
      </c>
      <c r="AL278" s="40">
        <v>45224.625</v>
      </c>
      <c r="AM278" s="39">
        <v>45226.416666666664</v>
      </c>
      <c r="AN278" s="1" t="s">
        <v>17</v>
      </c>
      <c r="AO278" s="1" t="s">
        <v>18</v>
      </c>
      <c r="AP278" s="39">
        <v>45226.416666666664</v>
      </c>
      <c r="AQ278" s="39">
        <v>45226.4375</v>
      </c>
      <c r="AR278" s="34">
        <v>5</v>
      </c>
      <c r="AS278" s="36">
        <v>6000000</v>
      </c>
      <c r="AT278" s="36">
        <v>10000</v>
      </c>
      <c r="AW278" s="30">
        <f t="shared" si="14"/>
        <v>0</v>
      </c>
    </row>
    <row r="279" spans="1:49" ht="32">
      <c r="A279" s="30">
        <f t="shared" si="15"/>
        <v>278</v>
      </c>
      <c r="B279" s="2" t="s">
        <v>571</v>
      </c>
      <c r="C279" s="7" t="s">
        <v>354</v>
      </c>
      <c r="E279" s="27">
        <v>45135</v>
      </c>
      <c r="F279" s="34">
        <v>547</v>
      </c>
      <c r="G279" s="30">
        <v>522</v>
      </c>
      <c r="H279" s="35">
        <v>1706.38</v>
      </c>
      <c r="I279" s="36">
        <v>4090767.86</v>
      </c>
      <c r="J279" s="35">
        <v>45.7</v>
      </c>
      <c r="K279" s="36">
        <v>95163908.640000001</v>
      </c>
      <c r="L279" s="36">
        <v>140842663.28</v>
      </c>
      <c r="M279" s="36">
        <v>236006571.91999999</v>
      </c>
      <c r="N279" s="29">
        <f t="shared" si="13"/>
        <v>0</v>
      </c>
      <c r="O279" s="36">
        <v>174296.64</v>
      </c>
      <c r="P279" s="36">
        <v>452119.87</v>
      </c>
      <c r="Q279" s="36">
        <v>387897.24</v>
      </c>
      <c r="T279" s="34">
        <v>547</v>
      </c>
      <c r="U279" s="34">
        <v>547</v>
      </c>
      <c r="V279" s="34">
        <v>547</v>
      </c>
      <c r="X279" s="33">
        <v>163</v>
      </c>
      <c r="Y279" s="33">
        <v>1</v>
      </c>
      <c r="AC279" s="33">
        <v>73</v>
      </c>
      <c r="AD279" s="33">
        <v>28</v>
      </c>
      <c r="AH279" s="33">
        <v>282</v>
      </c>
      <c r="AK279" s="3" t="s">
        <v>572</v>
      </c>
      <c r="AL279" s="39">
        <v>45231.708333333336</v>
      </c>
      <c r="AM279" s="39">
        <v>45233.416666666664</v>
      </c>
      <c r="AN279" s="1" t="s">
        <v>17</v>
      </c>
      <c r="AO279" s="1" t="s">
        <v>18</v>
      </c>
      <c r="AP279" s="39">
        <v>45233.416666666664</v>
      </c>
      <c r="AQ279" s="39">
        <v>45233.4375</v>
      </c>
      <c r="AR279" s="34">
        <v>5</v>
      </c>
      <c r="AS279" s="36">
        <v>5010000</v>
      </c>
      <c r="AT279" s="36">
        <v>20000</v>
      </c>
      <c r="AW279" s="30">
        <f t="shared" si="14"/>
        <v>0</v>
      </c>
    </row>
    <row r="280" spans="1:49" ht="32">
      <c r="A280" s="30">
        <f t="shared" si="15"/>
        <v>279</v>
      </c>
      <c r="B280" s="2" t="s">
        <v>573</v>
      </c>
      <c r="C280" s="7" t="s">
        <v>354</v>
      </c>
      <c r="E280" s="27">
        <v>45139</v>
      </c>
      <c r="F280" s="34">
        <v>560</v>
      </c>
      <c r="G280" s="30">
        <v>554</v>
      </c>
      <c r="H280" s="35">
        <v>2391</v>
      </c>
      <c r="I280" s="36">
        <v>4229456.33</v>
      </c>
      <c r="J280" s="35">
        <v>47</v>
      </c>
      <c r="K280" s="36">
        <v>50021201.57</v>
      </c>
      <c r="L280" s="36">
        <v>152622077.71000001</v>
      </c>
      <c r="M280" s="36">
        <v>202643279.28</v>
      </c>
      <c r="N280" s="29">
        <f t="shared" si="13"/>
        <v>0</v>
      </c>
      <c r="O280" s="36">
        <v>1191590.94</v>
      </c>
      <c r="P280" s="36">
        <v>365782.09</v>
      </c>
      <c r="Q280" s="36">
        <v>249752.84</v>
      </c>
      <c r="T280" s="34">
        <v>560</v>
      </c>
      <c r="U280" s="34">
        <v>560</v>
      </c>
      <c r="V280" s="34">
        <v>560</v>
      </c>
      <c r="AC280" s="33">
        <v>66</v>
      </c>
      <c r="AG280" s="33">
        <v>175</v>
      </c>
      <c r="AH280" s="33">
        <v>319</v>
      </c>
      <c r="AK280" s="3" t="s">
        <v>263</v>
      </c>
      <c r="AL280" s="40">
        <v>45225.708333333336</v>
      </c>
      <c r="AM280" s="39">
        <v>45229.416666666664</v>
      </c>
      <c r="AN280" s="1" t="s">
        <v>17</v>
      </c>
      <c r="AO280" s="1" t="s">
        <v>18</v>
      </c>
      <c r="AP280" s="39">
        <v>45229.416666666664</v>
      </c>
      <c r="AQ280" s="39">
        <v>45229.4375</v>
      </c>
      <c r="AR280" s="34">
        <v>5</v>
      </c>
      <c r="AS280" s="36">
        <v>3450000</v>
      </c>
      <c r="AT280" s="36">
        <v>10000</v>
      </c>
      <c r="AW280" s="30">
        <f t="shared" si="14"/>
        <v>0</v>
      </c>
    </row>
    <row r="281" spans="1:49" ht="32">
      <c r="A281" s="30">
        <f t="shared" si="15"/>
        <v>280</v>
      </c>
      <c r="B281" s="2" t="s">
        <v>575</v>
      </c>
      <c r="C281" s="7" t="s">
        <v>354</v>
      </c>
      <c r="E281" s="27">
        <v>45139</v>
      </c>
      <c r="F281" s="34">
        <v>1366</v>
      </c>
      <c r="G281" s="30">
        <v>263</v>
      </c>
      <c r="H281" s="35">
        <v>2123</v>
      </c>
      <c r="I281" s="36">
        <v>2438187.83</v>
      </c>
      <c r="J281" s="35">
        <v>47</v>
      </c>
      <c r="K281" s="36">
        <v>81510064.159999996</v>
      </c>
      <c r="L281" s="36">
        <v>143432805.72999999</v>
      </c>
      <c r="M281" s="36">
        <v>224942869.88999999</v>
      </c>
      <c r="N281" s="29">
        <f t="shared" si="13"/>
        <v>0</v>
      </c>
      <c r="O281" s="36">
        <v>847811.41</v>
      </c>
      <c r="P281" s="36">
        <v>855296.08</v>
      </c>
      <c r="Q281" s="36">
        <v>359485.61</v>
      </c>
      <c r="T281" s="34">
        <v>1366</v>
      </c>
      <c r="U281" s="34">
        <v>1366</v>
      </c>
      <c r="V281" s="34">
        <v>1366</v>
      </c>
      <c r="AD281" s="33">
        <v>191</v>
      </c>
      <c r="AG281" s="33">
        <v>1175</v>
      </c>
      <c r="AK281" s="3" t="s">
        <v>295</v>
      </c>
      <c r="AL281" s="39">
        <v>45236.708333333336</v>
      </c>
      <c r="AM281" s="39">
        <v>45238.416666666664</v>
      </c>
      <c r="AN281" s="1" t="s">
        <v>17</v>
      </c>
      <c r="AO281" s="1" t="s">
        <v>18</v>
      </c>
      <c r="AP281" s="39">
        <v>45238.416666666664</v>
      </c>
      <c r="AQ281" s="39">
        <v>45238.4375</v>
      </c>
      <c r="AR281" s="34">
        <v>3</v>
      </c>
      <c r="AS281" s="36">
        <v>4100000</v>
      </c>
      <c r="AT281" s="36">
        <v>10000</v>
      </c>
      <c r="AW281" s="30">
        <f t="shared" si="14"/>
        <v>0</v>
      </c>
    </row>
    <row r="282" spans="1:49" ht="32">
      <c r="A282" s="30">
        <f t="shared" si="15"/>
        <v>281</v>
      </c>
      <c r="B282" s="2" t="s">
        <v>577</v>
      </c>
      <c r="C282" s="7" t="s">
        <v>354</v>
      </c>
      <c r="E282" s="27">
        <v>45162</v>
      </c>
      <c r="F282" s="34">
        <v>471</v>
      </c>
      <c r="G282" s="30">
        <v>467</v>
      </c>
      <c r="H282" s="35">
        <v>1843</v>
      </c>
      <c r="I282" s="36">
        <v>2907898.57</v>
      </c>
      <c r="J282" s="35">
        <v>45</v>
      </c>
      <c r="K282" s="36">
        <v>55169312.630000003</v>
      </c>
      <c r="L282" s="36">
        <v>116174694.48999999</v>
      </c>
      <c r="M282" s="36">
        <v>171344007.12</v>
      </c>
      <c r="N282" s="29">
        <f t="shared" si="13"/>
        <v>0</v>
      </c>
      <c r="O282" s="36">
        <v>626858.18000000005</v>
      </c>
      <c r="P282" s="36">
        <v>366903.66</v>
      </c>
      <c r="Q282" s="36">
        <v>327308</v>
      </c>
      <c r="T282" s="34">
        <v>471</v>
      </c>
      <c r="U282" s="34">
        <v>471</v>
      </c>
      <c r="V282" s="34">
        <v>471</v>
      </c>
      <c r="Y282" s="33">
        <v>2</v>
      </c>
      <c r="AC282" s="33">
        <v>95</v>
      </c>
      <c r="AD282" s="33">
        <v>64</v>
      </c>
      <c r="AH282" s="33">
        <v>310</v>
      </c>
      <c r="AK282" s="3" t="s">
        <v>578</v>
      </c>
      <c r="AL282" s="39">
        <v>45237.708333333336</v>
      </c>
      <c r="AM282" s="39">
        <v>45239.416666608799</v>
      </c>
      <c r="AN282" s="1" t="s">
        <v>17</v>
      </c>
      <c r="AO282" s="1" t="s">
        <v>18</v>
      </c>
      <c r="AP282" s="39">
        <v>45239.416666608799</v>
      </c>
      <c r="AQ282" s="39">
        <v>45239.4375</v>
      </c>
      <c r="AR282" s="34">
        <v>3</v>
      </c>
      <c r="AS282" s="36">
        <v>3260000</v>
      </c>
      <c r="AT282" s="36">
        <v>10000</v>
      </c>
      <c r="AW282" s="30">
        <f t="shared" si="14"/>
        <v>0</v>
      </c>
    </row>
    <row r="283" spans="1:49" ht="32">
      <c r="A283" s="30">
        <f t="shared" si="15"/>
        <v>282</v>
      </c>
      <c r="B283" s="2" t="s">
        <v>579</v>
      </c>
      <c r="C283" s="7" t="s">
        <v>354</v>
      </c>
      <c r="E283" s="27">
        <v>45157</v>
      </c>
      <c r="F283" s="34">
        <v>2749</v>
      </c>
      <c r="G283" s="30">
        <v>610</v>
      </c>
      <c r="H283" s="35">
        <v>2206.62</v>
      </c>
      <c r="I283" s="36">
        <v>5801090.21</v>
      </c>
      <c r="J283" s="35">
        <v>45.2</v>
      </c>
      <c r="K283" s="36">
        <v>229029303.12</v>
      </c>
      <c r="L283" s="36">
        <v>456673048.77999997</v>
      </c>
      <c r="M283" s="36">
        <v>685702351.89999998</v>
      </c>
      <c r="N283" s="29">
        <f t="shared" si="13"/>
        <v>0</v>
      </c>
      <c r="O283" s="36">
        <v>1309196.97</v>
      </c>
      <c r="P283" s="36">
        <v>1124102.22</v>
      </c>
      <c r="Q283" s="36">
        <v>414061.51</v>
      </c>
      <c r="T283" s="34">
        <v>2749</v>
      </c>
      <c r="U283" s="34">
        <v>2748</v>
      </c>
      <c r="V283" s="34">
        <v>2741</v>
      </c>
      <c r="W283" s="34">
        <v>8</v>
      </c>
      <c r="X283" s="33">
        <v>171</v>
      </c>
      <c r="Y283" s="33">
        <v>9</v>
      </c>
      <c r="AC283" s="33">
        <v>67</v>
      </c>
      <c r="AD283" s="33">
        <v>67</v>
      </c>
      <c r="AG283" s="33">
        <v>129</v>
      </c>
      <c r="AH283" s="33">
        <v>2306</v>
      </c>
      <c r="AK283" s="3" t="s">
        <v>578</v>
      </c>
      <c r="AL283" s="39">
        <v>45237.625</v>
      </c>
      <c r="AM283" s="39">
        <v>45239.416666608799</v>
      </c>
      <c r="AN283" s="1" t="s">
        <v>17</v>
      </c>
      <c r="AO283" s="1" t="s">
        <v>18</v>
      </c>
      <c r="AP283" s="39">
        <v>45239.416666608799</v>
      </c>
      <c r="AQ283" s="39">
        <v>45239.4375</v>
      </c>
      <c r="AR283" s="34">
        <v>3</v>
      </c>
      <c r="AS283" s="36">
        <v>9160000</v>
      </c>
      <c r="AT283" s="36">
        <v>50000</v>
      </c>
      <c r="AW283" s="30">
        <f t="shared" si="14"/>
        <v>0</v>
      </c>
    </row>
    <row r="284" spans="1:49" ht="32">
      <c r="A284" s="30">
        <f t="shared" si="15"/>
        <v>283</v>
      </c>
      <c r="B284" s="2" t="s">
        <v>564</v>
      </c>
      <c r="C284" s="7" t="s">
        <v>565</v>
      </c>
      <c r="E284" s="27">
        <v>45199</v>
      </c>
      <c r="F284" s="34">
        <v>512</v>
      </c>
      <c r="G284" s="30">
        <v>512</v>
      </c>
      <c r="H284" s="35">
        <v>541.07000000000005</v>
      </c>
      <c r="I284" s="36">
        <v>78527.78</v>
      </c>
      <c r="J284" s="35">
        <v>37.58</v>
      </c>
      <c r="K284" s="36">
        <v>4583399.97</v>
      </c>
      <c r="L284" s="36">
        <v>780600.3</v>
      </c>
      <c r="M284" s="36">
        <v>5364000.2699999996</v>
      </c>
      <c r="N284" s="29">
        <f t="shared" si="13"/>
        <v>0</v>
      </c>
      <c r="O284" s="36">
        <v>1503888.56</v>
      </c>
      <c r="P284" s="36">
        <v>10476.56</v>
      </c>
      <c r="Q284" s="36">
        <v>17607.07</v>
      </c>
      <c r="T284" s="34">
        <v>512</v>
      </c>
      <c r="U284" s="34">
        <v>512</v>
      </c>
      <c r="V284" s="34">
        <v>512</v>
      </c>
      <c r="X284" s="33">
        <v>512</v>
      </c>
      <c r="AL284" s="39">
        <v>45237.625</v>
      </c>
      <c r="AM284" s="39">
        <v>45239.416666608799</v>
      </c>
      <c r="AN284" s="1" t="s">
        <v>17</v>
      </c>
      <c r="AO284" s="1" t="s">
        <v>18</v>
      </c>
      <c r="AP284" s="39">
        <v>45239.416666608799</v>
      </c>
      <c r="AQ284" s="39">
        <v>45239.458333333336</v>
      </c>
      <c r="AR284" s="34">
        <v>5</v>
      </c>
      <c r="AS284" s="36">
        <v>458340</v>
      </c>
      <c r="AT284" s="36">
        <v>10000</v>
      </c>
      <c r="AW284" s="30">
        <f t="shared" si="14"/>
        <v>0</v>
      </c>
    </row>
    <row r="285" spans="1:49" ht="32">
      <c r="A285" s="30">
        <f t="shared" si="15"/>
        <v>284</v>
      </c>
      <c r="B285" s="2" t="s">
        <v>585</v>
      </c>
      <c r="C285" s="7" t="s">
        <v>586</v>
      </c>
      <c r="D285" s="7" t="s">
        <v>500</v>
      </c>
      <c r="E285" s="27">
        <v>45147</v>
      </c>
      <c r="F285" s="34">
        <v>61035</v>
      </c>
      <c r="G285" s="30">
        <v>57540</v>
      </c>
      <c r="H285" s="35">
        <v>1661.36</v>
      </c>
      <c r="I285" s="36">
        <v>2403340</v>
      </c>
      <c r="J285" s="35">
        <v>43.73</v>
      </c>
      <c r="K285" s="36">
        <v>1356266836.4000001</v>
      </c>
      <c r="L285" s="36">
        <v>1147219706.7</v>
      </c>
      <c r="M285" s="36">
        <v>2503486543.0999999</v>
      </c>
      <c r="N285" s="29">
        <f t="shared" si="13"/>
        <v>0</v>
      </c>
      <c r="O285" s="36">
        <v>0</v>
      </c>
      <c r="P285" s="36">
        <v>43508.63</v>
      </c>
      <c r="Q285" s="36">
        <v>80997.740000000005</v>
      </c>
      <c r="T285" s="34">
        <v>61035</v>
      </c>
      <c r="U285" s="34">
        <v>61035</v>
      </c>
      <c r="V285" s="34">
        <v>61035</v>
      </c>
      <c r="X285" s="33">
        <v>61035</v>
      </c>
      <c r="AK285" s="3" t="s">
        <v>201</v>
      </c>
      <c r="AL285" s="39">
        <v>45243.708333333336</v>
      </c>
      <c r="AM285" s="39">
        <v>45245.395833333336</v>
      </c>
      <c r="AN285" s="1" t="s">
        <v>17</v>
      </c>
      <c r="AO285" s="1" t="s">
        <v>18</v>
      </c>
      <c r="AP285" s="39">
        <v>45245.395833333336</v>
      </c>
      <c r="AQ285" s="39">
        <v>45245.4375</v>
      </c>
      <c r="AR285" s="34">
        <v>5</v>
      </c>
      <c r="AS285" s="36">
        <v>103080000</v>
      </c>
      <c r="AT285" s="36">
        <v>500000</v>
      </c>
      <c r="AW285" s="30">
        <f t="shared" si="14"/>
        <v>0</v>
      </c>
    </row>
    <row r="286" spans="1:49" ht="32">
      <c r="A286" s="30">
        <f t="shared" si="15"/>
        <v>285</v>
      </c>
      <c r="B286" s="2" t="s">
        <v>587</v>
      </c>
      <c r="C286" s="7" t="s">
        <v>586</v>
      </c>
      <c r="D286" s="7" t="s">
        <v>500</v>
      </c>
      <c r="E286" s="27">
        <v>45147</v>
      </c>
      <c r="F286" s="34">
        <v>50344</v>
      </c>
      <c r="G286" s="30">
        <v>46776</v>
      </c>
      <c r="H286" s="35">
        <v>1692.95</v>
      </c>
      <c r="I286" s="36">
        <v>2185552.08</v>
      </c>
      <c r="J286" s="35">
        <v>43.98</v>
      </c>
      <c r="K286" s="36">
        <v>1201146606.1900001</v>
      </c>
      <c r="L286" s="36">
        <v>1083657054.1900001</v>
      </c>
      <c r="M286" s="36">
        <v>2284803660.3800001</v>
      </c>
      <c r="N286" s="29">
        <f t="shared" si="13"/>
        <v>0</v>
      </c>
      <c r="O286" s="36">
        <v>0</v>
      </c>
      <c r="P286" s="36">
        <v>48845.64</v>
      </c>
      <c r="Q286" s="36">
        <v>100571.93</v>
      </c>
      <c r="T286" s="34">
        <v>50344</v>
      </c>
      <c r="U286" s="34">
        <v>50344</v>
      </c>
      <c r="V286" s="34">
        <v>50344</v>
      </c>
      <c r="X286" s="33">
        <v>50344</v>
      </c>
      <c r="AK286" s="3" t="s">
        <v>201</v>
      </c>
      <c r="AL286" s="39">
        <v>45244.708333333336</v>
      </c>
      <c r="AM286" s="39">
        <v>45246.395833333336</v>
      </c>
      <c r="AN286" s="1" t="s">
        <v>17</v>
      </c>
      <c r="AO286" s="1" t="s">
        <v>18</v>
      </c>
      <c r="AP286" s="39">
        <v>45246.395833333336</v>
      </c>
      <c r="AQ286" s="39">
        <v>45246.4375</v>
      </c>
      <c r="AR286" s="34">
        <v>5</v>
      </c>
      <c r="AS286" s="36">
        <v>86330000</v>
      </c>
      <c r="AT286" s="36">
        <v>500000</v>
      </c>
      <c r="AW286" s="30">
        <f t="shared" si="14"/>
        <v>0</v>
      </c>
    </row>
    <row r="287" spans="1:49" ht="32">
      <c r="A287" s="30">
        <f t="shared" si="15"/>
        <v>286</v>
      </c>
      <c r="B287" s="2" t="s">
        <v>588</v>
      </c>
      <c r="C287" s="7" t="s">
        <v>586</v>
      </c>
      <c r="D287" s="7" t="s">
        <v>500</v>
      </c>
      <c r="E287" s="27">
        <v>45147</v>
      </c>
      <c r="F287" s="34">
        <v>40020</v>
      </c>
      <c r="G287" s="30">
        <v>38665</v>
      </c>
      <c r="H287" s="35">
        <v>1615.51</v>
      </c>
      <c r="I287" s="36">
        <v>2724510.44</v>
      </c>
      <c r="J287" s="35">
        <v>41.87</v>
      </c>
      <c r="K287" s="36">
        <v>760991416.34000003</v>
      </c>
      <c r="L287" s="36">
        <v>597083721.88999999</v>
      </c>
      <c r="M287" s="36">
        <v>1358075138.23</v>
      </c>
      <c r="N287" s="29">
        <f t="shared" si="13"/>
        <v>0</v>
      </c>
      <c r="O287" s="36">
        <v>0</v>
      </c>
      <c r="P287" s="36">
        <v>35124.15</v>
      </c>
      <c r="Q287" s="36">
        <v>77198.23</v>
      </c>
      <c r="T287" s="34">
        <v>40020</v>
      </c>
      <c r="U287" s="34">
        <v>40020</v>
      </c>
      <c r="V287" s="34">
        <v>40020</v>
      </c>
      <c r="X287" s="33">
        <v>40020</v>
      </c>
      <c r="AK287" s="3" t="s">
        <v>201</v>
      </c>
      <c r="AL287" s="39">
        <v>45245.708333333336</v>
      </c>
      <c r="AM287" s="39">
        <v>45247.395833333336</v>
      </c>
      <c r="AN287" s="1" t="s">
        <v>17</v>
      </c>
      <c r="AO287" s="1" t="s">
        <v>18</v>
      </c>
      <c r="AP287" s="39">
        <v>45247.395833333336</v>
      </c>
      <c r="AQ287" s="39">
        <v>45247.4375</v>
      </c>
      <c r="AR287" s="34">
        <v>5</v>
      </c>
      <c r="AS287" s="36">
        <v>62630000</v>
      </c>
      <c r="AT287" s="36">
        <v>200000</v>
      </c>
      <c r="AW287" s="30">
        <f t="shared" si="14"/>
        <v>0</v>
      </c>
    </row>
    <row r="288" spans="1:49" ht="32">
      <c r="A288" s="30">
        <f t="shared" si="15"/>
        <v>287</v>
      </c>
      <c r="B288" s="2" t="s">
        <v>590</v>
      </c>
      <c r="C288" s="7" t="s">
        <v>85</v>
      </c>
      <c r="E288" s="27">
        <v>45196</v>
      </c>
      <c r="F288" s="34">
        <v>578</v>
      </c>
      <c r="G288" s="30">
        <v>517</v>
      </c>
      <c r="H288" s="35">
        <v>449.77</v>
      </c>
      <c r="I288" s="36">
        <v>768243.59</v>
      </c>
      <c r="J288" s="35">
        <v>43.75</v>
      </c>
      <c r="K288" s="36">
        <v>80829808.040000007</v>
      </c>
      <c r="L288" s="36">
        <v>35398755.920000002</v>
      </c>
      <c r="M288" s="36">
        <v>116228563.95999999</v>
      </c>
      <c r="N288" s="29">
        <f t="shared" si="13"/>
        <v>0</v>
      </c>
      <c r="O288" s="36">
        <v>236579</v>
      </c>
      <c r="P288" s="36">
        <v>224813.47</v>
      </c>
      <c r="Q288" s="36">
        <v>218171.73</v>
      </c>
      <c r="S288" s="34">
        <v>88</v>
      </c>
      <c r="T288" s="34">
        <v>490</v>
      </c>
      <c r="U288" s="34">
        <v>43</v>
      </c>
      <c r="V288" s="34">
        <v>578</v>
      </c>
      <c r="X288" s="33">
        <v>503</v>
      </c>
      <c r="Y288" s="33">
        <v>56</v>
      </c>
      <c r="AC288" s="33">
        <v>19</v>
      </c>
      <c r="AL288" s="39">
        <v>45244.708333333336</v>
      </c>
      <c r="AM288" s="39">
        <v>45246.625</v>
      </c>
      <c r="AN288" s="1" t="s">
        <v>17</v>
      </c>
      <c r="AO288" s="1" t="s">
        <v>18</v>
      </c>
      <c r="AP288" s="39">
        <v>45246.625</v>
      </c>
      <c r="AQ288" s="39">
        <v>45246.666666666664</v>
      </c>
      <c r="AR288" s="34">
        <v>5</v>
      </c>
      <c r="AS288" s="36">
        <v>8330000</v>
      </c>
      <c r="AT288" s="36">
        <v>10000</v>
      </c>
      <c r="AW288" s="30">
        <f t="shared" si="14"/>
        <v>0</v>
      </c>
    </row>
    <row r="289" spans="1:49" ht="32">
      <c r="A289" s="30">
        <f t="shared" si="15"/>
        <v>288</v>
      </c>
      <c r="B289" s="2" t="s">
        <v>595</v>
      </c>
      <c r="C289" s="7" t="s">
        <v>565</v>
      </c>
      <c r="E289" s="27">
        <v>45199</v>
      </c>
      <c r="F289" s="34">
        <v>180</v>
      </c>
      <c r="G289" s="30">
        <v>169</v>
      </c>
      <c r="H289" s="35">
        <v>439.92</v>
      </c>
      <c r="I289" s="36">
        <v>336853.31</v>
      </c>
      <c r="J289" s="35">
        <v>44.71</v>
      </c>
      <c r="K289" s="36">
        <v>11477889.35</v>
      </c>
      <c r="L289" s="36">
        <v>1318226.42</v>
      </c>
      <c r="M289" s="36">
        <v>12796115.77</v>
      </c>
      <c r="N289" s="29">
        <f t="shared" si="13"/>
        <v>0</v>
      </c>
      <c r="O289" s="36">
        <v>0</v>
      </c>
      <c r="P289" s="36">
        <v>75716.66</v>
      </c>
      <c r="Q289" s="36">
        <v>123159</v>
      </c>
      <c r="R289" s="34">
        <v>38</v>
      </c>
      <c r="S289" s="34">
        <v>109</v>
      </c>
      <c r="T289" s="34">
        <v>33</v>
      </c>
      <c r="U289" s="34">
        <v>0</v>
      </c>
      <c r="V289" s="34">
        <v>180</v>
      </c>
      <c r="X289" s="33">
        <v>163</v>
      </c>
      <c r="AC289" s="33">
        <v>17</v>
      </c>
      <c r="AL289" s="39">
        <v>45245.625</v>
      </c>
      <c r="AM289" s="39">
        <v>45247.375</v>
      </c>
      <c r="AN289" s="1" t="s">
        <v>17</v>
      </c>
      <c r="AO289" s="1" t="s">
        <v>18</v>
      </c>
      <c r="AP289" s="39">
        <v>45247.375</v>
      </c>
      <c r="AQ289" s="39">
        <v>45247.416666666664</v>
      </c>
      <c r="AR289" s="34">
        <v>5</v>
      </c>
      <c r="AS289" s="36">
        <v>803452.25</v>
      </c>
      <c r="AT289" s="36">
        <v>20000</v>
      </c>
      <c r="AW289" s="30">
        <f t="shared" si="14"/>
        <v>0</v>
      </c>
    </row>
    <row r="290" spans="1:49" ht="32">
      <c r="A290" s="30">
        <f t="shared" si="15"/>
        <v>289</v>
      </c>
      <c r="B290" s="2" t="s">
        <v>596</v>
      </c>
      <c r="C290" s="7" t="s">
        <v>494</v>
      </c>
      <c r="E290" s="27">
        <v>45219</v>
      </c>
      <c r="F290" s="34">
        <v>448</v>
      </c>
      <c r="G290" s="30">
        <v>357</v>
      </c>
      <c r="H290" s="35">
        <v>469.45</v>
      </c>
      <c r="I290" s="36">
        <v>673554.41</v>
      </c>
      <c r="J290" s="35">
        <v>42</v>
      </c>
      <c r="K290" s="36">
        <v>52426499.939999998</v>
      </c>
      <c r="L290" s="36">
        <v>7861305.9000000004</v>
      </c>
      <c r="M290" s="36">
        <v>60287805.840000004</v>
      </c>
      <c r="N290" s="29">
        <f t="shared" si="13"/>
        <v>0</v>
      </c>
      <c r="O290" s="36">
        <v>6891789.1500000004</v>
      </c>
      <c r="P290" s="36">
        <v>168873.41</v>
      </c>
      <c r="Q290" s="36">
        <v>112780.58</v>
      </c>
      <c r="R290" s="34">
        <v>18</v>
      </c>
      <c r="S290" s="34">
        <v>311</v>
      </c>
      <c r="T290" s="34">
        <v>119</v>
      </c>
      <c r="U290" s="34">
        <v>0</v>
      </c>
      <c r="V290" s="34">
        <v>448</v>
      </c>
      <c r="X290" s="33">
        <v>214</v>
      </c>
      <c r="Y290" s="33">
        <v>148</v>
      </c>
      <c r="AD290" s="33">
        <v>51</v>
      </c>
      <c r="AG290" s="33">
        <v>34</v>
      </c>
      <c r="AH290" s="33">
        <v>1</v>
      </c>
      <c r="AL290" s="39">
        <v>45245.708333333336</v>
      </c>
      <c r="AM290" s="39">
        <v>45247.416666666664</v>
      </c>
      <c r="AN290" s="1" t="s">
        <v>17</v>
      </c>
      <c r="AO290" s="1" t="s">
        <v>18</v>
      </c>
      <c r="AP290" s="39">
        <v>45247.416666666664</v>
      </c>
      <c r="AQ290" s="39">
        <v>45247.458333333336</v>
      </c>
      <c r="AR290" s="34">
        <v>5</v>
      </c>
      <c r="AS290" s="36">
        <v>6331400</v>
      </c>
      <c r="AT290" s="36">
        <v>10000</v>
      </c>
      <c r="AW290" s="30">
        <f t="shared" si="14"/>
        <v>0</v>
      </c>
    </row>
    <row r="291" spans="1:49" ht="32">
      <c r="A291" s="30">
        <f t="shared" si="15"/>
        <v>290</v>
      </c>
      <c r="B291" s="2" t="s">
        <v>598</v>
      </c>
      <c r="C291" s="7" t="s">
        <v>599</v>
      </c>
      <c r="E291" s="27">
        <v>45196</v>
      </c>
      <c r="F291" s="34">
        <v>1463</v>
      </c>
      <c r="G291" s="30">
        <v>1463</v>
      </c>
      <c r="H291" s="35">
        <v>1379.9</v>
      </c>
      <c r="I291" s="36">
        <v>412930.53</v>
      </c>
      <c r="J291" s="35">
        <v>45.13</v>
      </c>
      <c r="K291" s="36">
        <v>132768721.67</v>
      </c>
      <c r="L291" s="36">
        <v>112068373.40000001</v>
      </c>
      <c r="M291" s="36">
        <v>244837095.06999999</v>
      </c>
      <c r="N291" s="29">
        <f t="shared" si="13"/>
        <v>0</v>
      </c>
      <c r="O291" s="36">
        <v>29223213.57</v>
      </c>
      <c r="P291" s="36">
        <v>167352.76</v>
      </c>
      <c r="Q291" s="36">
        <v>143493.28</v>
      </c>
      <c r="T291" s="34">
        <v>1463</v>
      </c>
      <c r="U291" s="34">
        <v>1463</v>
      </c>
      <c r="V291" s="34">
        <v>1463</v>
      </c>
      <c r="AH291" s="33">
        <v>1463</v>
      </c>
      <c r="AL291" s="39">
        <v>45247.708333333336</v>
      </c>
      <c r="AM291" s="39">
        <v>45251.375</v>
      </c>
      <c r="AN291" s="1" t="s">
        <v>17</v>
      </c>
      <c r="AO291" s="1" t="s">
        <v>18</v>
      </c>
      <c r="AP291" s="39">
        <v>45251.375</v>
      </c>
      <c r="AQ291" s="39">
        <v>45251.416666666664</v>
      </c>
      <c r="AR291" s="34">
        <v>5</v>
      </c>
      <c r="AS291" s="36">
        <v>7100000</v>
      </c>
      <c r="AT291" s="36">
        <v>50000</v>
      </c>
      <c r="AW291" s="30">
        <f t="shared" si="14"/>
        <v>0</v>
      </c>
    </row>
    <row r="292" spans="1:49" ht="32">
      <c r="A292" s="30">
        <f t="shared" si="15"/>
        <v>291</v>
      </c>
      <c r="B292" s="2" t="s">
        <v>600</v>
      </c>
      <c r="C292" s="7" t="s">
        <v>599</v>
      </c>
      <c r="E292" s="27">
        <v>45196</v>
      </c>
      <c r="F292" s="34">
        <v>906</v>
      </c>
      <c r="G292" s="30">
        <v>906</v>
      </c>
      <c r="H292" s="35">
        <v>1468.08</v>
      </c>
      <c r="I292" s="36">
        <v>452083.24</v>
      </c>
      <c r="J292" s="35">
        <v>45.89</v>
      </c>
      <c r="K292" s="36">
        <v>101600611.73</v>
      </c>
      <c r="L292" s="36">
        <v>89126260.489999995</v>
      </c>
      <c r="M292" s="36">
        <v>190726872.22</v>
      </c>
      <c r="N292" s="29">
        <f t="shared" si="13"/>
        <v>0</v>
      </c>
      <c r="O292" s="36">
        <v>24408137.649999999</v>
      </c>
      <c r="P292" s="36">
        <v>210515.31</v>
      </c>
      <c r="Q292" s="36">
        <v>167979.23</v>
      </c>
      <c r="T292" s="34">
        <v>906</v>
      </c>
      <c r="U292" s="34">
        <v>906</v>
      </c>
      <c r="V292" s="34">
        <v>906</v>
      </c>
      <c r="AH292" s="33">
        <v>906</v>
      </c>
      <c r="AK292" s="3" t="s">
        <v>601</v>
      </c>
      <c r="AL292" s="39">
        <v>45247.708333333336</v>
      </c>
      <c r="AM292" s="39">
        <v>45251.416666666664</v>
      </c>
      <c r="AN292" s="1" t="s">
        <v>17</v>
      </c>
      <c r="AO292" s="1" t="s">
        <v>18</v>
      </c>
      <c r="AP292" s="39">
        <v>45251.416666666664</v>
      </c>
      <c r="AQ292" s="39">
        <v>45251.458333333336</v>
      </c>
      <c r="AR292" s="34">
        <v>5</v>
      </c>
      <c r="AS292" s="36">
        <v>4890000</v>
      </c>
      <c r="AT292" s="36">
        <v>50000</v>
      </c>
      <c r="AW292" s="30">
        <f t="shared" si="14"/>
        <v>0</v>
      </c>
    </row>
    <row r="293" spans="1:49" ht="32">
      <c r="A293" s="30">
        <f t="shared" si="15"/>
        <v>292</v>
      </c>
      <c r="B293" s="2" t="s">
        <v>602</v>
      </c>
      <c r="C293" s="7" t="s">
        <v>599</v>
      </c>
      <c r="E293" s="27">
        <v>45196</v>
      </c>
      <c r="F293" s="34">
        <v>941</v>
      </c>
      <c r="G293" s="30">
        <v>941</v>
      </c>
      <c r="H293" s="35">
        <v>1544.48</v>
      </c>
      <c r="I293" s="36">
        <v>442685.94</v>
      </c>
      <c r="J293" s="35">
        <v>47.17</v>
      </c>
      <c r="K293" s="36">
        <v>99067790.459999993</v>
      </c>
      <c r="L293" s="36">
        <v>91285230.730000004</v>
      </c>
      <c r="M293" s="36">
        <v>190353021.19</v>
      </c>
      <c r="N293" s="29">
        <f t="shared" si="13"/>
        <v>0</v>
      </c>
      <c r="O293" s="36">
        <v>27183270.129999999</v>
      </c>
      <c r="P293" s="36">
        <v>202288.01</v>
      </c>
      <c r="Q293" s="36">
        <v>164995.01</v>
      </c>
      <c r="T293" s="34">
        <v>941</v>
      </c>
      <c r="U293" s="34">
        <v>941</v>
      </c>
      <c r="V293" s="34">
        <v>941</v>
      </c>
      <c r="AH293" s="33">
        <v>941</v>
      </c>
      <c r="AL293" s="39">
        <v>45247.708333333336</v>
      </c>
      <c r="AM293" s="39">
        <v>45251.583333333336</v>
      </c>
      <c r="AN293" s="1" t="s">
        <v>17</v>
      </c>
      <c r="AO293" s="1" t="s">
        <v>18</v>
      </c>
      <c r="AP293" s="39">
        <v>45251.583333333336</v>
      </c>
      <c r="AQ293" s="40">
        <v>45251.625</v>
      </c>
      <c r="AR293" s="34">
        <v>5</v>
      </c>
      <c r="AS293" s="36">
        <v>5030000</v>
      </c>
      <c r="AT293" s="36">
        <v>50000</v>
      </c>
      <c r="AW293" s="30">
        <f t="shared" si="14"/>
        <v>0</v>
      </c>
    </row>
    <row r="294" spans="1:49" ht="32">
      <c r="A294" s="30">
        <f t="shared" si="15"/>
        <v>293</v>
      </c>
      <c r="B294" s="2" t="s">
        <v>604</v>
      </c>
      <c r="C294" s="7" t="s">
        <v>605</v>
      </c>
      <c r="E294" s="27">
        <v>45170</v>
      </c>
      <c r="F294" s="34">
        <v>4553</v>
      </c>
      <c r="G294" s="30">
        <v>4553</v>
      </c>
      <c r="H294" s="35">
        <v>1691</v>
      </c>
      <c r="I294" s="36">
        <v>326515.03999999998</v>
      </c>
      <c r="J294" s="35">
        <v>38</v>
      </c>
      <c r="K294" s="36">
        <v>359898708.51999998</v>
      </c>
      <c r="L294" s="36">
        <v>103128230.25</v>
      </c>
      <c r="M294" s="36">
        <v>463026938.76999998</v>
      </c>
      <c r="N294" s="29">
        <f t="shared" si="13"/>
        <v>0</v>
      </c>
      <c r="O294" s="36">
        <v>0</v>
      </c>
      <c r="P294" s="36">
        <v>101697.11</v>
      </c>
      <c r="Q294" s="36">
        <v>140436</v>
      </c>
      <c r="T294" s="34">
        <v>4553</v>
      </c>
      <c r="U294" s="34">
        <v>4553</v>
      </c>
      <c r="V294" s="34">
        <v>4553</v>
      </c>
      <c r="AG294" s="33">
        <v>4553</v>
      </c>
      <c r="AL294" s="39">
        <v>45247.708333333336</v>
      </c>
      <c r="AM294" s="39">
        <v>45252.416666666664</v>
      </c>
      <c r="AN294" s="1" t="s">
        <v>17</v>
      </c>
      <c r="AO294" s="1" t="s">
        <v>18</v>
      </c>
      <c r="AP294" s="39">
        <v>45252.416666666664</v>
      </c>
      <c r="AQ294" s="39">
        <v>45252.458333333336</v>
      </c>
      <c r="AR294" s="34">
        <v>5</v>
      </c>
      <c r="AS294" s="36">
        <v>10800000</v>
      </c>
      <c r="AT294" s="36">
        <v>10000</v>
      </c>
      <c r="AW294" s="30">
        <f t="shared" si="14"/>
        <v>0</v>
      </c>
    </row>
    <row r="295" spans="1:49" ht="96">
      <c r="A295" s="30">
        <f t="shared" si="15"/>
        <v>294</v>
      </c>
      <c r="B295" s="2" t="s">
        <v>606</v>
      </c>
      <c r="C295" s="7" t="s">
        <v>607</v>
      </c>
      <c r="E295" s="27">
        <v>45217</v>
      </c>
      <c r="F295" s="34">
        <v>20235</v>
      </c>
      <c r="G295" s="30">
        <v>20235</v>
      </c>
      <c r="H295" s="35">
        <v>709.66</v>
      </c>
      <c r="I295" s="36">
        <v>369594.11</v>
      </c>
      <c r="J295" s="35">
        <v>40.83</v>
      </c>
      <c r="K295" s="36">
        <v>223190046.31</v>
      </c>
      <c r="L295" s="36">
        <v>164094335</v>
      </c>
      <c r="M295" s="36">
        <v>387284381.31</v>
      </c>
      <c r="N295" s="29">
        <f t="shared" si="13"/>
        <v>0</v>
      </c>
      <c r="O295" s="36">
        <v>0</v>
      </c>
      <c r="P295" s="36">
        <v>19139.330000000002</v>
      </c>
      <c r="Q295" s="36">
        <v>14724.46</v>
      </c>
      <c r="T295" s="34">
        <v>20235</v>
      </c>
      <c r="U295" s="34">
        <v>0</v>
      </c>
      <c r="V295" s="34">
        <v>20235</v>
      </c>
      <c r="X295" s="33">
        <v>20235</v>
      </c>
      <c r="AK295" s="3" t="s">
        <v>608</v>
      </c>
      <c r="AL295" s="39">
        <v>45260.6875</v>
      </c>
      <c r="AM295" s="39">
        <v>45267.416666666664</v>
      </c>
      <c r="AN295" s="1" t="s">
        <v>17</v>
      </c>
      <c r="AO295" s="1" t="s">
        <v>18</v>
      </c>
      <c r="AP295" s="39">
        <v>45267.416666666664</v>
      </c>
      <c r="AQ295" s="39">
        <v>45267.458333333336</v>
      </c>
      <c r="AR295" s="34">
        <v>5</v>
      </c>
      <c r="AS295" s="36">
        <v>21000000</v>
      </c>
      <c r="AT295" s="36">
        <v>10000</v>
      </c>
      <c r="AW295" s="30">
        <f t="shared" si="14"/>
        <v>0</v>
      </c>
    </row>
    <row r="296" spans="1:49" ht="32">
      <c r="A296" s="30">
        <f t="shared" si="15"/>
        <v>295</v>
      </c>
      <c r="B296" s="2" t="s">
        <v>610</v>
      </c>
      <c r="C296" s="7" t="s">
        <v>354</v>
      </c>
      <c r="E296" s="27">
        <v>45174</v>
      </c>
      <c r="F296" s="34">
        <v>4873</v>
      </c>
      <c r="G296" s="30">
        <v>4873</v>
      </c>
      <c r="H296" s="35">
        <v>1241</v>
      </c>
      <c r="I296" s="36">
        <v>1441196.78</v>
      </c>
      <c r="J296" s="35">
        <v>40.31</v>
      </c>
      <c r="K296" s="36">
        <v>476928611.22000003</v>
      </c>
      <c r="L296" s="36">
        <v>76825412.569999993</v>
      </c>
      <c r="M296" s="36">
        <v>553754023.78999996</v>
      </c>
      <c r="N296" s="29">
        <f t="shared" si="13"/>
        <v>0</v>
      </c>
      <c r="O296" s="36">
        <v>57723.71</v>
      </c>
      <c r="P296" s="36">
        <v>113637.19</v>
      </c>
      <c r="Q296" s="36">
        <v>31500</v>
      </c>
      <c r="T296" s="34">
        <v>4873</v>
      </c>
      <c r="U296" s="34">
        <v>4873</v>
      </c>
      <c r="V296" s="34">
        <v>4873</v>
      </c>
      <c r="X296" s="33">
        <v>4391</v>
      </c>
      <c r="Y296" s="33">
        <v>127</v>
      </c>
      <c r="AD296" s="33">
        <v>312</v>
      </c>
      <c r="AH296" s="33">
        <v>43</v>
      </c>
      <c r="AK296" s="3" t="s">
        <v>244</v>
      </c>
      <c r="AL296" s="39">
        <v>45253.708333333336</v>
      </c>
      <c r="AM296" s="39">
        <v>45257.4375</v>
      </c>
      <c r="AN296" s="1" t="s">
        <v>17</v>
      </c>
      <c r="AO296" s="1" t="s">
        <v>18</v>
      </c>
      <c r="AP296" s="39">
        <v>45257.4375</v>
      </c>
      <c r="AQ296" s="39">
        <v>45257.458333333336</v>
      </c>
      <c r="AR296" s="34">
        <v>5</v>
      </c>
      <c r="AS296" s="36">
        <v>31000000</v>
      </c>
      <c r="AT296" s="36">
        <v>10000</v>
      </c>
      <c r="AW296" s="30">
        <f t="shared" si="14"/>
        <v>0</v>
      </c>
    </row>
    <row r="297" spans="1:49" ht="32">
      <c r="A297" s="30">
        <f t="shared" si="15"/>
        <v>296</v>
      </c>
      <c r="B297" s="2" t="s">
        <v>611</v>
      </c>
      <c r="C297" s="7" t="s">
        <v>161</v>
      </c>
      <c r="D297" s="7" t="s">
        <v>612</v>
      </c>
      <c r="E297" s="27">
        <v>44985</v>
      </c>
      <c r="F297" s="34">
        <v>826</v>
      </c>
      <c r="G297" s="30">
        <v>62</v>
      </c>
      <c r="H297" s="35">
        <v>1467</v>
      </c>
      <c r="I297" s="36">
        <v>4110978.05</v>
      </c>
      <c r="J297" s="35">
        <v>47</v>
      </c>
      <c r="K297" s="36">
        <v>21809513.109999999</v>
      </c>
      <c r="L297" s="36">
        <v>55413128.210000001</v>
      </c>
      <c r="M297" s="36">
        <v>77222641.319999993</v>
      </c>
      <c r="N297" s="29">
        <f t="shared" si="13"/>
        <v>0</v>
      </c>
      <c r="O297" s="36">
        <v>290345.3</v>
      </c>
      <c r="P297" s="36">
        <v>1245526.47</v>
      </c>
      <c r="Q297" s="36">
        <v>474193.55</v>
      </c>
      <c r="T297" s="34">
        <v>826</v>
      </c>
      <c r="U297" s="34">
        <v>826</v>
      </c>
      <c r="V297" s="34">
        <v>826</v>
      </c>
      <c r="AD297" s="33">
        <v>255</v>
      </c>
      <c r="AH297" s="33">
        <v>571</v>
      </c>
      <c r="AL297" s="39">
        <v>45252.708333333336</v>
      </c>
      <c r="AM297" s="39">
        <v>45254.416666666664</v>
      </c>
      <c r="AN297" s="1" t="s">
        <v>17</v>
      </c>
      <c r="AO297" s="1" t="s">
        <v>18</v>
      </c>
      <c r="AP297" s="39">
        <v>45254.416666666664</v>
      </c>
      <c r="AQ297" s="39">
        <v>45254.458333333336</v>
      </c>
      <c r="AR297" s="34">
        <v>5</v>
      </c>
      <c r="AS297" s="36">
        <v>1450000</v>
      </c>
      <c r="AT297" s="36">
        <v>30000</v>
      </c>
      <c r="AW297" s="30">
        <f t="shared" si="14"/>
        <v>0</v>
      </c>
    </row>
    <row r="298" spans="1:49" ht="32">
      <c r="A298" s="30">
        <f t="shared" si="15"/>
        <v>297</v>
      </c>
      <c r="B298" s="2" t="s">
        <v>613</v>
      </c>
      <c r="C298" s="7" t="s">
        <v>614</v>
      </c>
      <c r="D298" s="7" t="s">
        <v>615</v>
      </c>
      <c r="E298" s="27">
        <v>45092</v>
      </c>
      <c r="F298" s="34">
        <v>4</v>
      </c>
      <c r="G298" s="30">
        <v>4</v>
      </c>
      <c r="H298" s="35">
        <v>2066</v>
      </c>
      <c r="I298" s="36">
        <v>3489818.59</v>
      </c>
      <c r="J298" s="35">
        <v>40</v>
      </c>
      <c r="K298" s="36">
        <v>36000</v>
      </c>
      <c r="L298" s="36">
        <v>6420934.8200000003</v>
      </c>
      <c r="M298" s="36">
        <v>6456934.8200000003</v>
      </c>
      <c r="N298" s="29">
        <f t="shared" si="13"/>
        <v>0</v>
      </c>
      <c r="O298" s="36">
        <v>2000</v>
      </c>
      <c r="P298" s="36">
        <v>1614233.7</v>
      </c>
      <c r="Q298" s="36">
        <v>5264000</v>
      </c>
      <c r="T298" s="34">
        <v>4</v>
      </c>
      <c r="U298" s="34">
        <v>4</v>
      </c>
      <c r="W298" s="34">
        <v>4</v>
      </c>
      <c r="AG298" s="33">
        <v>3</v>
      </c>
      <c r="AH298" s="33">
        <v>1</v>
      </c>
      <c r="AL298" s="39">
        <v>45252.708333333336</v>
      </c>
      <c r="AM298" s="39">
        <v>45254.416666666664</v>
      </c>
      <c r="AN298" s="1" t="s">
        <v>17</v>
      </c>
      <c r="AO298" s="1" t="s">
        <v>18</v>
      </c>
      <c r="AP298" s="39">
        <v>45254.416666666664</v>
      </c>
      <c r="AQ298" s="39">
        <v>45254.458333333336</v>
      </c>
      <c r="AR298" s="34">
        <v>5</v>
      </c>
      <c r="AS298" s="36">
        <v>3652000</v>
      </c>
      <c r="AT298" s="36">
        <v>50000</v>
      </c>
      <c r="AW298" s="30">
        <f t="shared" si="14"/>
        <v>0</v>
      </c>
    </row>
    <row r="299" spans="1:49" ht="32">
      <c r="A299" s="30">
        <f t="shared" si="15"/>
        <v>298</v>
      </c>
      <c r="B299" s="2" t="s">
        <v>616</v>
      </c>
      <c r="C299" s="7" t="s">
        <v>354</v>
      </c>
      <c r="E299" s="27">
        <v>45145</v>
      </c>
      <c r="F299" s="34">
        <v>861</v>
      </c>
      <c r="G299" s="30">
        <v>860</v>
      </c>
      <c r="H299" s="35">
        <v>327.2</v>
      </c>
      <c r="I299" s="36">
        <v>553559.96</v>
      </c>
      <c r="J299" s="35">
        <v>41.88</v>
      </c>
      <c r="K299" s="36">
        <v>93361801.060000002</v>
      </c>
      <c r="L299" s="36">
        <v>18915051.600000001</v>
      </c>
      <c r="M299" s="36">
        <v>112276852.66</v>
      </c>
      <c r="N299" s="29">
        <f t="shared" si="13"/>
        <v>0</v>
      </c>
      <c r="O299" s="36">
        <v>746204.61</v>
      </c>
      <c r="P299" s="36">
        <v>130554.48</v>
      </c>
      <c r="Q299" s="36">
        <v>248445.1</v>
      </c>
      <c r="T299" s="34">
        <v>861</v>
      </c>
      <c r="U299" s="34">
        <v>861</v>
      </c>
      <c r="V299" s="34">
        <v>861</v>
      </c>
      <c r="X299" s="33">
        <v>110</v>
      </c>
      <c r="AC299" s="33">
        <v>720</v>
      </c>
      <c r="AD299" s="33">
        <v>28</v>
      </c>
      <c r="AH299" s="33">
        <v>3</v>
      </c>
      <c r="AK299" s="3" t="s">
        <v>305</v>
      </c>
      <c r="AL299" s="39">
        <v>45251.708333333336</v>
      </c>
      <c r="AM299" s="39">
        <v>45253.416666666664</v>
      </c>
      <c r="AN299" s="1" t="s">
        <v>17</v>
      </c>
      <c r="AO299" s="1" t="s">
        <v>18</v>
      </c>
      <c r="AP299" s="39">
        <v>45253.416666666664</v>
      </c>
      <c r="AQ299" s="39">
        <v>45253.4375</v>
      </c>
      <c r="AR299" s="34">
        <v>3</v>
      </c>
      <c r="AS299" s="36">
        <v>8850000</v>
      </c>
      <c r="AT299" s="36">
        <v>50000</v>
      </c>
      <c r="AW299" s="30">
        <f t="shared" si="14"/>
        <v>0</v>
      </c>
    </row>
    <row r="300" spans="1:49" ht="32">
      <c r="A300" s="30">
        <f t="shared" si="15"/>
        <v>299</v>
      </c>
      <c r="B300" s="2" t="s">
        <v>617</v>
      </c>
      <c r="C300" s="7" t="s">
        <v>354</v>
      </c>
      <c r="E300" s="27">
        <v>45154</v>
      </c>
      <c r="F300" s="34">
        <v>3737</v>
      </c>
      <c r="G300" s="30">
        <v>3737</v>
      </c>
      <c r="H300" s="35">
        <v>1302</v>
      </c>
      <c r="I300" s="36">
        <v>485214.08</v>
      </c>
      <c r="J300" s="35">
        <v>42</v>
      </c>
      <c r="K300" s="36">
        <v>378002835.82999998</v>
      </c>
      <c r="L300" s="36">
        <v>58215391.700000003</v>
      </c>
      <c r="M300" s="36">
        <v>436218227.52999997</v>
      </c>
      <c r="N300" s="29">
        <f t="shared" si="13"/>
        <v>0</v>
      </c>
      <c r="O300" s="36">
        <v>2430</v>
      </c>
      <c r="P300" s="36">
        <v>116729.52</v>
      </c>
      <c r="Q300" s="36">
        <v>96527.16</v>
      </c>
      <c r="T300" s="34">
        <v>3737</v>
      </c>
      <c r="U300" s="34">
        <v>3737</v>
      </c>
      <c r="V300" s="34">
        <v>3737</v>
      </c>
      <c r="X300" s="33">
        <v>3241</v>
      </c>
      <c r="Y300" s="33">
        <v>43</v>
      </c>
      <c r="AC300" s="33">
        <v>90</v>
      </c>
      <c r="AD300" s="33">
        <v>12</v>
      </c>
      <c r="AH300" s="33">
        <v>351</v>
      </c>
      <c r="AK300" s="3" t="s">
        <v>244</v>
      </c>
      <c r="AL300" s="39">
        <v>45257.708333333336</v>
      </c>
      <c r="AM300" s="39">
        <v>45259.416666666664</v>
      </c>
      <c r="AN300" s="1" t="s">
        <v>17</v>
      </c>
      <c r="AO300" s="1" t="s">
        <v>18</v>
      </c>
      <c r="AP300" s="39">
        <v>45259.416666666664</v>
      </c>
      <c r="AQ300" s="39">
        <v>45259.4375</v>
      </c>
      <c r="AR300" s="34">
        <v>3</v>
      </c>
      <c r="AS300" s="36">
        <v>25240000</v>
      </c>
      <c r="AT300" s="36">
        <v>10000</v>
      </c>
      <c r="AW300" s="30">
        <f t="shared" si="14"/>
        <v>0</v>
      </c>
    </row>
    <row r="301" spans="1:49" ht="48">
      <c r="A301" s="30">
        <f t="shared" si="15"/>
        <v>300</v>
      </c>
      <c r="B301" s="2" t="s">
        <v>618</v>
      </c>
      <c r="C301" s="7" t="s">
        <v>619</v>
      </c>
      <c r="D301" s="7" t="s">
        <v>620</v>
      </c>
      <c r="E301" s="27">
        <v>45107</v>
      </c>
      <c r="F301" s="34">
        <v>288</v>
      </c>
      <c r="G301" s="30">
        <v>39</v>
      </c>
      <c r="H301" s="35">
        <v>954</v>
      </c>
      <c r="I301" s="36">
        <v>517103.59</v>
      </c>
      <c r="J301" s="35">
        <v>38</v>
      </c>
      <c r="K301" s="36">
        <v>4746553.5599999996</v>
      </c>
      <c r="L301" s="36">
        <v>2864103.12</v>
      </c>
      <c r="M301" s="36">
        <v>7610656.6799999997</v>
      </c>
      <c r="N301" s="29">
        <f t="shared" si="13"/>
        <v>0</v>
      </c>
      <c r="O301" s="36">
        <v>47840.38</v>
      </c>
      <c r="P301" s="36">
        <v>195145.04</v>
      </c>
      <c r="Q301" s="36">
        <v>236731</v>
      </c>
      <c r="T301" s="34">
        <v>288</v>
      </c>
      <c r="U301" s="34">
        <v>288</v>
      </c>
      <c r="V301" s="34">
        <v>288</v>
      </c>
      <c r="X301" s="33">
        <v>17</v>
      </c>
      <c r="AD301" s="33">
        <v>127</v>
      </c>
      <c r="AG301" s="33">
        <v>10</v>
      </c>
      <c r="AH301" s="33">
        <v>134</v>
      </c>
      <c r="AK301" s="3" t="s">
        <v>621</v>
      </c>
      <c r="AL301" s="39">
        <v>45257.708333333336</v>
      </c>
      <c r="AM301" s="39">
        <v>45260.416666666664</v>
      </c>
      <c r="AN301" s="1" t="s">
        <v>17</v>
      </c>
      <c r="AO301" s="1" t="s">
        <v>18</v>
      </c>
      <c r="AP301" s="39">
        <v>45260.416666666664</v>
      </c>
      <c r="AQ301" s="39">
        <v>45260.4375</v>
      </c>
      <c r="AR301" s="34">
        <v>3</v>
      </c>
      <c r="AS301" s="36">
        <v>728443</v>
      </c>
      <c r="AT301" s="36">
        <v>5000</v>
      </c>
      <c r="AW301" s="30">
        <f t="shared" si="14"/>
        <v>0</v>
      </c>
    </row>
    <row r="302" spans="1:49" ht="32">
      <c r="A302" s="30">
        <f t="shared" si="15"/>
        <v>301</v>
      </c>
      <c r="B302" s="2" t="s">
        <v>622</v>
      </c>
      <c r="C302" s="7" t="s">
        <v>354</v>
      </c>
      <c r="E302" s="27">
        <v>45192</v>
      </c>
      <c r="F302" s="34">
        <v>988</v>
      </c>
      <c r="G302" s="30">
        <v>988</v>
      </c>
      <c r="H302" s="35">
        <v>2008</v>
      </c>
      <c r="I302" s="36">
        <v>715167.8</v>
      </c>
      <c r="J302" s="35">
        <v>44</v>
      </c>
      <c r="K302" s="36">
        <v>106276210.84999999</v>
      </c>
      <c r="L302" s="36">
        <v>19126471.059999999</v>
      </c>
      <c r="M302" s="36">
        <v>125402681.91</v>
      </c>
      <c r="N302" s="29">
        <f t="shared" si="13"/>
        <v>0</v>
      </c>
      <c r="O302" s="36">
        <v>12624.79</v>
      </c>
      <c r="P302" s="36">
        <v>126925.79</v>
      </c>
      <c r="Q302" s="36">
        <v>44430.16</v>
      </c>
      <c r="T302" s="34">
        <v>988</v>
      </c>
      <c r="U302" s="34">
        <v>988</v>
      </c>
      <c r="V302" s="34">
        <v>988</v>
      </c>
      <c r="X302" s="33">
        <v>732</v>
      </c>
      <c r="Y302" s="33">
        <v>19</v>
      </c>
      <c r="AC302" s="33">
        <v>36</v>
      </c>
      <c r="AD302" s="33">
        <v>182</v>
      </c>
      <c r="AH302" s="33">
        <v>18</v>
      </c>
      <c r="AI302" s="33">
        <v>1</v>
      </c>
      <c r="AL302" s="39">
        <v>45254.708333333336</v>
      </c>
      <c r="AM302" s="39">
        <v>45258.416666666664</v>
      </c>
      <c r="AN302" s="1" t="s">
        <v>17</v>
      </c>
      <c r="AO302" s="1" t="s">
        <v>18</v>
      </c>
      <c r="AP302" s="39">
        <v>45258.416666666664</v>
      </c>
      <c r="AQ302" s="39">
        <v>45258.4375</v>
      </c>
      <c r="AR302" s="34">
        <v>5</v>
      </c>
      <c r="AS302" s="36">
        <v>6120000</v>
      </c>
      <c r="AT302" s="36">
        <v>20000</v>
      </c>
      <c r="AW302" s="30">
        <f t="shared" si="14"/>
        <v>0</v>
      </c>
    </row>
    <row r="303" spans="1:49" ht="32">
      <c r="A303" s="30">
        <f t="shared" si="15"/>
        <v>302</v>
      </c>
      <c r="B303" s="2" t="s">
        <v>624</v>
      </c>
      <c r="C303" s="7" t="s">
        <v>354</v>
      </c>
      <c r="E303" s="27">
        <v>45207</v>
      </c>
      <c r="F303" s="34">
        <v>534</v>
      </c>
      <c r="G303" s="30">
        <v>532</v>
      </c>
      <c r="H303" s="35">
        <v>317.64999999999998</v>
      </c>
      <c r="I303" s="36">
        <v>564142.44999999995</v>
      </c>
      <c r="J303" s="35">
        <v>42.43</v>
      </c>
      <c r="K303" s="36">
        <v>75089459.319999993</v>
      </c>
      <c r="L303" s="36">
        <v>14430464.93</v>
      </c>
      <c r="M303" s="36">
        <v>89519924.25</v>
      </c>
      <c r="N303" s="29">
        <f t="shared" si="13"/>
        <v>0</v>
      </c>
      <c r="O303" s="36">
        <v>182218</v>
      </c>
      <c r="P303" s="36">
        <v>168270.53</v>
      </c>
      <c r="Q303" s="36">
        <v>308529.98</v>
      </c>
      <c r="T303" s="34">
        <v>534</v>
      </c>
      <c r="U303" s="34">
        <v>534</v>
      </c>
      <c r="V303" s="34">
        <v>534</v>
      </c>
      <c r="X303" s="33">
        <v>354</v>
      </c>
      <c r="AC303" s="33">
        <v>179</v>
      </c>
      <c r="AD303" s="33">
        <v>1</v>
      </c>
      <c r="AK303" s="3" t="s">
        <v>625</v>
      </c>
      <c r="AL303" s="39">
        <v>45254.708333333336</v>
      </c>
      <c r="AM303" s="39">
        <v>45258.416666666664</v>
      </c>
      <c r="AN303" s="1" t="s">
        <v>17</v>
      </c>
      <c r="AO303" s="1" t="s">
        <v>18</v>
      </c>
      <c r="AP303" s="39">
        <v>45258.416666666664</v>
      </c>
      <c r="AQ303" s="39">
        <v>45258.4375</v>
      </c>
      <c r="AR303" s="34">
        <v>3</v>
      </c>
      <c r="AS303" s="36">
        <v>8600000</v>
      </c>
      <c r="AT303" s="36">
        <v>10000</v>
      </c>
      <c r="AW303" s="30">
        <f t="shared" si="14"/>
        <v>0</v>
      </c>
    </row>
    <row r="304" spans="1:49" ht="32">
      <c r="A304" s="30">
        <f t="shared" si="15"/>
        <v>303</v>
      </c>
      <c r="B304" s="2" t="s">
        <v>626</v>
      </c>
      <c r="C304" s="7" t="s">
        <v>354</v>
      </c>
      <c r="E304" s="27">
        <v>45169</v>
      </c>
      <c r="F304" s="34">
        <v>693</v>
      </c>
      <c r="G304" s="30">
        <v>682</v>
      </c>
      <c r="H304" s="35">
        <v>1110.5899999999999</v>
      </c>
      <c r="I304" s="36">
        <v>1944906.34</v>
      </c>
      <c r="J304" s="35">
        <v>46.36</v>
      </c>
      <c r="K304" s="36">
        <v>74097552.390000001</v>
      </c>
      <c r="L304" s="36">
        <v>67351317.569999993</v>
      </c>
      <c r="M304" s="36">
        <v>141448869.96000001</v>
      </c>
      <c r="N304" s="29">
        <f t="shared" si="13"/>
        <v>0</v>
      </c>
      <c r="O304" s="36">
        <v>839451.55</v>
      </c>
      <c r="P304" s="36">
        <v>207403.04</v>
      </c>
      <c r="Q304" s="36">
        <v>327086.21999999997</v>
      </c>
      <c r="T304" s="34">
        <v>693</v>
      </c>
      <c r="U304" s="34">
        <v>693</v>
      </c>
      <c r="V304" s="34">
        <v>693</v>
      </c>
      <c r="X304" s="33">
        <v>172</v>
      </c>
      <c r="Y304" s="33">
        <v>24</v>
      </c>
      <c r="AC304" s="33">
        <v>91</v>
      </c>
      <c r="AD304" s="33">
        <v>128</v>
      </c>
      <c r="AH304" s="33">
        <v>278</v>
      </c>
      <c r="AK304" s="3" t="s">
        <v>313</v>
      </c>
      <c r="AL304" s="39">
        <v>45254.708333333336</v>
      </c>
      <c r="AM304" s="39">
        <v>45258.416666666664</v>
      </c>
      <c r="AN304" s="1" t="s">
        <v>17</v>
      </c>
      <c r="AO304" s="1" t="s">
        <v>18</v>
      </c>
      <c r="AP304" s="39">
        <v>45258.416666666664</v>
      </c>
      <c r="AQ304" s="39">
        <v>45258.4375</v>
      </c>
      <c r="AR304" s="34">
        <v>5</v>
      </c>
      <c r="AS304" s="36">
        <v>6310000</v>
      </c>
      <c r="AT304" s="36">
        <v>10000</v>
      </c>
      <c r="AW304" s="30">
        <f t="shared" si="14"/>
        <v>0</v>
      </c>
    </row>
    <row r="305" spans="1:49" ht="32">
      <c r="A305" s="30">
        <f t="shared" si="15"/>
        <v>304</v>
      </c>
      <c r="B305" s="2" t="s">
        <v>627</v>
      </c>
      <c r="C305" s="7" t="s">
        <v>354</v>
      </c>
      <c r="E305" s="27">
        <v>45209</v>
      </c>
      <c r="F305" s="34">
        <v>318</v>
      </c>
      <c r="G305" s="30">
        <v>315</v>
      </c>
      <c r="H305" s="35">
        <v>115.96</v>
      </c>
      <c r="I305" s="36">
        <v>453378.59</v>
      </c>
      <c r="J305" s="35">
        <v>42.59</v>
      </c>
      <c r="K305" s="36">
        <v>40744534.130000003</v>
      </c>
      <c r="L305" s="36">
        <v>2768180.5</v>
      </c>
      <c r="M305" s="36">
        <v>43512714.630000003</v>
      </c>
      <c r="N305" s="29">
        <f t="shared" si="13"/>
        <v>0</v>
      </c>
      <c r="O305" s="36">
        <v>7075</v>
      </c>
      <c r="P305" s="36">
        <v>138135.6</v>
      </c>
      <c r="Q305" s="36">
        <v>342503.67</v>
      </c>
      <c r="R305" s="34">
        <v>205</v>
      </c>
      <c r="S305" s="34">
        <v>87</v>
      </c>
      <c r="T305" s="34">
        <v>26</v>
      </c>
      <c r="U305" s="34">
        <v>4</v>
      </c>
      <c r="V305" s="34">
        <v>318</v>
      </c>
      <c r="X305" s="33">
        <v>314</v>
      </c>
      <c r="AC305" s="33">
        <v>4</v>
      </c>
      <c r="AK305" s="3" t="s">
        <v>263</v>
      </c>
      <c r="AL305" s="39">
        <v>45254.708333333336</v>
      </c>
      <c r="AM305" s="39">
        <v>45258.416666666664</v>
      </c>
      <c r="AN305" s="1" t="s">
        <v>17</v>
      </c>
      <c r="AO305" s="1" t="s">
        <v>18</v>
      </c>
      <c r="AP305" s="39">
        <v>45258.416666666664</v>
      </c>
      <c r="AQ305" s="39">
        <v>45258.4375</v>
      </c>
      <c r="AR305" s="34">
        <v>5</v>
      </c>
      <c r="AS305" s="36">
        <v>7000000</v>
      </c>
      <c r="AT305" s="36">
        <v>10000</v>
      </c>
      <c r="AW305" s="30">
        <f t="shared" si="14"/>
        <v>0</v>
      </c>
    </row>
    <row r="306" spans="1:49" ht="32">
      <c r="A306" s="30">
        <f t="shared" si="15"/>
        <v>305</v>
      </c>
      <c r="B306" s="2" t="s">
        <v>628</v>
      </c>
      <c r="C306" s="7" t="s">
        <v>354</v>
      </c>
      <c r="E306" s="27">
        <v>45192</v>
      </c>
      <c r="F306" s="34">
        <v>1387</v>
      </c>
      <c r="G306" s="30">
        <v>1387</v>
      </c>
      <c r="H306" s="35">
        <v>1508</v>
      </c>
      <c r="I306" s="36">
        <v>704163.95</v>
      </c>
      <c r="J306" s="35">
        <v>42</v>
      </c>
      <c r="K306" s="36">
        <v>146276229.53999999</v>
      </c>
      <c r="L306" s="36">
        <v>25829833.449999999</v>
      </c>
      <c r="M306" s="36">
        <v>172106062.99000001</v>
      </c>
      <c r="N306" s="29">
        <f t="shared" si="13"/>
        <v>0</v>
      </c>
      <c r="O306" s="36">
        <v>29402.49</v>
      </c>
      <c r="P306" s="36">
        <v>124085.12</v>
      </c>
      <c r="Q306" s="36">
        <v>51570.06</v>
      </c>
      <c r="T306" s="34">
        <v>1387</v>
      </c>
      <c r="U306" s="34">
        <v>1387</v>
      </c>
      <c r="V306" s="34">
        <v>1387</v>
      </c>
      <c r="X306" s="33">
        <v>1181</v>
      </c>
      <c r="AC306" s="33">
        <v>56</v>
      </c>
      <c r="AD306" s="33">
        <v>136</v>
      </c>
      <c r="AH306" s="33">
        <v>14</v>
      </c>
      <c r="AK306" s="3" t="s">
        <v>244</v>
      </c>
      <c r="AL306" s="39">
        <v>45254.708333333336</v>
      </c>
      <c r="AM306" s="39">
        <v>45258.416666666664</v>
      </c>
      <c r="AN306" s="1" t="s">
        <v>17</v>
      </c>
      <c r="AO306" s="1" t="s">
        <v>18</v>
      </c>
      <c r="AP306" s="39">
        <v>45258.416666666664</v>
      </c>
      <c r="AQ306" s="39">
        <v>45258.4375</v>
      </c>
      <c r="AR306" s="34">
        <v>5</v>
      </c>
      <c r="AS306" s="36">
        <v>8800000</v>
      </c>
      <c r="AT306" s="36">
        <v>100000</v>
      </c>
      <c r="AW306" s="30">
        <f t="shared" si="14"/>
        <v>0</v>
      </c>
    </row>
    <row r="307" spans="1:49" ht="32">
      <c r="A307" s="30">
        <f t="shared" si="15"/>
        <v>306</v>
      </c>
      <c r="B307" s="2" t="s">
        <v>629</v>
      </c>
      <c r="C307" s="7" t="s">
        <v>354</v>
      </c>
      <c r="E307" s="27">
        <v>45190</v>
      </c>
      <c r="F307" s="34">
        <v>276</v>
      </c>
      <c r="G307" s="30">
        <v>274</v>
      </c>
      <c r="H307" s="35">
        <v>116</v>
      </c>
      <c r="I307" s="36">
        <v>503960.59</v>
      </c>
      <c r="J307" s="35">
        <v>42</v>
      </c>
      <c r="K307" s="36">
        <v>37292684.890000001</v>
      </c>
      <c r="L307" s="36">
        <v>2776795.08</v>
      </c>
      <c r="M307" s="36">
        <v>40069479.969999999</v>
      </c>
      <c r="N307" s="29">
        <f t="shared" si="13"/>
        <v>0</v>
      </c>
      <c r="O307" s="36">
        <v>2211.7600000000002</v>
      </c>
      <c r="P307" s="36">
        <v>146238.98000000001</v>
      </c>
      <c r="Q307" s="36">
        <v>338929.71</v>
      </c>
      <c r="R307" s="34">
        <v>276</v>
      </c>
      <c r="U307" s="34">
        <v>0</v>
      </c>
      <c r="V307" s="34">
        <v>276</v>
      </c>
      <c r="X307" s="33">
        <v>275</v>
      </c>
      <c r="Y307" s="33">
        <v>1</v>
      </c>
      <c r="AL307" s="39">
        <v>45254.708333333336</v>
      </c>
      <c r="AM307" s="39">
        <v>45258.416666666664</v>
      </c>
      <c r="AN307" s="1" t="s">
        <v>17</v>
      </c>
      <c r="AO307" s="1" t="s">
        <v>18</v>
      </c>
      <c r="AP307" s="39">
        <v>45258.416666666664</v>
      </c>
      <c r="AQ307" s="39">
        <v>45258.4375</v>
      </c>
      <c r="AR307" s="34">
        <v>3</v>
      </c>
      <c r="AS307" s="36">
        <v>5230000</v>
      </c>
      <c r="AT307" s="36">
        <v>10000</v>
      </c>
      <c r="AW307" s="30">
        <f t="shared" si="14"/>
        <v>0</v>
      </c>
    </row>
    <row r="308" spans="1:49" ht="32">
      <c r="A308" s="30">
        <f t="shared" si="15"/>
        <v>307</v>
      </c>
      <c r="B308" s="2" t="s">
        <v>630</v>
      </c>
      <c r="C308" s="7" t="s">
        <v>354</v>
      </c>
      <c r="E308" s="27">
        <v>45207</v>
      </c>
      <c r="F308" s="34">
        <v>2380</v>
      </c>
      <c r="G308" s="30">
        <v>2234</v>
      </c>
      <c r="H308" s="35">
        <v>1736</v>
      </c>
      <c r="I308" s="36">
        <v>4493088.08</v>
      </c>
      <c r="J308" s="35">
        <v>45</v>
      </c>
      <c r="K308" s="36">
        <v>176391394.06999999</v>
      </c>
      <c r="L308" s="36">
        <v>292196726.83999997</v>
      </c>
      <c r="M308" s="36">
        <v>468588120.91000003</v>
      </c>
      <c r="N308" s="29">
        <f t="shared" si="13"/>
        <v>0</v>
      </c>
      <c r="O308" s="36">
        <v>1505511.67</v>
      </c>
      <c r="P308" s="36">
        <v>209752.95999999999</v>
      </c>
      <c r="Q308" s="36">
        <v>260999.27</v>
      </c>
      <c r="T308" s="34">
        <v>2380</v>
      </c>
      <c r="U308" s="34">
        <v>2380</v>
      </c>
      <c r="V308" s="34">
        <v>2380</v>
      </c>
      <c r="X308" s="33">
        <v>1475</v>
      </c>
      <c r="Y308" s="33">
        <v>393</v>
      </c>
      <c r="AC308" s="33">
        <v>163</v>
      </c>
      <c r="AD308" s="33">
        <v>67</v>
      </c>
      <c r="AH308" s="33">
        <v>282</v>
      </c>
      <c r="AL308" s="39">
        <v>45254.708333333336</v>
      </c>
      <c r="AM308" s="39">
        <v>45258.416666666664</v>
      </c>
      <c r="AN308" s="1" t="s">
        <v>17</v>
      </c>
      <c r="AO308" s="1" t="s">
        <v>18</v>
      </c>
      <c r="AP308" s="39">
        <v>45258.416666666664</v>
      </c>
      <c r="AQ308" s="39">
        <v>45258.4375</v>
      </c>
      <c r="AR308" s="34">
        <v>3</v>
      </c>
      <c r="AS308" s="36">
        <v>10600000</v>
      </c>
      <c r="AT308" s="36">
        <v>10000</v>
      </c>
      <c r="AW308" s="30">
        <f t="shared" si="14"/>
        <v>0</v>
      </c>
    </row>
    <row r="309" spans="1:49" ht="32">
      <c r="A309" s="30">
        <f t="shared" si="15"/>
        <v>308</v>
      </c>
      <c r="B309" s="2" t="s">
        <v>631</v>
      </c>
      <c r="C309" s="7" t="s">
        <v>354</v>
      </c>
      <c r="E309" s="27">
        <v>45195</v>
      </c>
      <c r="F309" s="34">
        <v>577</v>
      </c>
      <c r="G309" s="30">
        <v>576</v>
      </c>
      <c r="H309" s="35">
        <v>101.49</v>
      </c>
      <c r="I309" s="36">
        <v>525609.07999999996</v>
      </c>
      <c r="J309" s="35">
        <v>41.38</v>
      </c>
      <c r="K309" s="36">
        <v>59106377.859999999</v>
      </c>
      <c r="L309" s="36">
        <v>3399693.39</v>
      </c>
      <c r="M309" s="36">
        <v>62506071.25</v>
      </c>
      <c r="N309" s="29">
        <f t="shared" si="13"/>
        <v>0</v>
      </c>
      <c r="O309" s="36">
        <v>9531.5</v>
      </c>
      <c r="P309" s="36">
        <v>108517.48</v>
      </c>
      <c r="Q309" s="36">
        <v>281605.61</v>
      </c>
      <c r="R309" s="34">
        <v>468</v>
      </c>
      <c r="S309" s="34">
        <v>108</v>
      </c>
      <c r="T309" s="34">
        <v>1</v>
      </c>
      <c r="U309" s="34">
        <v>0</v>
      </c>
      <c r="V309" s="34">
        <v>577</v>
      </c>
      <c r="X309" s="33">
        <v>575</v>
      </c>
      <c r="AC309" s="33">
        <v>2</v>
      </c>
      <c r="AK309" s="3" t="s">
        <v>632</v>
      </c>
      <c r="AL309" s="39">
        <v>45254.708333333336</v>
      </c>
      <c r="AM309" s="39">
        <v>45258.416666666664</v>
      </c>
      <c r="AN309" s="1" t="s">
        <v>17</v>
      </c>
      <c r="AO309" s="1" t="s">
        <v>18</v>
      </c>
      <c r="AP309" s="39">
        <v>45258.416666666664</v>
      </c>
      <c r="AQ309" s="39">
        <v>45258.4375</v>
      </c>
      <c r="AR309" s="34">
        <v>3</v>
      </c>
      <c r="AS309" s="36">
        <v>8800000</v>
      </c>
      <c r="AT309" s="36">
        <v>10000</v>
      </c>
      <c r="AW309" s="30">
        <f t="shared" si="14"/>
        <v>0</v>
      </c>
    </row>
    <row r="310" spans="1:49" ht="32">
      <c r="A310" s="30">
        <f t="shared" si="15"/>
        <v>309</v>
      </c>
      <c r="B310" s="2" t="s">
        <v>633</v>
      </c>
      <c r="C310" s="7" t="s">
        <v>354</v>
      </c>
      <c r="E310" s="27">
        <v>45212</v>
      </c>
      <c r="F310" s="34">
        <v>568</v>
      </c>
      <c r="G310" s="30">
        <v>564</v>
      </c>
      <c r="H310" s="35">
        <v>1063.33</v>
      </c>
      <c r="I310" s="36">
        <v>1383929.51</v>
      </c>
      <c r="J310" s="35">
        <v>44</v>
      </c>
      <c r="K310" s="36">
        <v>63890284.329999998</v>
      </c>
      <c r="L310" s="36">
        <v>48851109.740000002</v>
      </c>
      <c r="M310" s="36">
        <v>112741394.06999999</v>
      </c>
      <c r="N310" s="29">
        <f t="shared" si="13"/>
        <v>0</v>
      </c>
      <c r="O310" s="36">
        <v>847831.63</v>
      </c>
      <c r="P310" s="36">
        <v>199896.09</v>
      </c>
      <c r="Q310" s="36">
        <v>294500</v>
      </c>
      <c r="R310" s="34">
        <v>94</v>
      </c>
      <c r="S310" s="34">
        <v>23</v>
      </c>
      <c r="T310" s="34">
        <v>451</v>
      </c>
      <c r="U310" s="34">
        <v>443</v>
      </c>
      <c r="V310" s="34">
        <v>568</v>
      </c>
      <c r="X310" s="33">
        <v>134</v>
      </c>
      <c r="Y310" s="33">
        <v>112</v>
      </c>
      <c r="AD310" s="33">
        <v>171</v>
      </c>
      <c r="AH310" s="33">
        <v>151</v>
      </c>
      <c r="AK310" s="3" t="s">
        <v>332</v>
      </c>
      <c r="AL310" s="39">
        <v>45254.708333333336</v>
      </c>
      <c r="AM310" s="39">
        <v>45258.416666666664</v>
      </c>
      <c r="AN310" s="1" t="s">
        <v>17</v>
      </c>
      <c r="AO310" s="1" t="s">
        <v>18</v>
      </c>
      <c r="AP310" s="39">
        <v>45258.416666666664</v>
      </c>
      <c r="AQ310" s="39">
        <v>45258.4375</v>
      </c>
      <c r="AR310" s="34">
        <v>3</v>
      </c>
      <c r="AS310" s="36">
        <v>5740000</v>
      </c>
      <c r="AT310" s="36">
        <v>10000</v>
      </c>
      <c r="AW310" s="30">
        <f t="shared" si="14"/>
        <v>0</v>
      </c>
    </row>
    <row r="311" spans="1:49" ht="32">
      <c r="A311" s="30">
        <f t="shared" si="15"/>
        <v>310</v>
      </c>
      <c r="B311" s="2" t="s">
        <v>634</v>
      </c>
      <c r="C311" s="7" t="s">
        <v>354</v>
      </c>
      <c r="E311" s="27">
        <v>45214</v>
      </c>
      <c r="F311" s="34">
        <v>691</v>
      </c>
      <c r="G311" s="30">
        <v>690</v>
      </c>
      <c r="H311" s="35">
        <v>368.34</v>
      </c>
      <c r="I311" s="36">
        <v>578678.19999999995</v>
      </c>
      <c r="J311" s="35">
        <v>43.02</v>
      </c>
      <c r="K311" s="36">
        <v>84395336.659999996</v>
      </c>
      <c r="L311" s="36">
        <v>19617615.489999998</v>
      </c>
      <c r="M311" s="36">
        <v>104012952.15000001</v>
      </c>
      <c r="N311" s="29">
        <f t="shared" si="13"/>
        <v>0</v>
      </c>
      <c r="O311" s="36">
        <v>753309</v>
      </c>
      <c r="P311" s="36">
        <v>150743.41</v>
      </c>
      <c r="Q311" s="36">
        <v>285198.57</v>
      </c>
      <c r="T311" s="34">
        <v>691</v>
      </c>
      <c r="U311" s="34">
        <v>691</v>
      </c>
      <c r="V311" s="34">
        <v>691</v>
      </c>
      <c r="X311" s="33">
        <v>155</v>
      </c>
      <c r="Y311" s="33">
        <v>133</v>
      </c>
      <c r="AC311" s="33">
        <v>175</v>
      </c>
      <c r="AD311" s="33">
        <v>209</v>
      </c>
      <c r="AH311" s="33">
        <v>19</v>
      </c>
      <c r="AK311" s="3" t="s">
        <v>632</v>
      </c>
      <c r="AL311" s="39">
        <v>45254.708333333336</v>
      </c>
      <c r="AM311" s="39">
        <v>45258.416666666664</v>
      </c>
      <c r="AN311" s="1" t="s">
        <v>17</v>
      </c>
      <c r="AO311" s="1" t="s">
        <v>18</v>
      </c>
      <c r="AP311" s="39">
        <v>45258.416666666664</v>
      </c>
      <c r="AQ311" s="39">
        <v>45258.4375</v>
      </c>
      <c r="AR311" s="34">
        <v>3</v>
      </c>
      <c r="AS311" s="36">
        <v>7720000</v>
      </c>
      <c r="AT311" s="36">
        <v>10000</v>
      </c>
      <c r="AW311" s="30">
        <f t="shared" si="14"/>
        <v>0</v>
      </c>
    </row>
    <row r="312" spans="1:49" ht="32">
      <c r="A312" s="30">
        <f t="shared" si="15"/>
        <v>311</v>
      </c>
      <c r="B312" s="2" t="s">
        <v>635</v>
      </c>
      <c r="C312" s="7" t="s">
        <v>354</v>
      </c>
      <c r="E312" s="27">
        <v>45217</v>
      </c>
      <c r="F312" s="34">
        <v>167</v>
      </c>
      <c r="G312" s="30">
        <v>165</v>
      </c>
      <c r="H312" s="35">
        <v>131.74</v>
      </c>
      <c r="I312" s="36">
        <v>437820.34</v>
      </c>
      <c r="J312" s="35">
        <v>40.409999999999997</v>
      </c>
      <c r="K312" s="36">
        <v>18873065.960000001</v>
      </c>
      <c r="L312" s="36">
        <v>1374653.07</v>
      </c>
      <c r="M312" s="36">
        <v>20247719.030000001</v>
      </c>
      <c r="N312" s="29">
        <f t="shared" si="13"/>
        <v>0</v>
      </c>
      <c r="O312" s="36">
        <v>113459</v>
      </c>
      <c r="P312" s="36">
        <v>122713.45</v>
      </c>
      <c r="Q312" s="36">
        <v>267109.59000000003</v>
      </c>
      <c r="R312" s="34">
        <v>111</v>
      </c>
      <c r="S312" s="34">
        <v>54</v>
      </c>
      <c r="T312" s="34">
        <v>2</v>
      </c>
      <c r="U312" s="34">
        <v>0</v>
      </c>
      <c r="V312" s="34">
        <v>167</v>
      </c>
      <c r="X312" s="33">
        <v>114</v>
      </c>
      <c r="Y312" s="33">
        <v>53</v>
      </c>
      <c r="AK312" s="3" t="s">
        <v>311</v>
      </c>
      <c r="AL312" s="39">
        <v>45254.708333333336</v>
      </c>
      <c r="AM312" s="39">
        <v>45258.416666666664</v>
      </c>
      <c r="AN312" s="1" t="s">
        <v>17</v>
      </c>
      <c r="AO312" s="1" t="s">
        <v>18</v>
      </c>
      <c r="AP312" s="39">
        <v>45258.416666666664</v>
      </c>
      <c r="AQ312" s="39">
        <v>45258.4375</v>
      </c>
      <c r="AR312" s="34">
        <v>5</v>
      </c>
      <c r="AS312" s="36">
        <v>2540000</v>
      </c>
      <c r="AT312" s="36">
        <v>100000</v>
      </c>
      <c r="AW312" s="30">
        <f t="shared" si="14"/>
        <v>0</v>
      </c>
    </row>
    <row r="313" spans="1:49" ht="32">
      <c r="A313" s="30">
        <f t="shared" si="15"/>
        <v>312</v>
      </c>
      <c r="B313" s="2" t="s">
        <v>636</v>
      </c>
      <c r="C313" s="7" t="s">
        <v>354</v>
      </c>
      <c r="E313" s="27">
        <v>45221</v>
      </c>
      <c r="F313" s="34">
        <v>147</v>
      </c>
      <c r="G313" s="30">
        <v>80</v>
      </c>
      <c r="H313" s="35">
        <v>183</v>
      </c>
      <c r="I313" s="36">
        <v>563874.69999999995</v>
      </c>
      <c r="J313" s="35">
        <v>48</v>
      </c>
      <c r="K313" s="36">
        <v>13463746.779999999</v>
      </c>
      <c r="L313" s="36">
        <v>1111795.99</v>
      </c>
      <c r="M313" s="36">
        <v>14575542.77</v>
      </c>
      <c r="N313" s="29">
        <f t="shared" si="13"/>
        <v>0</v>
      </c>
      <c r="O313" s="36">
        <v>64330</v>
      </c>
      <c r="P313" s="36">
        <v>182194.28</v>
      </c>
      <c r="Q313" s="36">
        <v>376308.69</v>
      </c>
      <c r="R313" s="34">
        <v>53</v>
      </c>
      <c r="S313" s="34">
        <v>47</v>
      </c>
      <c r="T313" s="34">
        <v>47</v>
      </c>
      <c r="U313" s="34">
        <v>0</v>
      </c>
      <c r="V313" s="34">
        <v>147</v>
      </c>
      <c r="X313" s="33">
        <v>80</v>
      </c>
      <c r="Y313" s="33">
        <v>64</v>
      </c>
      <c r="AC313" s="33">
        <v>1</v>
      </c>
      <c r="AD313" s="33">
        <v>2</v>
      </c>
      <c r="AK313" s="3" t="s">
        <v>317</v>
      </c>
      <c r="AL313" s="39">
        <v>45254.708333333336</v>
      </c>
      <c r="AM313" s="39">
        <v>45258.416666666664</v>
      </c>
      <c r="AN313" s="1" t="s">
        <v>17</v>
      </c>
      <c r="AO313" s="1" t="s">
        <v>18</v>
      </c>
      <c r="AP313" s="39">
        <v>45258.416666666664</v>
      </c>
      <c r="AQ313" s="39">
        <v>45258.4375</v>
      </c>
      <c r="AR313" s="34">
        <v>3</v>
      </c>
      <c r="AS313" s="36">
        <v>1690000</v>
      </c>
      <c r="AT313" s="36">
        <v>10000</v>
      </c>
      <c r="AW313" s="30">
        <f t="shared" si="14"/>
        <v>0</v>
      </c>
    </row>
    <row r="314" spans="1:49" ht="32">
      <c r="A314" s="30">
        <f t="shared" si="15"/>
        <v>313</v>
      </c>
      <c r="B314" s="2" t="s">
        <v>637</v>
      </c>
      <c r="C314" s="7" t="s">
        <v>354</v>
      </c>
      <c r="E314" s="27">
        <v>45183</v>
      </c>
      <c r="F314" s="34">
        <v>4514</v>
      </c>
      <c r="G314" s="30">
        <v>4017</v>
      </c>
      <c r="H314" s="35">
        <v>913</v>
      </c>
      <c r="I314" s="36">
        <v>1337887.8899999999</v>
      </c>
      <c r="J314" s="35">
        <v>33</v>
      </c>
      <c r="K314" s="36">
        <v>187319907.63999999</v>
      </c>
      <c r="L314" s="36">
        <v>76741719.469999999</v>
      </c>
      <c r="M314" s="36">
        <v>264061627.11000001</v>
      </c>
      <c r="N314" s="29">
        <f t="shared" si="13"/>
        <v>0</v>
      </c>
      <c r="O314" s="36">
        <v>1840342.56</v>
      </c>
      <c r="P314" s="36">
        <v>65736.03</v>
      </c>
      <c r="Q314" s="36">
        <v>75254.320000000007</v>
      </c>
      <c r="S314" s="34">
        <v>1</v>
      </c>
      <c r="T314" s="34">
        <v>4513</v>
      </c>
      <c r="U314" s="34">
        <v>4514</v>
      </c>
      <c r="V314" s="34">
        <v>4514</v>
      </c>
      <c r="X314" s="33">
        <v>3467</v>
      </c>
      <c r="Y314" s="33">
        <v>308</v>
      </c>
      <c r="AC314" s="33">
        <v>324</v>
      </c>
      <c r="AD314" s="33">
        <v>60</v>
      </c>
      <c r="AG314" s="33">
        <v>339</v>
      </c>
      <c r="AJ314" s="33">
        <v>16</v>
      </c>
      <c r="AK314" s="3" t="s">
        <v>641</v>
      </c>
      <c r="AL314" s="39">
        <v>45252.708333333336</v>
      </c>
      <c r="AM314" s="39">
        <v>45259.375</v>
      </c>
      <c r="AN314" s="1" t="s">
        <v>17</v>
      </c>
      <c r="AO314" s="1" t="s">
        <v>18</v>
      </c>
      <c r="AP314" s="39">
        <v>45259.375</v>
      </c>
      <c r="AQ314" s="39">
        <v>45259.395833333336</v>
      </c>
      <c r="AR314" s="34">
        <v>5</v>
      </c>
      <c r="AS314" s="36">
        <v>11840000</v>
      </c>
      <c r="AT314" s="36">
        <v>10000</v>
      </c>
      <c r="AW314" s="30">
        <f t="shared" si="14"/>
        <v>0</v>
      </c>
    </row>
    <row r="315" spans="1:49" ht="32">
      <c r="A315" s="30">
        <f t="shared" si="15"/>
        <v>314</v>
      </c>
      <c r="B315" s="2" t="s">
        <v>638</v>
      </c>
      <c r="C315" s="7" t="s">
        <v>354</v>
      </c>
      <c r="E315" s="27">
        <v>45183</v>
      </c>
      <c r="F315" s="34">
        <v>2184</v>
      </c>
      <c r="G315" s="30">
        <v>1924</v>
      </c>
      <c r="H315" s="35">
        <v>1046</v>
      </c>
      <c r="I315" s="36">
        <v>1696866.68</v>
      </c>
      <c r="J315" s="35">
        <v>37</v>
      </c>
      <c r="K315" s="36">
        <v>62081671.630000003</v>
      </c>
      <c r="L315" s="36">
        <v>30986239.710000001</v>
      </c>
      <c r="M315" s="36">
        <v>93067911.340000004</v>
      </c>
      <c r="N315" s="29">
        <f t="shared" si="13"/>
        <v>0</v>
      </c>
      <c r="O315" s="36">
        <v>608017.02</v>
      </c>
      <c r="P315" s="36">
        <v>48372.1</v>
      </c>
      <c r="Q315" s="36">
        <v>53633.73</v>
      </c>
      <c r="T315" s="34">
        <v>2184</v>
      </c>
      <c r="U315" s="34">
        <v>2184</v>
      </c>
      <c r="V315" s="34">
        <v>2184</v>
      </c>
      <c r="X315" s="33">
        <v>1823</v>
      </c>
      <c r="Y315" s="33">
        <v>29</v>
      </c>
      <c r="AC315" s="33">
        <v>117</v>
      </c>
      <c r="AD315" s="33">
        <v>5</v>
      </c>
      <c r="AG315" s="33">
        <v>153</v>
      </c>
      <c r="AI315" s="33">
        <v>3</v>
      </c>
      <c r="AJ315" s="33">
        <v>4</v>
      </c>
      <c r="AK315" s="3" t="s">
        <v>642</v>
      </c>
      <c r="AL315" s="39">
        <v>45252.708333333336</v>
      </c>
      <c r="AM315" s="39">
        <v>45259.416666666664</v>
      </c>
      <c r="AN315" s="1" t="s">
        <v>17</v>
      </c>
      <c r="AO315" s="1" t="s">
        <v>18</v>
      </c>
      <c r="AP315" s="39">
        <v>45259.416666666664</v>
      </c>
      <c r="AQ315" s="39">
        <v>45259.4375</v>
      </c>
      <c r="AR315" s="34">
        <v>5</v>
      </c>
      <c r="AS315" s="36">
        <v>3500000</v>
      </c>
      <c r="AT315" s="36">
        <v>10000</v>
      </c>
      <c r="AW315" s="30">
        <f t="shared" si="14"/>
        <v>0</v>
      </c>
    </row>
    <row r="316" spans="1:49" ht="32">
      <c r="A316" s="30">
        <f t="shared" si="15"/>
        <v>315</v>
      </c>
      <c r="B316" s="2" t="s">
        <v>639</v>
      </c>
      <c r="C316" s="7" t="s">
        <v>354</v>
      </c>
      <c r="E316" s="27">
        <v>45183</v>
      </c>
      <c r="F316" s="34">
        <v>6883</v>
      </c>
      <c r="G316" s="30">
        <v>5741</v>
      </c>
      <c r="H316" s="35">
        <v>1301</v>
      </c>
      <c r="I316" s="36">
        <v>4396700.01</v>
      </c>
      <c r="J316" s="35">
        <v>38</v>
      </c>
      <c r="K316" s="36">
        <v>321829563.18000001</v>
      </c>
      <c r="L316" s="36">
        <v>174174873.36000001</v>
      </c>
      <c r="M316" s="36">
        <v>496004436.54000002</v>
      </c>
      <c r="N316" s="29">
        <f t="shared" si="13"/>
        <v>0</v>
      </c>
      <c r="O316" s="36">
        <v>5471740.0499999998</v>
      </c>
      <c r="P316" s="36">
        <v>86396.87</v>
      </c>
      <c r="Q316" s="36">
        <v>76118.67</v>
      </c>
      <c r="R316" s="34">
        <v>1</v>
      </c>
      <c r="S316" s="34">
        <v>4</v>
      </c>
      <c r="T316" s="34">
        <v>6878</v>
      </c>
      <c r="U316" s="34">
        <v>6883</v>
      </c>
      <c r="V316" s="34">
        <v>6883</v>
      </c>
      <c r="X316" s="33">
        <v>5053</v>
      </c>
      <c r="Y316" s="33">
        <v>160</v>
      </c>
      <c r="AC316" s="33">
        <v>612</v>
      </c>
      <c r="AD316" s="33">
        <v>192</v>
      </c>
      <c r="AG316" s="33">
        <v>732</v>
      </c>
      <c r="AI316" s="33">
        <v>19</v>
      </c>
      <c r="AJ316" s="33">
        <v>104</v>
      </c>
      <c r="AK316" s="3" t="s">
        <v>643</v>
      </c>
      <c r="AL316" s="39">
        <v>45252.708333333336</v>
      </c>
      <c r="AM316" s="39">
        <v>45259.583333333336</v>
      </c>
      <c r="AN316" s="1" t="s">
        <v>17</v>
      </c>
      <c r="AO316" s="1" t="s">
        <v>18</v>
      </c>
      <c r="AP316" s="39">
        <v>45259.583333333336</v>
      </c>
      <c r="AQ316" s="39">
        <v>45259.604166666664</v>
      </c>
      <c r="AR316" s="34">
        <v>5</v>
      </c>
      <c r="AS316" s="36">
        <v>15070000</v>
      </c>
      <c r="AT316" s="36">
        <v>10000</v>
      </c>
      <c r="AW316" s="30">
        <f t="shared" si="14"/>
        <v>0</v>
      </c>
    </row>
    <row r="317" spans="1:49" ht="32">
      <c r="A317" s="30">
        <f t="shared" si="15"/>
        <v>316</v>
      </c>
      <c r="B317" s="2" t="s">
        <v>640</v>
      </c>
      <c r="C317" s="7" t="s">
        <v>354</v>
      </c>
      <c r="E317" s="27">
        <v>45183</v>
      </c>
      <c r="F317" s="34">
        <v>2002</v>
      </c>
      <c r="G317" s="30">
        <v>1756</v>
      </c>
      <c r="H317" s="35">
        <v>1006</v>
      </c>
      <c r="I317" s="36">
        <v>1622729.19</v>
      </c>
      <c r="J317" s="35">
        <v>35</v>
      </c>
      <c r="K317" s="36">
        <v>89482699.549999997</v>
      </c>
      <c r="L317" s="36">
        <v>42858516.759999998</v>
      </c>
      <c r="M317" s="36">
        <v>132341216.31</v>
      </c>
      <c r="N317" s="29">
        <f t="shared" si="13"/>
        <v>0</v>
      </c>
      <c r="O317" s="36">
        <v>402404.31</v>
      </c>
      <c r="P317" s="36">
        <v>75365.16</v>
      </c>
      <c r="Q317" s="36">
        <v>85776.84</v>
      </c>
      <c r="R317" s="34">
        <v>3</v>
      </c>
      <c r="T317" s="34">
        <v>1999</v>
      </c>
      <c r="U317" s="34">
        <v>2002</v>
      </c>
      <c r="V317" s="34">
        <v>2002</v>
      </c>
      <c r="X317" s="33">
        <v>1747</v>
      </c>
      <c r="Y317" s="33">
        <v>40</v>
      </c>
      <c r="AC317" s="33">
        <v>84</v>
      </c>
      <c r="AD317" s="33">
        <v>26</v>
      </c>
      <c r="AG317" s="33">
        <v>95</v>
      </c>
      <c r="AJ317" s="33">
        <v>10</v>
      </c>
      <c r="AK317" s="3" t="s">
        <v>644</v>
      </c>
      <c r="AL317" s="39">
        <v>45252.708333333336</v>
      </c>
      <c r="AM317" s="39">
        <v>45259.625</v>
      </c>
      <c r="AN317" s="1" t="s">
        <v>17</v>
      </c>
      <c r="AO317" s="1" t="s">
        <v>18</v>
      </c>
      <c r="AP317" s="39">
        <v>45259.625</v>
      </c>
      <c r="AQ317" s="39">
        <v>45259.645833333336</v>
      </c>
      <c r="AR317" s="34">
        <v>5</v>
      </c>
      <c r="AS317" s="36">
        <v>5290000</v>
      </c>
      <c r="AT317" s="36">
        <v>10000</v>
      </c>
      <c r="AW317" s="30">
        <f t="shared" si="14"/>
        <v>0</v>
      </c>
    </row>
    <row r="318" spans="1:49" ht="32">
      <c r="A318" s="30">
        <f t="shared" si="15"/>
        <v>317</v>
      </c>
      <c r="B318" s="2" t="s">
        <v>645</v>
      </c>
      <c r="C318" s="7" t="s">
        <v>354</v>
      </c>
      <c r="E318" s="27">
        <v>45164</v>
      </c>
      <c r="F318" s="34">
        <v>532</v>
      </c>
      <c r="G318" s="30">
        <v>521</v>
      </c>
      <c r="H318" s="35">
        <v>1341.61</v>
      </c>
      <c r="I318" s="36">
        <v>2098012.13</v>
      </c>
      <c r="J318" s="35">
        <v>44.69</v>
      </c>
      <c r="K318" s="36">
        <v>68216124.769999996</v>
      </c>
      <c r="L318" s="36">
        <v>81884549.390000001</v>
      </c>
      <c r="M318" s="36">
        <v>150100674.16</v>
      </c>
      <c r="N318" s="29">
        <f t="shared" si="13"/>
        <v>0</v>
      </c>
      <c r="O318" s="36">
        <v>42947.4</v>
      </c>
      <c r="P318" s="36">
        <v>288101.09999999998</v>
      </c>
      <c r="Q318" s="36">
        <v>315843.92</v>
      </c>
      <c r="T318" s="34">
        <v>532</v>
      </c>
      <c r="U318" s="34">
        <v>532</v>
      </c>
      <c r="V318" s="34">
        <v>532</v>
      </c>
      <c r="X318" s="33">
        <v>93</v>
      </c>
      <c r="AC318" s="33">
        <v>122</v>
      </c>
      <c r="AG318" s="33">
        <v>74</v>
      </c>
      <c r="AH318" s="33">
        <v>243</v>
      </c>
      <c r="AK318" s="3" t="s">
        <v>646</v>
      </c>
      <c r="AL318" s="39">
        <v>45257.708333333336</v>
      </c>
      <c r="AM318" s="39">
        <v>45259.416666666664</v>
      </c>
      <c r="AN318" s="1" t="s">
        <v>17</v>
      </c>
      <c r="AO318" s="1" t="s">
        <v>18</v>
      </c>
      <c r="AP318" s="39">
        <v>45259.416666666664</v>
      </c>
      <c r="AQ318" s="39">
        <v>45259.4375</v>
      </c>
      <c r="AR318" s="34">
        <v>3</v>
      </c>
      <c r="AS318" s="36">
        <v>3900000</v>
      </c>
      <c r="AT318" s="36">
        <v>10000</v>
      </c>
      <c r="AW318" s="30">
        <f t="shared" si="14"/>
        <v>0</v>
      </c>
    </row>
    <row r="319" spans="1:49" ht="32">
      <c r="A319" s="30">
        <f t="shared" si="15"/>
        <v>318</v>
      </c>
      <c r="B319" s="2" t="s">
        <v>647</v>
      </c>
      <c r="C319" s="7" t="s">
        <v>354</v>
      </c>
      <c r="E319" s="27">
        <v>45143</v>
      </c>
      <c r="F319" s="34">
        <v>114</v>
      </c>
      <c r="G319" s="30">
        <v>114</v>
      </c>
      <c r="H319" s="35">
        <v>2847</v>
      </c>
      <c r="I319" s="36">
        <v>4524904.43</v>
      </c>
      <c r="J319" s="35">
        <v>47</v>
      </c>
      <c r="K319" s="36">
        <v>25428924.440000001</v>
      </c>
      <c r="L319" s="36">
        <v>130556034.56999999</v>
      </c>
      <c r="M319" s="36">
        <v>155984959.00999999</v>
      </c>
      <c r="N319" s="29">
        <f t="shared" si="13"/>
        <v>0</v>
      </c>
      <c r="O319" s="36">
        <v>2330</v>
      </c>
      <c r="P319" s="36">
        <v>1368289.11</v>
      </c>
      <c r="Q319" s="36">
        <v>416078.88</v>
      </c>
      <c r="T319" s="34">
        <v>114</v>
      </c>
      <c r="U319" s="34">
        <v>114</v>
      </c>
      <c r="V319" s="34">
        <v>114</v>
      </c>
      <c r="AH319" s="33">
        <v>114</v>
      </c>
      <c r="AK319" s="3" t="s">
        <v>648</v>
      </c>
      <c r="AL319" s="39">
        <v>45257.708333333336</v>
      </c>
      <c r="AM319" s="39">
        <v>45259.416666666664</v>
      </c>
      <c r="AN319" s="1" t="s">
        <v>17</v>
      </c>
      <c r="AO319" s="1" t="s">
        <v>18</v>
      </c>
      <c r="AP319" s="39">
        <v>45259.416666666664</v>
      </c>
      <c r="AQ319" s="39">
        <v>45259.4375</v>
      </c>
      <c r="AR319" s="34">
        <v>3</v>
      </c>
      <c r="AS319" s="36">
        <v>1160000</v>
      </c>
      <c r="AT319" s="36">
        <v>10000</v>
      </c>
      <c r="AW319" s="30">
        <f t="shared" si="14"/>
        <v>0</v>
      </c>
    </row>
    <row r="320" spans="1:49" ht="32">
      <c r="A320" s="30">
        <f t="shared" si="15"/>
        <v>319</v>
      </c>
      <c r="B320" s="2" t="s">
        <v>649</v>
      </c>
      <c r="C320" s="7" t="s">
        <v>354</v>
      </c>
      <c r="E320" s="27">
        <v>45192</v>
      </c>
      <c r="F320" s="34">
        <v>1412</v>
      </c>
      <c r="G320" s="30">
        <v>1412</v>
      </c>
      <c r="H320" s="35">
        <v>702</v>
      </c>
      <c r="I320" s="36">
        <v>339608.48</v>
      </c>
      <c r="J320" s="35">
        <v>38</v>
      </c>
      <c r="K320" s="36">
        <v>117718833.12</v>
      </c>
      <c r="L320" s="36">
        <v>16407164.380000001</v>
      </c>
      <c r="M320" s="36">
        <v>134125997.5</v>
      </c>
      <c r="N320" s="29">
        <f t="shared" si="13"/>
        <v>0</v>
      </c>
      <c r="O320" s="36">
        <v>13290.76</v>
      </c>
      <c r="P320" s="36">
        <v>94990.080000000002</v>
      </c>
      <c r="Q320" s="36">
        <v>27518.92</v>
      </c>
      <c r="T320" s="34">
        <v>1412</v>
      </c>
      <c r="U320" s="34">
        <v>1412</v>
      </c>
      <c r="V320" s="34">
        <v>1412</v>
      </c>
      <c r="X320" s="33">
        <v>1375</v>
      </c>
      <c r="Y320" s="33">
        <v>2</v>
      </c>
      <c r="AC320" s="33">
        <v>17</v>
      </c>
      <c r="AD320" s="33">
        <v>13</v>
      </c>
      <c r="AG320" s="33">
        <v>3</v>
      </c>
      <c r="AI320" s="33">
        <v>2</v>
      </c>
      <c r="AK320" s="3" t="s">
        <v>244</v>
      </c>
      <c r="AL320" s="39">
        <v>45257.708333333336</v>
      </c>
      <c r="AM320" s="39">
        <v>45259.416666666664</v>
      </c>
      <c r="AN320" s="1" t="s">
        <v>17</v>
      </c>
      <c r="AO320" s="1" t="s">
        <v>18</v>
      </c>
      <c r="AP320" s="39">
        <v>45259.416666666664</v>
      </c>
      <c r="AQ320" s="39">
        <v>45259.4375</v>
      </c>
      <c r="AR320" s="34">
        <v>5</v>
      </c>
      <c r="AS320" s="36">
        <v>8100000</v>
      </c>
      <c r="AT320" s="36">
        <v>50000</v>
      </c>
      <c r="AW320" s="30">
        <f t="shared" si="14"/>
        <v>0</v>
      </c>
    </row>
    <row r="321" spans="1:49" ht="32">
      <c r="A321" s="30">
        <f t="shared" si="15"/>
        <v>320</v>
      </c>
      <c r="B321" s="2" t="s">
        <v>650</v>
      </c>
      <c r="C321" s="7" t="s">
        <v>354</v>
      </c>
      <c r="E321" s="27">
        <v>45183</v>
      </c>
      <c r="F321" s="34">
        <v>463</v>
      </c>
      <c r="G321" s="30">
        <v>460</v>
      </c>
      <c r="H321" s="35">
        <v>102.11</v>
      </c>
      <c r="I321" s="36">
        <v>423471.41</v>
      </c>
      <c r="J321" s="35">
        <v>42.17</v>
      </c>
      <c r="K321" s="36">
        <v>57695583.649999999</v>
      </c>
      <c r="L321" s="36">
        <v>3212004.64</v>
      </c>
      <c r="M321" s="36">
        <v>60907588.289999999</v>
      </c>
      <c r="N321" s="29">
        <f t="shared" si="13"/>
        <v>0</v>
      </c>
      <c r="O321" s="36">
        <v>1166</v>
      </c>
      <c r="P321" s="36">
        <v>132407.79999999999</v>
      </c>
      <c r="Q321" s="36">
        <v>323328.09999999998</v>
      </c>
      <c r="R321" s="34">
        <v>7</v>
      </c>
      <c r="S321" s="34">
        <v>220</v>
      </c>
      <c r="T321" s="34">
        <v>236</v>
      </c>
      <c r="U321" s="34">
        <v>0</v>
      </c>
      <c r="V321" s="34">
        <v>463</v>
      </c>
      <c r="X321" s="33">
        <v>462</v>
      </c>
      <c r="AC321" s="33">
        <v>1</v>
      </c>
      <c r="AK321" s="3" t="s">
        <v>279</v>
      </c>
      <c r="AL321" s="39">
        <v>45257.708333333336</v>
      </c>
      <c r="AM321" s="39">
        <v>45259.416666666664</v>
      </c>
      <c r="AN321" s="1" t="s">
        <v>17</v>
      </c>
      <c r="AO321" s="1" t="s">
        <v>18</v>
      </c>
      <c r="AP321" s="39">
        <v>45259.416666666664</v>
      </c>
      <c r="AQ321" s="39">
        <v>45259.4375</v>
      </c>
      <c r="AR321" s="34">
        <v>3</v>
      </c>
      <c r="AS321" s="36">
        <v>9900000</v>
      </c>
      <c r="AT321" s="36">
        <v>20000</v>
      </c>
      <c r="AW321" s="30">
        <f t="shared" si="14"/>
        <v>0</v>
      </c>
    </row>
    <row r="322" spans="1:49" ht="32">
      <c r="A322" s="30">
        <f t="shared" si="15"/>
        <v>321</v>
      </c>
      <c r="B322" s="2" t="s">
        <v>651</v>
      </c>
      <c r="C322" s="7" t="s">
        <v>354</v>
      </c>
      <c r="E322" s="27">
        <v>45218</v>
      </c>
      <c r="F322" s="34">
        <v>860</v>
      </c>
      <c r="G322" s="30">
        <v>823</v>
      </c>
      <c r="H322" s="35">
        <v>1041.45</v>
      </c>
      <c r="I322" s="36">
        <v>1248664.18</v>
      </c>
      <c r="J322" s="35">
        <v>45.48</v>
      </c>
      <c r="K322" s="36">
        <v>97046479.609999999</v>
      </c>
      <c r="L322" s="36">
        <v>81303020.730000004</v>
      </c>
      <c r="M322" s="36">
        <v>178349500.34</v>
      </c>
      <c r="N322" s="29">
        <f t="shared" si="13"/>
        <v>0</v>
      </c>
      <c r="O322" s="36">
        <v>1057693.77</v>
      </c>
      <c r="P322" s="36">
        <v>216706.56</v>
      </c>
      <c r="Q322" s="36">
        <v>258719.57</v>
      </c>
      <c r="T322" s="34">
        <v>860</v>
      </c>
      <c r="U322" s="34">
        <v>860</v>
      </c>
      <c r="V322" s="34">
        <v>860</v>
      </c>
      <c r="X322" s="33">
        <v>269</v>
      </c>
      <c r="Y322" s="33">
        <v>31</v>
      </c>
      <c r="AC322" s="33">
        <v>182</v>
      </c>
      <c r="AD322" s="33">
        <v>139</v>
      </c>
      <c r="AG322" s="33">
        <v>58</v>
      </c>
      <c r="AH322" s="33">
        <v>181</v>
      </c>
      <c r="AK322" s="3" t="s">
        <v>652</v>
      </c>
      <c r="AL322" s="39">
        <v>45257.708333333336</v>
      </c>
      <c r="AM322" s="39">
        <v>45259.416666666664</v>
      </c>
      <c r="AN322" s="1" t="s">
        <v>17</v>
      </c>
      <c r="AO322" s="1" t="s">
        <v>18</v>
      </c>
      <c r="AP322" s="39">
        <v>45259.416666666664</v>
      </c>
      <c r="AQ322" s="39">
        <v>45259.4375</v>
      </c>
      <c r="AR322" s="34">
        <v>3</v>
      </c>
      <c r="AS322" s="36">
        <v>6800000</v>
      </c>
      <c r="AT322" s="36">
        <v>10000</v>
      </c>
      <c r="AW322" s="30">
        <f t="shared" si="14"/>
        <v>0</v>
      </c>
    </row>
    <row r="323" spans="1:49" ht="32">
      <c r="A323" s="30">
        <f t="shared" si="15"/>
        <v>322</v>
      </c>
      <c r="B323" s="2" t="s">
        <v>653</v>
      </c>
      <c r="C323" s="7" t="s">
        <v>354</v>
      </c>
      <c r="E323" s="27">
        <v>45212</v>
      </c>
      <c r="F323" s="34">
        <v>832</v>
      </c>
      <c r="G323" s="30">
        <v>825</v>
      </c>
      <c r="H323" s="35">
        <v>2347</v>
      </c>
      <c r="I323" s="36">
        <v>4053474.13</v>
      </c>
      <c r="J323" s="35">
        <v>45</v>
      </c>
      <c r="K323" s="36">
        <v>91348706.079999998</v>
      </c>
      <c r="L323" s="36">
        <v>289497198.60000002</v>
      </c>
      <c r="M323" s="36">
        <v>380845904.68000001</v>
      </c>
      <c r="N323" s="29">
        <f t="shared" si="13"/>
        <v>0</v>
      </c>
      <c r="O323" s="36">
        <v>24542.74</v>
      </c>
      <c r="P323" s="36">
        <v>461631.4</v>
      </c>
      <c r="Q323" s="36">
        <v>255390</v>
      </c>
      <c r="T323" s="34">
        <v>832</v>
      </c>
      <c r="U323" s="34">
        <v>832</v>
      </c>
      <c r="V323" s="34">
        <v>832</v>
      </c>
      <c r="AH323" s="33">
        <v>832</v>
      </c>
      <c r="AK323" s="3" t="s">
        <v>578</v>
      </c>
      <c r="AL323" s="39">
        <v>45257.708333333336</v>
      </c>
      <c r="AM323" s="39">
        <v>45259.416666666664</v>
      </c>
      <c r="AN323" s="1" t="s">
        <v>17</v>
      </c>
      <c r="AO323" s="1" t="s">
        <v>18</v>
      </c>
      <c r="AP323" s="39">
        <v>45259.416666666664</v>
      </c>
      <c r="AQ323" s="39">
        <v>45259.4375</v>
      </c>
      <c r="AR323" s="34">
        <v>3</v>
      </c>
      <c r="AS323" s="36">
        <v>3650000</v>
      </c>
      <c r="AT323" s="36">
        <v>10000</v>
      </c>
      <c r="AW323" s="30">
        <f t="shared" ref="AW323:AW387" si="16">IF(AU323="",0,1)</f>
        <v>0</v>
      </c>
    </row>
    <row r="324" spans="1:49" ht="32">
      <c r="A324" s="30">
        <f t="shared" ref="A324:A387" si="17">ROW()-1</f>
        <v>323</v>
      </c>
      <c r="B324" s="2" t="s">
        <v>654</v>
      </c>
      <c r="C324" s="7" t="s">
        <v>354</v>
      </c>
      <c r="E324" s="27">
        <v>45206</v>
      </c>
      <c r="F324" s="34">
        <v>502</v>
      </c>
      <c r="G324" s="30">
        <v>498</v>
      </c>
      <c r="H324" s="35">
        <v>270</v>
      </c>
      <c r="I324" s="36">
        <v>474662.6</v>
      </c>
      <c r="J324" s="35">
        <v>44</v>
      </c>
      <c r="K324" s="36">
        <v>54047296.950000003</v>
      </c>
      <c r="L324" s="36">
        <v>8639308.1899999995</v>
      </c>
      <c r="M324" s="36">
        <v>62686605.140000001</v>
      </c>
      <c r="N324" s="29">
        <f t="shared" si="13"/>
        <v>0</v>
      </c>
      <c r="O324" s="36">
        <v>356881.15</v>
      </c>
      <c r="P324" s="36">
        <v>125876.72</v>
      </c>
      <c r="Q324" s="36">
        <v>286795.59000000003</v>
      </c>
      <c r="R324" s="34">
        <v>120</v>
      </c>
      <c r="S324" s="34">
        <v>5</v>
      </c>
      <c r="T324" s="34">
        <v>377</v>
      </c>
      <c r="U324" s="34">
        <v>377</v>
      </c>
      <c r="V324" s="34">
        <v>502</v>
      </c>
      <c r="X324" s="33">
        <v>164</v>
      </c>
      <c r="Y324" s="33">
        <v>117</v>
      </c>
      <c r="AC324" s="33">
        <v>130</v>
      </c>
      <c r="AD324" s="33">
        <v>34</v>
      </c>
      <c r="AH324" s="33">
        <v>57</v>
      </c>
      <c r="AK324" s="3" t="s">
        <v>299</v>
      </c>
      <c r="AL324" s="39">
        <v>45257.708333333336</v>
      </c>
      <c r="AM324" s="39">
        <v>45259.416666666664</v>
      </c>
      <c r="AN324" s="1" t="s">
        <v>17</v>
      </c>
      <c r="AO324" s="1" t="s">
        <v>18</v>
      </c>
      <c r="AP324" s="39">
        <v>45259.416666666664</v>
      </c>
      <c r="AQ324" s="39">
        <v>45259.4375</v>
      </c>
      <c r="AR324" s="34">
        <v>3</v>
      </c>
      <c r="AS324" s="36">
        <v>6485600</v>
      </c>
      <c r="AT324" s="36">
        <v>100000</v>
      </c>
      <c r="AW324" s="30">
        <f t="shared" si="16"/>
        <v>0</v>
      </c>
    </row>
    <row r="325" spans="1:49" ht="32">
      <c r="A325" s="30">
        <f t="shared" si="17"/>
        <v>324</v>
      </c>
      <c r="B325" s="2" t="s">
        <v>655</v>
      </c>
      <c r="C325" s="7" t="s">
        <v>354</v>
      </c>
      <c r="E325" s="27">
        <v>45217</v>
      </c>
      <c r="F325" s="34">
        <v>1800</v>
      </c>
      <c r="G325" s="30">
        <v>1795</v>
      </c>
      <c r="H325" s="35">
        <v>601.25</v>
      </c>
      <c r="I325" s="36">
        <v>1385634.66</v>
      </c>
      <c r="J325" s="35">
        <v>43.85</v>
      </c>
      <c r="K325" s="36">
        <v>260518861.94</v>
      </c>
      <c r="L325" s="36">
        <v>101303663.75</v>
      </c>
      <c r="M325" s="36">
        <v>361822525.69</v>
      </c>
      <c r="N325" s="29">
        <f t="shared" si="13"/>
        <v>0</v>
      </c>
      <c r="O325" s="36">
        <v>395330.57</v>
      </c>
      <c r="P325" s="36">
        <v>201572.44</v>
      </c>
      <c r="Q325" s="36">
        <v>308873.13</v>
      </c>
      <c r="T325" s="34">
        <v>1800</v>
      </c>
      <c r="U325" s="34">
        <v>1800</v>
      </c>
      <c r="V325" s="34">
        <v>1800</v>
      </c>
      <c r="X325" s="33">
        <v>1309</v>
      </c>
      <c r="Y325" s="33">
        <v>173</v>
      </c>
      <c r="AC325" s="33">
        <v>211</v>
      </c>
      <c r="AD325" s="33">
        <v>40</v>
      </c>
      <c r="AH325" s="33">
        <v>44</v>
      </c>
      <c r="AI325" s="33">
        <v>23</v>
      </c>
      <c r="AK325" s="3" t="s">
        <v>279</v>
      </c>
      <c r="AL325" s="39">
        <v>45257.708333333336</v>
      </c>
      <c r="AM325" s="39">
        <v>45259.416666666664</v>
      </c>
      <c r="AN325" s="1" t="s">
        <v>17</v>
      </c>
      <c r="AO325" s="1" t="s">
        <v>18</v>
      </c>
      <c r="AP325" s="39">
        <v>45259.416666666664</v>
      </c>
      <c r="AQ325" s="39">
        <v>45259.4375</v>
      </c>
      <c r="AR325" s="34">
        <v>3</v>
      </c>
      <c r="AS325" s="36">
        <v>21900000</v>
      </c>
      <c r="AT325" s="36">
        <v>20000</v>
      </c>
      <c r="AW325" s="30">
        <f t="shared" si="16"/>
        <v>0</v>
      </c>
    </row>
    <row r="326" spans="1:49" ht="32">
      <c r="A326" s="30">
        <f t="shared" si="17"/>
        <v>325</v>
      </c>
      <c r="B326" s="2" t="s">
        <v>656</v>
      </c>
      <c r="C326" s="7" t="s">
        <v>354</v>
      </c>
      <c r="E326" s="27">
        <v>45215</v>
      </c>
      <c r="F326" s="34">
        <v>1030</v>
      </c>
      <c r="G326" s="30">
        <v>308</v>
      </c>
      <c r="H326" s="35">
        <v>1647</v>
      </c>
      <c r="I326" s="36">
        <v>2397123.92</v>
      </c>
      <c r="J326" s="35">
        <v>48</v>
      </c>
      <c r="K326" s="36">
        <v>44731339.039999999</v>
      </c>
      <c r="L326" s="36">
        <v>64412725.659999996</v>
      </c>
      <c r="M326" s="36">
        <v>109144064.7</v>
      </c>
      <c r="N326" s="29">
        <f t="shared" si="13"/>
        <v>0</v>
      </c>
      <c r="O326" s="36">
        <v>590748.24</v>
      </c>
      <c r="P326" s="36">
        <v>354363.85</v>
      </c>
      <c r="Q326" s="36">
        <v>350054.38</v>
      </c>
      <c r="R326" s="34">
        <v>34</v>
      </c>
      <c r="S326" s="34">
        <v>22</v>
      </c>
      <c r="T326" s="34">
        <v>974</v>
      </c>
      <c r="U326" s="34">
        <v>967</v>
      </c>
      <c r="V326" s="34">
        <v>1028</v>
      </c>
      <c r="W326" s="34">
        <v>2</v>
      </c>
      <c r="X326" s="33">
        <v>66</v>
      </c>
      <c r="Y326" s="33">
        <v>2</v>
      </c>
      <c r="AC326" s="33">
        <v>29</v>
      </c>
      <c r="AD326" s="33">
        <v>18</v>
      </c>
      <c r="AH326" s="33">
        <v>915</v>
      </c>
      <c r="AK326" s="3" t="s">
        <v>657</v>
      </c>
      <c r="AL326" s="39">
        <v>45257.708333333336</v>
      </c>
      <c r="AM326" s="39">
        <v>45259.416666666664</v>
      </c>
      <c r="AN326" s="1" t="s">
        <v>17</v>
      </c>
      <c r="AO326" s="1" t="s">
        <v>18</v>
      </c>
      <c r="AP326" s="39">
        <v>45259.416666666664</v>
      </c>
      <c r="AQ326" s="39">
        <v>45259.4375</v>
      </c>
      <c r="AR326" s="34">
        <v>3</v>
      </c>
      <c r="AS326" s="36">
        <v>3800000</v>
      </c>
      <c r="AT326" s="36">
        <v>50000</v>
      </c>
      <c r="AW326" s="30">
        <f t="shared" si="16"/>
        <v>0</v>
      </c>
    </row>
    <row r="327" spans="1:49" ht="32">
      <c r="A327" s="30">
        <f t="shared" si="17"/>
        <v>326</v>
      </c>
      <c r="B327" s="2" t="s">
        <v>658</v>
      </c>
      <c r="C327" s="7" t="s">
        <v>354</v>
      </c>
      <c r="E327" s="27">
        <v>45212</v>
      </c>
      <c r="F327" s="34">
        <v>622</v>
      </c>
      <c r="G327" s="30">
        <v>618</v>
      </c>
      <c r="H327" s="35">
        <v>2237</v>
      </c>
      <c r="I327" s="36">
        <v>1513204.67</v>
      </c>
      <c r="J327" s="35">
        <v>45</v>
      </c>
      <c r="K327" s="36">
        <v>65830446.780000001</v>
      </c>
      <c r="L327" s="36">
        <v>186970005.13999999</v>
      </c>
      <c r="M327" s="36">
        <v>252800451.91999999</v>
      </c>
      <c r="N327" s="29">
        <f t="shared" si="13"/>
        <v>0</v>
      </c>
      <c r="O327" s="36">
        <v>29002.54</v>
      </c>
      <c r="P327" s="36">
        <v>409062.22</v>
      </c>
      <c r="Q327" s="36">
        <v>224720</v>
      </c>
      <c r="T327" s="34">
        <v>622</v>
      </c>
      <c r="U327" s="34">
        <v>622</v>
      </c>
      <c r="V327" s="34">
        <v>622</v>
      </c>
      <c r="AH327" s="33">
        <v>622</v>
      </c>
      <c r="AK327" s="3" t="s">
        <v>578</v>
      </c>
      <c r="AL327" s="39">
        <v>45257.708333333336</v>
      </c>
      <c r="AM327" s="39">
        <v>45259.416666666664</v>
      </c>
      <c r="AN327" s="1" t="s">
        <v>17</v>
      </c>
      <c r="AO327" s="1" t="s">
        <v>18</v>
      </c>
      <c r="AP327" s="39">
        <v>45259.416666666664</v>
      </c>
      <c r="AQ327" s="39">
        <v>45259.4375</v>
      </c>
      <c r="AR327" s="34">
        <v>3</v>
      </c>
      <c r="AS327" s="36">
        <v>2630000</v>
      </c>
      <c r="AT327" s="36">
        <v>10000</v>
      </c>
      <c r="AW327" s="30">
        <f t="shared" si="16"/>
        <v>0</v>
      </c>
    </row>
    <row r="328" spans="1:49" ht="32">
      <c r="A328" s="30">
        <f t="shared" si="17"/>
        <v>327</v>
      </c>
      <c r="B328" s="2" t="s">
        <v>659</v>
      </c>
      <c r="C328" s="7" t="s">
        <v>354</v>
      </c>
      <c r="E328" s="27">
        <v>45223</v>
      </c>
      <c r="F328" s="34">
        <v>265</v>
      </c>
      <c r="G328" s="30">
        <v>265</v>
      </c>
      <c r="H328" s="35">
        <v>404.54</v>
      </c>
      <c r="I328" s="36">
        <v>620076.09</v>
      </c>
      <c r="J328" s="35">
        <v>45.72</v>
      </c>
      <c r="K328" s="36">
        <v>39169210.590000004</v>
      </c>
      <c r="L328" s="36">
        <v>9799743.0199999996</v>
      </c>
      <c r="M328" s="36">
        <v>48968953.609999999</v>
      </c>
      <c r="N328" s="29">
        <f t="shared" si="13"/>
        <v>0</v>
      </c>
      <c r="O328" s="36">
        <v>426731.6</v>
      </c>
      <c r="P328" s="36">
        <v>184788.5</v>
      </c>
      <c r="Q328" s="36">
        <v>281892.08</v>
      </c>
      <c r="T328" s="34">
        <v>265</v>
      </c>
      <c r="U328" s="34">
        <v>265</v>
      </c>
      <c r="V328" s="34">
        <v>265</v>
      </c>
      <c r="X328" s="33">
        <v>146</v>
      </c>
      <c r="Y328" s="33">
        <v>9</v>
      </c>
      <c r="AC328" s="33">
        <v>84</v>
      </c>
      <c r="AD328" s="33">
        <v>24</v>
      </c>
      <c r="AH328" s="33">
        <v>2</v>
      </c>
      <c r="AK328" s="3" t="s">
        <v>660</v>
      </c>
      <c r="AL328" s="39">
        <v>45257.708333333336</v>
      </c>
      <c r="AM328" s="39">
        <v>45259.416666666664</v>
      </c>
      <c r="AN328" s="1" t="s">
        <v>17</v>
      </c>
      <c r="AO328" s="1" t="s">
        <v>18</v>
      </c>
      <c r="AP328" s="39">
        <v>45259.416666666664</v>
      </c>
      <c r="AQ328" s="39">
        <v>45259.4375</v>
      </c>
      <c r="AR328" s="34">
        <v>3</v>
      </c>
      <c r="AS328" s="36">
        <v>4250000</v>
      </c>
      <c r="AT328" s="36">
        <v>50000</v>
      </c>
      <c r="AW328" s="30">
        <f t="shared" si="16"/>
        <v>0</v>
      </c>
    </row>
    <row r="329" spans="1:49" ht="32">
      <c r="A329" s="30">
        <f t="shared" si="17"/>
        <v>328</v>
      </c>
      <c r="B329" s="2" t="s">
        <v>661</v>
      </c>
      <c r="C329" s="7" t="s">
        <v>354</v>
      </c>
      <c r="E329" s="27">
        <v>45145</v>
      </c>
      <c r="F329" s="34">
        <v>549</v>
      </c>
      <c r="G329" s="30">
        <v>325</v>
      </c>
      <c r="H329" s="35">
        <v>688.95</v>
      </c>
      <c r="I329" s="36">
        <v>1082775.04</v>
      </c>
      <c r="J329" s="35">
        <v>51.17</v>
      </c>
      <c r="K329" s="36">
        <v>54222978.049999997</v>
      </c>
      <c r="L329" s="36">
        <v>16415541.49</v>
      </c>
      <c r="M329" s="36">
        <v>70638519.540000007</v>
      </c>
      <c r="N329" s="29">
        <f t="shared" si="13"/>
        <v>0</v>
      </c>
      <c r="O329" s="36">
        <v>286324.8</v>
      </c>
      <c r="P329" s="36">
        <v>217349.29</v>
      </c>
      <c r="Q329" s="36">
        <v>346022.84</v>
      </c>
      <c r="T329" s="34">
        <v>549</v>
      </c>
      <c r="U329" s="34">
        <v>549</v>
      </c>
      <c r="V329" s="34">
        <v>549</v>
      </c>
      <c r="X329" s="33">
        <v>121</v>
      </c>
      <c r="Y329" s="33">
        <v>303</v>
      </c>
      <c r="AC329" s="33">
        <v>100</v>
      </c>
      <c r="AD329" s="33">
        <v>9</v>
      </c>
      <c r="AH329" s="33">
        <v>16</v>
      </c>
      <c r="AK329" s="3" t="s">
        <v>313</v>
      </c>
      <c r="AL329" s="39">
        <v>45257.708333333336</v>
      </c>
      <c r="AM329" s="39">
        <v>45259.416666666664</v>
      </c>
      <c r="AN329" s="1" t="s">
        <v>17</v>
      </c>
      <c r="AO329" s="1" t="s">
        <v>18</v>
      </c>
      <c r="AP329" s="39">
        <v>45259.416666666664</v>
      </c>
      <c r="AQ329" s="39">
        <v>45259.4375</v>
      </c>
      <c r="AR329" s="34">
        <v>3</v>
      </c>
      <c r="AS329" s="36">
        <v>4680000</v>
      </c>
      <c r="AT329" s="36">
        <v>10000</v>
      </c>
      <c r="AW329" s="30">
        <f t="shared" si="16"/>
        <v>0</v>
      </c>
    </row>
    <row r="330" spans="1:49" ht="32">
      <c r="A330" s="30">
        <f t="shared" si="17"/>
        <v>329</v>
      </c>
      <c r="B330" s="2" t="s">
        <v>662</v>
      </c>
      <c r="C330" s="7" t="s">
        <v>354</v>
      </c>
      <c r="E330" s="27">
        <v>45180</v>
      </c>
      <c r="F330" s="34">
        <v>286</v>
      </c>
      <c r="G330" s="30">
        <v>286</v>
      </c>
      <c r="H330" s="35">
        <v>108.5</v>
      </c>
      <c r="I330" s="36">
        <v>463902.85</v>
      </c>
      <c r="J330" s="35">
        <v>41.21</v>
      </c>
      <c r="K330" s="36">
        <v>36563231.009999998</v>
      </c>
      <c r="L330" s="36">
        <v>2164392.88</v>
      </c>
      <c r="M330" s="36">
        <v>38727623.890000001</v>
      </c>
      <c r="N330" s="29">
        <f t="shared" si="13"/>
        <v>0</v>
      </c>
      <c r="O330" s="36">
        <v>2186</v>
      </c>
      <c r="P330" s="36">
        <v>135411.26999999999</v>
      </c>
      <c r="Q330" s="36">
        <v>304741.89</v>
      </c>
      <c r="R330" s="34">
        <v>195</v>
      </c>
      <c r="S330" s="34">
        <v>91</v>
      </c>
      <c r="U330" s="34">
        <v>0</v>
      </c>
      <c r="V330" s="34">
        <v>286</v>
      </c>
      <c r="X330" s="33">
        <v>283</v>
      </c>
      <c r="AC330" s="33">
        <v>3</v>
      </c>
      <c r="AK330" s="3" t="s">
        <v>265</v>
      </c>
      <c r="AL330" s="39">
        <v>45257.708333333336</v>
      </c>
      <c r="AM330" s="39">
        <v>45259.416666666664</v>
      </c>
      <c r="AN330" s="1" t="s">
        <v>17</v>
      </c>
      <c r="AO330" s="1" t="s">
        <v>18</v>
      </c>
      <c r="AP330" s="39">
        <v>45259.416666666664</v>
      </c>
      <c r="AQ330" s="39">
        <v>45259.4375</v>
      </c>
      <c r="AR330" s="34">
        <v>3</v>
      </c>
      <c r="AS330" s="36">
        <v>5300000</v>
      </c>
      <c r="AT330" s="36">
        <v>10000</v>
      </c>
      <c r="AW330" s="30">
        <f t="shared" si="16"/>
        <v>0</v>
      </c>
    </row>
    <row r="331" spans="1:49" ht="32">
      <c r="A331" s="30">
        <f t="shared" si="17"/>
        <v>330</v>
      </c>
      <c r="B331" s="2" t="s">
        <v>663</v>
      </c>
      <c r="C331" s="7" t="s">
        <v>354</v>
      </c>
      <c r="E331" s="27">
        <v>45223</v>
      </c>
      <c r="F331" s="34">
        <v>522</v>
      </c>
      <c r="G331" s="30">
        <v>517</v>
      </c>
      <c r="H331" s="35">
        <v>118.15</v>
      </c>
      <c r="I331" s="36">
        <v>123768.26</v>
      </c>
      <c r="J331" s="35">
        <v>45.72</v>
      </c>
      <c r="K331" s="36">
        <v>59937987.200000003</v>
      </c>
      <c r="L331" s="36">
        <v>4050204.61</v>
      </c>
      <c r="M331" s="36">
        <v>63988191.810000002</v>
      </c>
      <c r="N331" s="29">
        <f t="shared" si="13"/>
        <v>0</v>
      </c>
      <c r="O331" s="36">
        <v>46258</v>
      </c>
      <c r="P331" s="36">
        <v>123768.26</v>
      </c>
      <c r="Q331" s="36">
        <v>287018.27</v>
      </c>
      <c r="R331" s="34">
        <v>323</v>
      </c>
      <c r="S331" s="34">
        <v>130</v>
      </c>
      <c r="T331" s="34">
        <v>69</v>
      </c>
      <c r="U331" s="34">
        <v>0</v>
      </c>
      <c r="V331" s="34">
        <v>522</v>
      </c>
      <c r="X331" s="33">
        <v>501</v>
      </c>
      <c r="AC331" s="33">
        <v>21</v>
      </c>
      <c r="AK331" s="3" t="s">
        <v>664</v>
      </c>
      <c r="AL331" s="39">
        <v>45257.708333333336</v>
      </c>
      <c r="AM331" s="39">
        <v>45259.416666666664</v>
      </c>
      <c r="AN331" s="1" t="s">
        <v>17</v>
      </c>
      <c r="AO331" s="1" t="s">
        <v>18</v>
      </c>
      <c r="AP331" s="39">
        <v>45259.416666666664</v>
      </c>
      <c r="AQ331" s="39">
        <v>45259.4375</v>
      </c>
      <c r="AR331" s="34">
        <v>3</v>
      </c>
      <c r="AS331" s="36">
        <v>9800000</v>
      </c>
      <c r="AT331" s="36">
        <v>50000</v>
      </c>
      <c r="AW331" s="30">
        <f t="shared" si="16"/>
        <v>0</v>
      </c>
    </row>
    <row r="332" spans="1:49" ht="32">
      <c r="A332" s="30">
        <f t="shared" si="17"/>
        <v>331</v>
      </c>
      <c r="B332" s="2" t="s">
        <v>665</v>
      </c>
      <c r="C332" s="7" t="s">
        <v>354</v>
      </c>
      <c r="E332" s="27">
        <v>45210</v>
      </c>
      <c r="F332" s="34">
        <v>968</v>
      </c>
      <c r="G332" s="30">
        <v>959</v>
      </c>
      <c r="H332" s="35">
        <v>120.65</v>
      </c>
      <c r="I332" s="36">
        <v>546738.29</v>
      </c>
      <c r="J332" s="35">
        <v>42.88</v>
      </c>
      <c r="K332" s="36">
        <v>116117116.34999999</v>
      </c>
      <c r="L332" s="36">
        <v>9600053.4499999993</v>
      </c>
      <c r="M332" s="36">
        <v>125717169.8</v>
      </c>
      <c r="N332" s="29">
        <f t="shared" si="13"/>
        <v>0</v>
      </c>
      <c r="O332" s="36">
        <v>14191.14</v>
      </c>
      <c r="P332" s="36">
        <v>131091.94</v>
      </c>
      <c r="Q332" s="36">
        <v>313510.87</v>
      </c>
      <c r="R332" s="34">
        <v>554</v>
      </c>
      <c r="S332" s="34">
        <v>220</v>
      </c>
      <c r="T332" s="34">
        <v>194</v>
      </c>
      <c r="U332" s="34">
        <v>0</v>
      </c>
      <c r="V332" s="34">
        <v>968</v>
      </c>
      <c r="X332" s="33">
        <v>961</v>
      </c>
      <c r="AC332" s="33">
        <v>7</v>
      </c>
      <c r="AK332" s="3" t="s">
        <v>666</v>
      </c>
      <c r="AL332" s="39">
        <v>45257.708333333336</v>
      </c>
      <c r="AM332" s="39">
        <v>45259.416666666664</v>
      </c>
      <c r="AN332" s="1" t="s">
        <v>17</v>
      </c>
      <c r="AO332" s="1" t="s">
        <v>18</v>
      </c>
      <c r="AP332" s="39">
        <v>45259.375</v>
      </c>
      <c r="AQ332" s="39">
        <v>45259.395833333336</v>
      </c>
      <c r="AR332" s="34">
        <v>5</v>
      </c>
      <c r="AS332" s="36">
        <v>20330000</v>
      </c>
      <c r="AT332" s="36">
        <v>10000</v>
      </c>
      <c r="AW332" s="30">
        <f t="shared" si="16"/>
        <v>0</v>
      </c>
    </row>
    <row r="333" spans="1:49" ht="32">
      <c r="A333" s="30">
        <f t="shared" si="17"/>
        <v>332</v>
      </c>
      <c r="B333" s="2" t="s">
        <v>667</v>
      </c>
      <c r="C333" s="7" t="s">
        <v>354</v>
      </c>
      <c r="E333" s="27">
        <v>45222</v>
      </c>
      <c r="F333" s="34">
        <v>342</v>
      </c>
      <c r="G333" s="30">
        <v>337</v>
      </c>
      <c r="H333" s="35">
        <v>699.35</v>
      </c>
      <c r="I333" s="36">
        <v>1174202.73</v>
      </c>
      <c r="J333" s="35">
        <v>42.88</v>
      </c>
      <c r="K333" s="36">
        <v>39548603.329999998</v>
      </c>
      <c r="L333" s="36">
        <v>20375143.399999999</v>
      </c>
      <c r="M333" s="36">
        <v>59923746.729999997</v>
      </c>
      <c r="N333" s="29">
        <f t="shared" si="13"/>
        <v>0</v>
      </c>
      <c r="O333" s="36">
        <v>259615.91</v>
      </c>
      <c r="P333" s="36">
        <v>177815.27</v>
      </c>
      <c r="Q333" s="36">
        <v>302466.67</v>
      </c>
      <c r="T333" s="34">
        <v>342</v>
      </c>
      <c r="U333" s="34">
        <v>342</v>
      </c>
      <c r="V333" s="34">
        <v>342</v>
      </c>
      <c r="X333" s="33">
        <v>188</v>
      </c>
      <c r="AC333" s="33">
        <v>121</v>
      </c>
      <c r="AD333" s="33">
        <v>18</v>
      </c>
      <c r="AH333" s="33">
        <v>15</v>
      </c>
      <c r="AK333" s="3" t="s">
        <v>668</v>
      </c>
      <c r="AL333" s="39">
        <v>45257.708333333336</v>
      </c>
      <c r="AM333" s="39">
        <v>45259.416666666664</v>
      </c>
      <c r="AN333" s="1" t="s">
        <v>17</v>
      </c>
      <c r="AO333" s="1" t="s">
        <v>18</v>
      </c>
      <c r="AP333" s="39">
        <v>45259.375</v>
      </c>
      <c r="AQ333" s="39">
        <v>45259.395833333336</v>
      </c>
      <c r="AR333" s="34">
        <v>5</v>
      </c>
      <c r="AS333" s="36">
        <v>4360000</v>
      </c>
      <c r="AT333" s="36">
        <v>10000</v>
      </c>
      <c r="AW333" s="30">
        <f t="shared" si="16"/>
        <v>0</v>
      </c>
    </row>
    <row r="334" spans="1:49" ht="32">
      <c r="A334" s="30">
        <f t="shared" si="17"/>
        <v>333</v>
      </c>
      <c r="B334" s="2" t="s">
        <v>669</v>
      </c>
      <c r="C334" s="7" t="s">
        <v>354</v>
      </c>
      <c r="E334" s="27">
        <v>45192</v>
      </c>
      <c r="F334" s="34">
        <v>833</v>
      </c>
      <c r="G334" s="30">
        <v>833</v>
      </c>
      <c r="H334" s="35">
        <v>813.37</v>
      </c>
      <c r="I334" s="36">
        <v>458259.19</v>
      </c>
      <c r="J334" s="35">
        <v>38.89</v>
      </c>
      <c r="K334" s="36">
        <v>77850218.680000007</v>
      </c>
      <c r="L334" s="36">
        <v>11209658.1</v>
      </c>
      <c r="M334" s="36">
        <v>89059876.780000001</v>
      </c>
      <c r="N334" s="29">
        <f t="shared" si="13"/>
        <v>0</v>
      </c>
      <c r="O334" s="36">
        <v>9371</v>
      </c>
      <c r="P334" s="36">
        <v>106914.62</v>
      </c>
      <c r="Q334" s="36">
        <v>22435.37</v>
      </c>
      <c r="T334" s="34">
        <v>833</v>
      </c>
      <c r="U334" s="34">
        <v>833</v>
      </c>
      <c r="V334" s="34">
        <v>833</v>
      </c>
      <c r="X334" s="33">
        <v>791</v>
      </c>
      <c r="Y334" s="33">
        <v>6</v>
      </c>
      <c r="AC334" s="33">
        <v>11</v>
      </c>
      <c r="AD334" s="33">
        <v>20</v>
      </c>
      <c r="AH334" s="33">
        <v>5</v>
      </c>
      <c r="AK334" s="3" t="s">
        <v>244</v>
      </c>
      <c r="AL334" s="39">
        <v>45257.708333333336</v>
      </c>
      <c r="AM334" s="39">
        <v>45259.416666666664</v>
      </c>
      <c r="AN334" s="1" t="s">
        <v>17</v>
      </c>
      <c r="AO334" s="1" t="s">
        <v>18</v>
      </c>
      <c r="AP334" s="39">
        <v>45259.416666666664</v>
      </c>
      <c r="AQ334" s="39">
        <v>45259.4375</v>
      </c>
      <c r="AR334" s="34">
        <v>5</v>
      </c>
      <c r="AS334" s="36">
        <v>5600000</v>
      </c>
      <c r="AT334" s="36">
        <v>20000</v>
      </c>
      <c r="AW334" s="30">
        <f t="shared" si="16"/>
        <v>0</v>
      </c>
    </row>
    <row r="335" spans="1:49" ht="32">
      <c r="A335" s="30">
        <f t="shared" si="17"/>
        <v>334</v>
      </c>
      <c r="B335" s="2" t="s">
        <v>670</v>
      </c>
      <c r="C335" s="7" t="s">
        <v>354</v>
      </c>
      <c r="E335" s="27">
        <v>45222</v>
      </c>
      <c r="F335" s="34">
        <v>591</v>
      </c>
      <c r="G335" s="30">
        <v>591</v>
      </c>
      <c r="H335" s="35">
        <v>882.46</v>
      </c>
      <c r="I335" s="36">
        <v>1437356.47</v>
      </c>
      <c r="J335" s="35">
        <v>46.43</v>
      </c>
      <c r="K335" s="36">
        <v>64158390.299999997</v>
      </c>
      <c r="L335" s="36">
        <v>42730428.859999999</v>
      </c>
      <c r="M335" s="36">
        <v>106888819.16</v>
      </c>
      <c r="N335" s="29">
        <f t="shared" si="13"/>
        <v>0</v>
      </c>
      <c r="O335" s="36">
        <v>515153.95</v>
      </c>
      <c r="P335" s="36">
        <v>180860.95</v>
      </c>
      <c r="Q335" s="36">
        <v>265805.15999999997</v>
      </c>
      <c r="T335" s="34">
        <v>591</v>
      </c>
      <c r="U335" s="34">
        <v>591</v>
      </c>
      <c r="V335" s="34">
        <v>591</v>
      </c>
      <c r="X335" s="33">
        <v>231</v>
      </c>
      <c r="AC335" s="33">
        <v>278</v>
      </c>
      <c r="AD335" s="33">
        <v>76</v>
      </c>
      <c r="AG335" s="33">
        <v>6</v>
      </c>
      <c r="AK335" s="3" t="s">
        <v>671</v>
      </c>
      <c r="AL335" s="39">
        <v>45257.708333333336</v>
      </c>
      <c r="AM335" s="39">
        <v>45259.416666666664</v>
      </c>
      <c r="AN335" s="1" t="s">
        <v>17</v>
      </c>
      <c r="AO335" s="1" t="s">
        <v>18</v>
      </c>
      <c r="AP335" s="39">
        <v>45259.375</v>
      </c>
      <c r="AQ335" s="39">
        <v>45259.395833333336</v>
      </c>
      <c r="AR335" s="34">
        <v>5</v>
      </c>
      <c r="AS335" s="36">
        <v>7690000</v>
      </c>
      <c r="AT335" s="36">
        <v>10000</v>
      </c>
      <c r="AW335" s="30">
        <f t="shared" si="16"/>
        <v>0</v>
      </c>
    </row>
    <row r="336" spans="1:49" ht="272">
      <c r="A336" s="30">
        <f t="shared" si="17"/>
        <v>335</v>
      </c>
      <c r="B336" s="2" t="s">
        <v>672</v>
      </c>
      <c r="C336" s="7" t="s">
        <v>673</v>
      </c>
      <c r="E336" s="27">
        <v>45158</v>
      </c>
      <c r="F336" s="34">
        <v>4917</v>
      </c>
      <c r="G336" s="30">
        <v>3612</v>
      </c>
      <c r="H336" s="35">
        <v>4138</v>
      </c>
      <c r="I336" s="36">
        <v>3530860.78</v>
      </c>
      <c r="J336" s="35">
        <v>41.25</v>
      </c>
      <c r="K336" s="36">
        <v>181155541.11000001</v>
      </c>
      <c r="L336" s="36">
        <v>104517637.86</v>
      </c>
      <c r="M336" s="36">
        <v>285673178.97000003</v>
      </c>
      <c r="N336" s="29">
        <f t="shared" si="13"/>
        <v>0</v>
      </c>
      <c r="O336" s="36">
        <v>1541238.03</v>
      </c>
      <c r="P336" s="36">
        <v>79090.03</v>
      </c>
      <c r="Q336" s="36">
        <v>145547.12</v>
      </c>
      <c r="R336" s="34">
        <v>128</v>
      </c>
      <c r="S336" s="34">
        <v>795</v>
      </c>
      <c r="T336" s="34">
        <v>3994</v>
      </c>
      <c r="U336" s="34">
        <v>3167</v>
      </c>
      <c r="V336" s="34">
        <v>1535</v>
      </c>
      <c r="W336" s="34" t="s">
        <v>789</v>
      </c>
      <c r="X336" s="33">
        <v>4067</v>
      </c>
      <c r="Y336" s="33">
        <v>180</v>
      </c>
      <c r="AC336" s="33">
        <v>316</v>
      </c>
      <c r="AD336" s="33">
        <v>90</v>
      </c>
      <c r="AH336" s="33">
        <v>263</v>
      </c>
      <c r="AJ336" s="33">
        <v>1</v>
      </c>
      <c r="AK336" s="3" t="s">
        <v>674</v>
      </c>
      <c r="AL336" s="39">
        <v>45273.708333333336</v>
      </c>
      <c r="AM336" s="39">
        <v>45275.416666666664</v>
      </c>
      <c r="AN336" s="1" t="s">
        <v>17</v>
      </c>
      <c r="AO336" s="1" t="s">
        <v>18</v>
      </c>
      <c r="AP336" s="39">
        <v>45275.416666666664</v>
      </c>
      <c r="AQ336" s="39">
        <v>45275.458333333336</v>
      </c>
      <c r="AR336" s="34">
        <v>5</v>
      </c>
      <c r="AS336" s="36">
        <v>21507846.300000001</v>
      </c>
      <c r="AT336" s="36">
        <v>50000</v>
      </c>
      <c r="AW336" s="30">
        <f t="shared" si="16"/>
        <v>0</v>
      </c>
    </row>
    <row r="337" spans="1:49" ht="32">
      <c r="A337" s="30">
        <f t="shared" si="17"/>
        <v>336</v>
      </c>
      <c r="B337" s="2" t="s">
        <v>675</v>
      </c>
      <c r="C337" s="7" t="s">
        <v>354</v>
      </c>
      <c r="E337" s="27">
        <v>45194</v>
      </c>
      <c r="F337" s="34">
        <v>4108</v>
      </c>
      <c r="G337" s="30">
        <v>427</v>
      </c>
      <c r="H337" s="35">
        <v>2118</v>
      </c>
      <c r="I337" s="36">
        <v>4435800</v>
      </c>
      <c r="J337" s="35">
        <v>45</v>
      </c>
      <c r="K337" s="36">
        <v>93757287.599999994</v>
      </c>
      <c r="L337" s="36">
        <v>190452361.90000001</v>
      </c>
      <c r="M337" s="36">
        <v>284209649.5</v>
      </c>
      <c r="N337" s="29">
        <f t="shared" si="13"/>
        <v>0</v>
      </c>
      <c r="O337" s="36">
        <v>1105753.33</v>
      </c>
      <c r="P337" s="36">
        <v>665596.37</v>
      </c>
      <c r="Q337" s="36">
        <v>444700</v>
      </c>
      <c r="T337" s="34">
        <v>4108</v>
      </c>
      <c r="U337" s="34">
        <v>4108</v>
      </c>
      <c r="V337" s="34">
        <v>4091</v>
      </c>
      <c r="W337" s="34">
        <v>17</v>
      </c>
      <c r="AH337" s="33">
        <v>4108</v>
      </c>
      <c r="AK337" s="3" t="s">
        <v>339</v>
      </c>
      <c r="AL337" s="39">
        <v>45258.708333333336</v>
      </c>
      <c r="AM337" s="39">
        <v>45260.416666666664</v>
      </c>
      <c r="AN337" s="1" t="s">
        <v>17</v>
      </c>
      <c r="AO337" s="1" t="s">
        <v>18</v>
      </c>
      <c r="AP337" s="39">
        <v>45260.416666666664</v>
      </c>
      <c r="AQ337" s="39">
        <v>45260.4375</v>
      </c>
      <c r="AR337" s="34">
        <v>3</v>
      </c>
      <c r="AS337" s="36">
        <v>4800000</v>
      </c>
      <c r="AT337" s="36">
        <v>10000</v>
      </c>
      <c r="AW337" s="30">
        <f t="shared" si="16"/>
        <v>0</v>
      </c>
    </row>
    <row r="338" spans="1:49" ht="32">
      <c r="A338" s="30">
        <f t="shared" si="17"/>
        <v>337</v>
      </c>
      <c r="B338" s="2" t="s">
        <v>676</v>
      </c>
      <c r="C338" s="7" t="s">
        <v>354</v>
      </c>
      <c r="E338" s="27">
        <v>45169</v>
      </c>
      <c r="F338" s="34">
        <v>1236</v>
      </c>
      <c r="G338" s="30">
        <v>1118</v>
      </c>
      <c r="H338" s="35">
        <v>1295</v>
      </c>
      <c r="I338" s="36">
        <v>3479302.52</v>
      </c>
      <c r="J338" s="35">
        <v>44</v>
      </c>
      <c r="K338" s="36">
        <v>123076235.63</v>
      </c>
      <c r="L338" s="36">
        <v>133058409.64</v>
      </c>
      <c r="M338" s="36">
        <v>256134645.27000001</v>
      </c>
      <c r="N338" s="29">
        <f t="shared" si="13"/>
        <v>0</v>
      </c>
      <c r="O338" s="36">
        <v>1589424.66</v>
      </c>
      <c r="P338" s="36">
        <v>229100.76</v>
      </c>
      <c r="Q338" s="36">
        <v>368245.96</v>
      </c>
      <c r="T338" s="34">
        <v>1236</v>
      </c>
      <c r="U338" s="34">
        <v>1236</v>
      </c>
      <c r="V338" s="34">
        <v>1236</v>
      </c>
      <c r="X338" s="33">
        <v>9</v>
      </c>
      <c r="Y338" s="33">
        <v>266</v>
      </c>
      <c r="AC338" s="33">
        <v>767</v>
      </c>
      <c r="AD338" s="33">
        <v>78</v>
      </c>
      <c r="AH338" s="33">
        <v>116</v>
      </c>
      <c r="AK338" s="3" t="s">
        <v>578</v>
      </c>
      <c r="AL338" s="39">
        <v>45258.708333333336</v>
      </c>
      <c r="AM338" s="39">
        <v>45260.416666666664</v>
      </c>
      <c r="AN338" s="1" t="s">
        <v>17</v>
      </c>
      <c r="AO338" s="1" t="s">
        <v>18</v>
      </c>
      <c r="AP338" s="39">
        <v>45260.416666666664</v>
      </c>
      <c r="AQ338" s="39">
        <v>45260.4375</v>
      </c>
      <c r="AR338" s="34">
        <v>3</v>
      </c>
      <c r="AS338" s="36">
        <v>7600000</v>
      </c>
      <c r="AT338" s="36">
        <v>10000</v>
      </c>
      <c r="AW338" s="30">
        <f t="shared" si="16"/>
        <v>0</v>
      </c>
    </row>
    <row r="339" spans="1:49" ht="32">
      <c r="A339" s="30">
        <f t="shared" si="17"/>
        <v>338</v>
      </c>
      <c r="B339" s="2" t="s">
        <v>677</v>
      </c>
      <c r="C339" s="7" t="s">
        <v>354</v>
      </c>
      <c r="E339" s="27">
        <v>45221</v>
      </c>
      <c r="F339" s="34">
        <v>805</v>
      </c>
      <c r="G339" s="30">
        <v>274</v>
      </c>
      <c r="H339" s="35">
        <v>2163.66</v>
      </c>
      <c r="I339" s="36">
        <v>6456485.7000000002</v>
      </c>
      <c r="J339" s="35">
        <v>46</v>
      </c>
      <c r="K339" s="36">
        <v>95848001.689999998</v>
      </c>
      <c r="L339" s="36">
        <v>117038032.48</v>
      </c>
      <c r="M339" s="36">
        <v>212886034.16999999</v>
      </c>
      <c r="N339" s="29">
        <f t="shared" si="13"/>
        <v>0</v>
      </c>
      <c r="O339" s="36">
        <v>647430.07999999996</v>
      </c>
      <c r="P339" s="36">
        <v>776956.33</v>
      </c>
      <c r="Q339" s="36">
        <v>805908.49</v>
      </c>
      <c r="T339" s="34">
        <v>805</v>
      </c>
      <c r="U339" s="34">
        <v>805</v>
      </c>
      <c r="V339" s="34">
        <v>647</v>
      </c>
      <c r="W339" s="34">
        <v>158</v>
      </c>
      <c r="X339" s="33">
        <v>368</v>
      </c>
      <c r="AC339" s="33">
        <v>142</v>
      </c>
      <c r="AD339" s="33">
        <v>1</v>
      </c>
      <c r="AH339" s="33">
        <v>294</v>
      </c>
      <c r="AK339" s="3" t="s">
        <v>248</v>
      </c>
      <c r="AL339" s="39">
        <v>45258.708333333336</v>
      </c>
      <c r="AM339" s="39">
        <v>45260.416666666664</v>
      </c>
      <c r="AN339" s="1" t="s">
        <v>17</v>
      </c>
      <c r="AO339" s="1" t="s">
        <v>18</v>
      </c>
      <c r="AP339" s="39">
        <v>45260.416666666664</v>
      </c>
      <c r="AQ339" s="39">
        <v>45260.4375</v>
      </c>
      <c r="AR339" s="34">
        <v>3</v>
      </c>
      <c r="AS339" s="36">
        <v>4800000</v>
      </c>
      <c r="AT339" s="36">
        <v>10000</v>
      </c>
      <c r="AW339" s="30">
        <f t="shared" si="16"/>
        <v>0</v>
      </c>
    </row>
    <row r="340" spans="1:49" ht="32">
      <c r="A340" s="30">
        <f t="shared" si="17"/>
        <v>339</v>
      </c>
      <c r="B340" s="2" t="s">
        <v>678</v>
      </c>
      <c r="C340" s="7" t="s">
        <v>354</v>
      </c>
      <c r="E340" s="27">
        <v>45237</v>
      </c>
      <c r="F340" s="34">
        <v>431</v>
      </c>
      <c r="G340" s="30">
        <v>430</v>
      </c>
      <c r="H340" s="35">
        <v>89.73</v>
      </c>
      <c r="I340" s="36">
        <v>534250.16</v>
      </c>
      <c r="J340" s="35">
        <v>41.52</v>
      </c>
      <c r="K340" s="36">
        <v>51924663.869999997</v>
      </c>
      <c r="L340" s="36">
        <v>2871834.45</v>
      </c>
      <c r="M340" s="36">
        <v>54796498.32</v>
      </c>
      <c r="N340" s="29">
        <f t="shared" si="13"/>
        <v>0</v>
      </c>
      <c r="O340" s="36">
        <v>1865</v>
      </c>
      <c r="P340" s="36">
        <v>127433.72</v>
      </c>
      <c r="Q340" s="37">
        <v>41.52</v>
      </c>
      <c r="R340" s="34">
        <v>383</v>
      </c>
      <c r="S340" s="34">
        <v>15</v>
      </c>
      <c r="T340" s="34">
        <v>33</v>
      </c>
      <c r="U340" s="34">
        <v>0</v>
      </c>
      <c r="V340" s="34">
        <v>431</v>
      </c>
      <c r="X340" s="33">
        <v>430</v>
      </c>
      <c r="AC340" s="33">
        <v>1</v>
      </c>
      <c r="AK340" s="3" t="s">
        <v>679</v>
      </c>
      <c r="AL340" s="39">
        <v>45258.708333333336</v>
      </c>
      <c r="AM340" s="39">
        <v>45260.375</v>
      </c>
      <c r="AN340" s="1" t="s">
        <v>17</v>
      </c>
      <c r="AO340" s="1" t="s">
        <v>18</v>
      </c>
      <c r="AP340" s="39">
        <v>45260.375</v>
      </c>
      <c r="AQ340" s="39">
        <v>45260.395833333336</v>
      </c>
      <c r="AR340" s="34">
        <v>5</v>
      </c>
      <c r="AS340" s="36">
        <v>9350000</v>
      </c>
      <c r="AT340" s="36">
        <v>10000</v>
      </c>
      <c r="AW340" s="30">
        <f t="shared" si="16"/>
        <v>0</v>
      </c>
    </row>
    <row r="341" spans="1:49" ht="32">
      <c r="A341" s="30">
        <f t="shared" si="17"/>
        <v>340</v>
      </c>
      <c r="B341" s="2" t="s">
        <v>680</v>
      </c>
      <c r="C341" s="7" t="s">
        <v>354</v>
      </c>
      <c r="E341" s="27">
        <v>45133</v>
      </c>
      <c r="F341" s="34">
        <v>102</v>
      </c>
      <c r="G341" s="30">
        <v>81</v>
      </c>
      <c r="H341" s="35">
        <v>2749</v>
      </c>
      <c r="I341" s="36">
        <v>9535377.6699999999</v>
      </c>
      <c r="J341" s="35">
        <v>51</v>
      </c>
      <c r="K341" s="36">
        <v>111169967.19</v>
      </c>
      <c r="L341" s="36">
        <v>137248985.69</v>
      </c>
      <c r="M341" s="36">
        <v>248418952.88</v>
      </c>
      <c r="N341" s="29">
        <f t="shared" si="13"/>
        <v>0</v>
      </c>
      <c r="O341" s="36">
        <v>1755747.46</v>
      </c>
      <c r="P341" s="36">
        <v>3066900.65</v>
      </c>
      <c r="Q341" s="36">
        <v>1920620.64</v>
      </c>
      <c r="T341" s="34">
        <v>102</v>
      </c>
      <c r="U341" s="34">
        <v>102</v>
      </c>
      <c r="W341" s="34">
        <v>102</v>
      </c>
      <c r="AH341" s="33">
        <v>102</v>
      </c>
      <c r="AK341" s="3" t="s">
        <v>299</v>
      </c>
      <c r="AL341" s="39">
        <v>45258.708333333336</v>
      </c>
      <c r="AM341" s="39">
        <v>45260.416666666664</v>
      </c>
      <c r="AN341" s="1" t="s">
        <v>17</v>
      </c>
      <c r="AO341" s="1" t="s">
        <v>18</v>
      </c>
      <c r="AP341" s="39">
        <v>45260.416666666664</v>
      </c>
      <c r="AQ341" s="39">
        <v>45260.4375</v>
      </c>
      <c r="AR341" s="34">
        <v>3</v>
      </c>
      <c r="AS341" s="36">
        <v>5560000</v>
      </c>
      <c r="AT341" s="36">
        <v>100000</v>
      </c>
      <c r="AW341" s="30">
        <f t="shared" si="16"/>
        <v>0</v>
      </c>
    </row>
    <row r="342" spans="1:49" ht="32">
      <c r="A342" s="30">
        <f t="shared" si="17"/>
        <v>341</v>
      </c>
      <c r="B342" s="2" t="s">
        <v>681</v>
      </c>
      <c r="C342" s="7" t="s">
        <v>354</v>
      </c>
      <c r="E342" s="27">
        <v>45231</v>
      </c>
      <c r="F342" s="34">
        <v>373</v>
      </c>
      <c r="G342" s="30">
        <v>373</v>
      </c>
      <c r="H342" s="35">
        <v>1134.1600000000001</v>
      </c>
      <c r="I342" s="36">
        <v>976513.9</v>
      </c>
      <c r="J342" s="35">
        <v>45.22</v>
      </c>
      <c r="K342" s="36">
        <v>38761603.520000003</v>
      </c>
      <c r="L342" s="36">
        <v>39805394.560000002</v>
      </c>
      <c r="M342" s="36">
        <v>78566998.079999998</v>
      </c>
      <c r="N342" s="29">
        <f t="shared" si="13"/>
        <v>0</v>
      </c>
      <c r="O342" s="36">
        <v>570161.17000000004</v>
      </c>
      <c r="P342" s="36">
        <v>210635.38</v>
      </c>
      <c r="Q342" s="36">
        <v>208201.07</v>
      </c>
      <c r="T342" s="34">
        <v>373</v>
      </c>
      <c r="U342" s="34">
        <v>373</v>
      </c>
      <c r="V342" s="34">
        <v>373</v>
      </c>
      <c r="AC342" s="33">
        <v>169</v>
      </c>
      <c r="AD342" s="33">
        <v>204</v>
      </c>
      <c r="AG342" s="33">
        <v>1</v>
      </c>
      <c r="AK342" s="3" t="s">
        <v>682</v>
      </c>
      <c r="AL342" s="39">
        <v>45258.708333333336</v>
      </c>
      <c r="AM342" s="39">
        <v>45260.416666666664</v>
      </c>
      <c r="AN342" s="1" t="s">
        <v>17</v>
      </c>
      <c r="AO342" s="1" t="s">
        <v>18</v>
      </c>
      <c r="AP342" s="39">
        <v>45260.416666666664</v>
      </c>
      <c r="AQ342" s="39">
        <v>45260.4375</v>
      </c>
      <c r="AR342" s="34">
        <v>5</v>
      </c>
      <c r="AS342" s="36">
        <v>4270000</v>
      </c>
      <c r="AT342" s="36">
        <v>10000</v>
      </c>
      <c r="AW342" s="30">
        <f t="shared" si="16"/>
        <v>0</v>
      </c>
    </row>
    <row r="343" spans="1:49" ht="32">
      <c r="A343" s="30">
        <f t="shared" si="17"/>
        <v>342</v>
      </c>
      <c r="B343" s="2" t="s">
        <v>683</v>
      </c>
      <c r="C343" s="7" t="s">
        <v>354</v>
      </c>
      <c r="E343" s="27">
        <v>45209</v>
      </c>
      <c r="F343" s="34">
        <v>294</v>
      </c>
      <c r="G343" s="30">
        <v>282</v>
      </c>
      <c r="H343" s="35">
        <v>119</v>
      </c>
      <c r="I343" s="36">
        <v>502948.74</v>
      </c>
      <c r="J343" s="35">
        <v>42</v>
      </c>
      <c r="K343" s="36">
        <v>31615532.420000002</v>
      </c>
      <c r="L343" s="36">
        <v>1968690.46</v>
      </c>
      <c r="M343" s="36">
        <v>33584222.880000003</v>
      </c>
      <c r="N343" s="29">
        <f t="shared" si="13"/>
        <v>0</v>
      </c>
      <c r="O343" s="36">
        <v>2867.34</v>
      </c>
      <c r="P343" s="36">
        <v>119092.99</v>
      </c>
      <c r="Q343" s="36">
        <v>286613.02</v>
      </c>
      <c r="R343" s="34">
        <v>177</v>
      </c>
      <c r="S343" s="34">
        <v>79</v>
      </c>
      <c r="T343" s="34">
        <v>38</v>
      </c>
      <c r="U343" s="34">
        <v>1</v>
      </c>
      <c r="V343" s="34">
        <v>294</v>
      </c>
      <c r="X343" s="33">
        <v>293</v>
      </c>
      <c r="AC343" s="33">
        <v>1</v>
      </c>
      <c r="AK343" s="3" t="s">
        <v>309</v>
      </c>
      <c r="AL343" s="39">
        <v>45258.708333333336</v>
      </c>
      <c r="AM343" s="39">
        <v>45260.416666666664</v>
      </c>
      <c r="AN343" s="1" t="s">
        <v>17</v>
      </c>
      <c r="AO343" s="1" t="s">
        <v>18</v>
      </c>
      <c r="AP343" s="39">
        <v>45260.416666666664</v>
      </c>
      <c r="AQ343" s="39">
        <v>45260.4375</v>
      </c>
      <c r="AR343" s="34">
        <v>3</v>
      </c>
      <c r="AS343" s="36">
        <v>4300000</v>
      </c>
      <c r="AT343" s="36">
        <v>50000</v>
      </c>
      <c r="AW343" s="30">
        <f t="shared" si="16"/>
        <v>0</v>
      </c>
    </row>
    <row r="344" spans="1:49" ht="32">
      <c r="A344" s="30">
        <f t="shared" si="17"/>
        <v>343</v>
      </c>
      <c r="B344" s="2" t="s">
        <v>684</v>
      </c>
      <c r="C344" s="7" t="s">
        <v>354</v>
      </c>
      <c r="E344" s="27">
        <v>45196</v>
      </c>
      <c r="F344" s="34">
        <v>1261</v>
      </c>
      <c r="G344" s="30">
        <v>1189</v>
      </c>
      <c r="H344" s="35">
        <v>1327.93</v>
      </c>
      <c r="I344" s="36">
        <v>3091103.34</v>
      </c>
      <c r="J344" s="35">
        <v>46.03</v>
      </c>
      <c r="K344" s="36">
        <v>110568772.87</v>
      </c>
      <c r="L344" s="36">
        <v>120022895.98999999</v>
      </c>
      <c r="M344" s="36">
        <v>230591668.86000001</v>
      </c>
      <c r="N344" s="29">
        <f t="shared" si="13"/>
        <v>0</v>
      </c>
      <c r="O344" s="36">
        <v>2098070.5299999998</v>
      </c>
      <c r="P344" s="36">
        <v>193937.48</v>
      </c>
      <c r="Q344" s="36">
        <v>278244.43</v>
      </c>
      <c r="T344" s="34">
        <v>1261</v>
      </c>
      <c r="U344" s="34">
        <v>1261</v>
      </c>
      <c r="V344" s="34">
        <v>1261</v>
      </c>
      <c r="X344" s="33">
        <v>41</v>
      </c>
      <c r="Y344" s="33">
        <v>26</v>
      </c>
      <c r="AC344" s="33">
        <v>46</v>
      </c>
      <c r="AH344" s="33">
        <v>1148</v>
      </c>
      <c r="AK344" s="3" t="s">
        <v>254</v>
      </c>
      <c r="AL344" s="39">
        <v>45258.708333333336</v>
      </c>
      <c r="AM344" s="39">
        <v>45260.416666666664</v>
      </c>
      <c r="AN344" s="1" t="s">
        <v>17</v>
      </c>
      <c r="AO344" s="1" t="s">
        <v>18</v>
      </c>
      <c r="AP344" s="39">
        <v>45260.416666666664</v>
      </c>
      <c r="AQ344" s="39">
        <v>45260.4375</v>
      </c>
      <c r="AR344" s="34">
        <v>3</v>
      </c>
      <c r="AS344" s="36">
        <v>7900000</v>
      </c>
      <c r="AT344" s="36">
        <v>50000</v>
      </c>
      <c r="AW344" s="30">
        <f t="shared" si="16"/>
        <v>0</v>
      </c>
    </row>
    <row r="345" spans="1:49" ht="32">
      <c r="A345" s="30">
        <f t="shared" si="17"/>
        <v>344</v>
      </c>
      <c r="B345" s="2" t="s">
        <v>685</v>
      </c>
      <c r="C345" s="7" t="s">
        <v>354</v>
      </c>
      <c r="E345" s="27">
        <v>45135</v>
      </c>
      <c r="F345" s="34">
        <v>4872</v>
      </c>
      <c r="G345" s="30">
        <v>4535</v>
      </c>
      <c r="H345" s="35">
        <v>996.28</v>
      </c>
      <c r="I345" s="36">
        <v>129674.33</v>
      </c>
      <c r="J345" s="35">
        <v>36.72</v>
      </c>
      <c r="K345" s="36">
        <v>37868468.340000004</v>
      </c>
      <c r="L345" s="36">
        <v>35655978.939999998</v>
      </c>
      <c r="M345" s="36">
        <v>73524447.280000001</v>
      </c>
      <c r="N345" s="29">
        <f t="shared" si="13"/>
        <v>0</v>
      </c>
      <c r="O345" s="36">
        <v>243.06</v>
      </c>
      <c r="P345" s="36">
        <v>16212.67</v>
      </c>
      <c r="Q345" s="36">
        <v>21790.92</v>
      </c>
      <c r="T345" s="34">
        <v>4872</v>
      </c>
      <c r="U345" s="34">
        <v>4872</v>
      </c>
      <c r="V345" s="34">
        <v>4872</v>
      </c>
      <c r="X345" s="33">
        <v>4872</v>
      </c>
      <c r="AK345" s="3" t="s">
        <v>572</v>
      </c>
      <c r="AL345" s="39">
        <v>45258.708333333336</v>
      </c>
      <c r="AM345" s="39">
        <v>45260.416666666664</v>
      </c>
      <c r="AN345" s="1" t="s">
        <v>17</v>
      </c>
      <c r="AO345" s="1" t="s">
        <v>18</v>
      </c>
      <c r="AP345" s="39">
        <v>45260.416666666664</v>
      </c>
      <c r="AQ345" s="39">
        <v>45260.4375</v>
      </c>
      <c r="AR345" s="34">
        <v>3</v>
      </c>
      <c r="AS345" s="36">
        <v>2660000</v>
      </c>
      <c r="AT345" s="36">
        <v>20000</v>
      </c>
      <c r="AW345" s="30">
        <f t="shared" si="16"/>
        <v>0</v>
      </c>
    </row>
    <row r="346" spans="1:49" ht="32">
      <c r="A346" s="30">
        <f t="shared" si="17"/>
        <v>345</v>
      </c>
      <c r="B346" s="2" t="s">
        <v>686</v>
      </c>
      <c r="C346" s="7" t="s">
        <v>354</v>
      </c>
      <c r="E346" s="27">
        <v>45210</v>
      </c>
      <c r="F346" s="34">
        <v>853</v>
      </c>
      <c r="G346" s="30">
        <v>615</v>
      </c>
      <c r="H346" s="35">
        <v>452.63</v>
      </c>
      <c r="I346" s="36">
        <v>729334.17</v>
      </c>
      <c r="J346" s="35">
        <v>42.62</v>
      </c>
      <c r="K346" s="36">
        <v>67540671.079999998</v>
      </c>
      <c r="L346" s="36">
        <v>18824820.68</v>
      </c>
      <c r="M346" s="36">
        <v>86365491.760000005</v>
      </c>
      <c r="N346" s="29">
        <f t="shared" si="13"/>
        <v>0</v>
      </c>
      <c r="O346" s="36">
        <v>927054.42</v>
      </c>
      <c r="P346" s="36">
        <v>140431.69</v>
      </c>
      <c r="Q346" s="36">
        <v>268688.37</v>
      </c>
      <c r="T346" s="34">
        <v>853</v>
      </c>
      <c r="U346" s="34">
        <v>853</v>
      </c>
      <c r="V346" s="34">
        <v>853</v>
      </c>
      <c r="X346" s="33">
        <v>224</v>
      </c>
      <c r="Y346" s="33">
        <v>7</v>
      </c>
      <c r="AC346" s="33">
        <v>343</v>
      </c>
      <c r="AD346" s="33">
        <v>79</v>
      </c>
      <c r="AH346" s="33">
        <v>200</v>
      </c>
      <c r="AK346" s="3" t="s">
        <v>687</v>
      </c>
      <c r="AL346" s="39">
        <v>45258.708333333336</v>
      </c>
      <c r="AM346" s="39">
        <v>45260.416666666664</v>
      </c>
      <c r="AN346" s="1" t="s">
        <v>17</v>
      </c>
      <c r="AO346" s="1" t="s">
        <v>18</v>
      </c>
      <c r="AP346" s="39">
        <v>45260.416666666664</v>
      </c>
      <c r="AQ346" s="39">
        <v>45260.4375</v>
      </c>
      <c r="AR346" s="34">
        <v>3</v>
      </c>
      <c r="AS346" s="36">
        <v>6210000</v>
      </c>
      <c r="AT346" s="36">
        <v>10000</v>
      </c>
      <c r="AW346" s="30">
        <f t="shared" si="16"/>
        <v>0</v>
      </c>
    </row>
    <row r="347" spans="1:49" ht="32">
      <c r="A347" s="30">
        <f t="shared" si="17"/>
        <v>346</v>
      </c>
      <c r="B347" s="2" t="s">
        <v>688</v>
      </c>
      <c r="C347" s="7" t="s">
        <v>354</v>
      </c>
      <c r="E347" s="27">
        <v>45217</v>
      </c>
      <c r="F347" s="34">
        <v>335</v>
      </c>
      <c r="G347" s="30">
        <v>311</v>
      </c>
      <c r="H347" s="35">
        <v>124.89</v>
      </c>
      <c r="I347" s="36">
        <v>382958.07</v>
      </c>
      <c r="J347" s="35">
        <v>42.43</v>
      </c>
      <c r="K347" s="36">
        <v>28650981.030000001</v>
      </c>
      <c r="L347" s="36">
        <v>1991587.33</v>
      </c>
      <c r="M347" s="36">
        <v>30642568.359999999</v>
      </c>
      <c r="N347" s="29">
        <f t="shared" si="13"/>
        <v>0</v>
      </c>
      <c r="O347" s="36">
        <v>61489</v>
      </c>
      <c r="P347" s="36">
        <v>98529.16</v>
      </c>
      <c r="Q347" s="36">
        <v>244782.1</v>
      </c>
      <c r="R347" s="34">
        <v>145</v>
      </c>
      <c r="S347" s="34">
        <v>102</v>
      </c>
      <c r="T347" s="34">
        <v>88</v>
      </c>
      <c r="U347" s="34">
        <v>0</v>
      </c>
      <c r="V347" s="34">
        <v>335</v>
      </c>
      <c r="X347" s="33">
        <v>292</v>
      </c>
      <c r="AC347" s="33">
        <v>39</v>
      </c>
      <c r="AD347" s="33">
        <v>3</v>
      </c>
      <c r="AH347" s="33">
        <v>1</v>
      </c>
      <c r="AK347" s="3" t="s">
        <v>689</v>
      </c>
      <c r="AL347" s="39">
        <v>45258.708333333336</v>
      </c>
      <c r="AM347" s="39">
        <v>45260.416666666664</v>
      </c>
      <c r="AN347" s="1" t="s">
        <v>17</v>
      </c>
      <c r="AO347" s="1" t="s">
        <v>18</v>
      </c>
      <c r="AP347" s="39">
        <v>45260.416666666664</v>
      </c>
      <c r="AQ347" s="39">
        <v>45260.4375</v>
      </c>
      <c r="AR347" s="34">
        <v>3</v>
      </c>
      <c r="AS347" s="36">
        <v>3920000</v>
      </c>
      <c r="AT347" s="36">
        <v>10000</v>
      </c>
      <c r="AW347" s="30">
        <f t="shared" si="16"/>
        <v>0</v>
      </c>
    </row>
    <row r="348" spans="1:49" ht="32">
      <c r="A348" s="30">
        <f t="shared" si="17"/>
        <v>347</v>
      </c>
      <c r="B348" s="2" t="s">
        <v>690</v>
      </c>
      <c r="C348" s="7" t="s">
        <v>354</v>
      </c>
      <c r="E348" s="27">
        <v>45222</v>
      </c>
      <c r="F348" s="34">
        <v>483</v>
      </c>
      <c r="G348" s="30">
        <v>478</v>
      </c>
      <c r="H348" s="35">
        <v>221.46</v>
      </c>
      <c r="I348" s="36">
        <v>507742.05</v>
      </c>
      <c r="J348" s="35">
        <v>43.33</v>
      </c>
      <c r="K348" s="36">
        <v>61717358.75</v>
      </c>
      <c r="L348" s="36">
        <v>7771239.04</v>
      </c>
      <c r="M348" s="36">
        <v>69488597.790000007</v>
      </c>
      <c r="N348" s="29">
        <f t="shared" si="13"/>
        <v>0</v>
      </c>
      <c r="O348" s="36">
        <v>76235</v>
      </c>
      <c r="P348" s="36">
        <v>145373.64000000001</v>
      </c>
      <c r="Q348" s="36">
        <v>291741.99</v>
      </c>
      <c r="R348" s="34">
        <v>5</v>
      </c>
      <c r="S348" s="34">
        <v>110</v>
      </c>
      <c r="T348" s="34">
        <v>368</v>
      </c>
      <c r="U348" s="34">
        <v>244</v>
      </c>
      <c r="V348" s="34">
        <v>483</v>
      </c>
      <c r="X348" s="33">
        <v>430</v>
      </c>
      <c r="Y348" s="33">
        <v>51</v>
      </c>
      <c r="AD348" s="33">
        <v>2</v>
      </c>
      <c r="AK348" s="3" t="s">
        <v>272</v>
      </c>
      <c r="AL348" s="39">
        <v>45258.708333333336</v>
      </c>
      <c r="AM348" s="39">
        <v>45260.416666666664</v>
      </c>
      <c r="AN348" s="1" t="s">
        <v>17</v>
      </c>
      <c r="AO348" s="1" t="s">
        <v>18</v>
      </c>
      <c r="AP348" s="39">
        <v>45260.416666666664</v>
      </c>
      <c r="AQ348" s="39">
        <v>45260.4375</v>
      </c>
      <c r="AR348" s="34">
        <v>3</v>
      </c>
      <c r="AS348" s="36">
        <v>7500000</v>
      </c>
      <c r="AT348" s="36">
        <v>10000</v>
      </c>
      <c r="AW348" s="30">
        <f t="shared" si="16"/>
        <v>0</v>
      </c>
    </row>
    <row r="349" spans="1:49" ht="32">
      <c r="A349" s="30">
        <f t="shared" si="17"/>
        <v>348</v>
      </c>
      <c r="B349" s="2" t="s">
        <v>691</v>
      </c>
      <c r="C349" s="7" t="s">
        <v>354</v>
      </c>
      <c r="E349" s="27">
        <v>45217</v>
      </c>
      <c r="F349" s="34">
        <v>440</v>
      </c>
      <c r="G349" s="30">
        <v>395</v>
      </c>
      <c r="H349" s="35">
        <v>117.71</v>
      </c>
      <c r="I349" s="36">
        <v>543885.63</v>
      </c>
      <c r="J349" s="35">
        <v>43.19</v>
      </c>
      <c r="K349" s="36">
        <v>54087730.960000001</v>
      </c>
      <c r="L349" s="36">
        <v>3526293.13</v>
      </c>
      <c r="M349" s="36">
        <v>57614024.090000004</v>
      </c>
      <c r="N349" s="29">
        <f t="shared" si="13"/>
        <v>0</v>
      </c>
      <c r="O349" s="36">
        <v>7871.52</v>
      </c>
      <c r="P349" s="36">
        <v>145858.29</v>
      </c>
      <c r="Q349" s="36">
        <v>303930.76</v>
      </c>
      <c r="R349" s="34">
        <v>213</v>
      </c>
      <c r="S349" s="34">
        <v>118</v>
      </c>
      <c r="T349" s="34">
        <v>109</v>
      </c>
      <c r="U349" s="34">
        <v>0</v>
      </c>
      <c r="V349" s="34">
        <v>437</v>
      </c>
      <c r="W349" s="34">
        <v>3</v>
      </c>
      <c r="X349" s="33">
        <v>435</v>
      </c>
      <c r="Y349" s="33">
        <v>2</v>
      </c>
      <c r="AC349" s="33">
        <v>1</v>
      </c>
      <c r="AD349" s="33">
        <v>2</v>
      </c>
      <c r="AK349" s="3" t="s">
        <v>692</v>
      </c>
      <c r="AL349" s="39">
        <v>45258.708333333336</v>
      </c>
      <c r="AM349" s="39">
        <v>45260.416666666664</v>
      </c>
      <c r="AN349" s="1" t="s">
        <v>17</v>
      </c>
      <c r="AO349" s="1" t="s">
        <v>18</v>
      </c>
      <c r="AP349" s="39">
        <v>45260.416666666664</v>
      </c>
      <c r="AQ349" s="39">
        <v>45260.4375</v>
      </c>
      <c r="AR349" s="34">
        <v>3</v>
      </c>
      <c r="AS349" s="36">
        <v>8500000</v>
      </c>
      <c r="AT349" s="36">
        <v>10000</v>
      </c>
      <c r="AW349" s="30">
        <f t="shared" si="16"/>
        <v>0</v>
      </c>
    </row>
    <row r="350" spans="1:49" ht="32">
      <c r="A350" s="30">
        <f t="shared" si="17"/>
        <v>349</v>
      </c>
      <c r="B350" s="2" t="s">
        <v>698</v>
      </c>
      <c r="C350" s="7" t="s">
        <v>697</v>
      </c>
      <c r="E350" s="27">
        <v>45199</v>
      </c>
      <c r="F350" s="34">
        <v>542</v>
      </c>
      <c r="G350" s="30">
        <v>541</v>
      </c>
      <c r="H350" s="35">
        <v>1211.92</v>
      </c>
      <c r="I350" s="36">
        <v>959084.96</v>
      </c>
      <c r="J350" s="35">
        <v>46.63</v>
      </c>
      <c r="K350" s="36">
        <v>49696637.450000003</v>
      </c>
      <c r="L350" s="36">
        <v>26741163.25</v>
      </c>
      <c r="M350" s="36">
        <v>76437800.700000003</v>
      </c>
      <c r="N350" s="29">
        <f t="shared" si="13"/>
        <v>0</v>
      </c>
      <c r="O350" s="36">
        <v>0</v>
      </c>
      <c r="P350" s="36">
        <v>141289.82999999999</v>
      </c>
      <c r="Q350" s="36">
        <v>188220.37</v>
      </c>
      <c r="R350" s="34">
        <v>3</v>
      </c>
      <c r="S350" s="34">
        <v>458</v>
      </c>
      <c r="T350" s="34">
        <v>81</v>
      </c>
      <c r="U350" s="34">
        <v>0</v>
      </c>
      <c r="V350" s="34">
        <v>458</v>
      </c>
      <c r="W350" s="34">
        <v>84</v>
      </c>
      <c r="X350" s="33">
        <v>542</v>
      </c>
      <c r="AL350" s="39">
        <v>45254.625</v>
      </c>
      <c r="AM350" s="39">
        <v>45258.583333333336</v>
      </c>
      <c r="AN350" s="1" t="s">
        <v>17</v>
      </c>
      <c r="AO350" s="1" t="s">
        <v>18</v>
      </c>
      <c r="AP350" s="39">
        <v>45258.583333333336</v>
      </c>
      <c r="AQ350" s="39">
        <v>45258.625</v>
      </c>
      <c r="AR350" s="34">
        <v>5</v>
      </c>
      <c r="AS350" s="36">
        <v>3478764.62</v>
      </c>
      <c r="AT350" s="36">
        <v>30000</v>
      </c>
      <c r="AW350" s="30">
        <f t="shared" si="16"/>
        <v>0</v>
      </c>
    </row>
    <row r="351" spans="1:49" ht="32">
      <c r="A351" s="30">
        <f t="shared" si="17"/>
        <v>350</v>
      </c>
      <c r="B351" s="2" t="s">
        <v>699</v>
      </c>
      <c r="C351" s="7" t="s">
        <v>697</v>
      </c>
      <c r="E351" s="27">
        <v>45199</v>
      </c>
      <c r="F351" s="34">
        <v>353</v>
      </c>
      <c r="G351" s="30">
        <v>352</v>
      </c>
      <c r="H351" s="35">
        <v>1751.96</v>
      </c>
      <c r="I351" s="36">
        <v>1143913.51</v>
      </c>
      <c r="J351" s="35">
        <v>49.3</v>
      </c>
      <c r="K351" s="36">
        <v>51222855.600000001</v>
      </c>
      <c r="L351" s="36">
        <v>35111234.030000001</v>
      </c>
      <c r="M351" s="36">
        <v>86334089.629999995</v>
      </c>
      <c r="N351" s="29">
        <f t="shared" si="13"/>
        <v>0</v>
      </c>
      <c r="O351" s="36">
        <v>0</v>
      </c>
      <c r="P351" s="36">
        <v>245267.3</v>
      </c>
      <c r="Q351" s="36">
        <v>318192.26</v>
      </c>
      <c r="S351" s="34">
        <v>135</v>
      </c>
      <c r="T351" s="34">
        <v>218</v>
      </c>
      <c r="U351" s="34">
        <v>0</v>
      </c>
      <c r="V351" s="34">
        <v>293</v>
      </c>
      <c r="W351" s="34">
        <v>60</v>
      </c>
      <c r="X351" s="33">
        <v>353</v>
      </c>
      <c r="AK351" s="3" t="s">
        <v>601</v>
      </c>
      <c r="AL351" s="39">
        <v>45254.625</v>
      </c>
      <c r="AM351" s="39">
        <v>45258.625</v>
      </c>
      <c r="AN351" s="1" t="s">
        <v>17</v>
      </c>
      <c r="AO351" s="1" t="s">
        <v>18</v>
      </c>
      <c r="AP351" s="39">
        <v>45258.625</v>
      </c>
      <c r="AQ351" s="39">
        <v>45258.666666666664</v>
      </c>
      <c r="AR351" s="34">
        <v>5</v>
      </c>
      <c r="AS351" s="36">
        <v>3585599.89</v>
      </c>
      <c r="AT351" s="36">
        <v>30000</v>
      </c>
      <c r="AW351" s="30">
        <f t="shared" si="16"/>
        <v>0</v>
      </c>
    </row>
    <row r="352" spans="1:49" ht="32">
      <c r="A352" s="30">
        <f t="shared" si="17"/>
        <v>351</v>
      </c>
      <c r="B352" s="2" t="s">
        <v>704</v>
      </c>
      <c r="C352" s="7" t="s">
        <v>705</v>
      </c>
      <c r="E352" s="27">
        <v>45224</v>
      </c>
      <c r="F352" s="34">
        <v>190</v>
      </c>
      <c r="G352" s="30">
        <v>158</v>
      </c>
      <c r="H352" s="35">
        <v>2127.11</v>
      </c>
      <c r="I352" s="36">
        <v>498924.79999999999</v>
      </c>
      <c r="J352" s="35">
        <v>48.31</v>
      </c>
      <c r="K352" s="36">
        <v>20921202.059999999</v>
      </c>
      <c r="L352" s="36">
        <v>12740301.789999999</v>
      </c>
      <c r="M352" s="36">
        <v>33661503.850000001</v>
      </c>
      <c r="N352" s="29">
        <f t="shared" si="13"/>
        <v>0</v>
      </c>
      <c r="O352" s="36">
        <v>0</v>
      </c>
      <c r="P352" s="36">
        <v>213047.49</v>
      </c>
      <c r="Q352" s="36">
        <v>215068.67</v>
      </c>
      <c r="S352" s="34">
        <v>30</v>
      </c>
      <c r="T352" s="34">
        <v>160</v>
      </c>
      <c r="U352" s="34">
        <v>97</v>
      </c>
      <c r="V352" s="34">
        <v>57</v>
      </c>
      <c r="W352" s="34">
        <v>133</v>
      </c>
      <c r="X352" s="33">
        <v>159</v>
      </c>
      <c r="Y352" s="33">
        <v>1</v>
      </c>
      <c r="AC352" s="33">
        <v>11</v>
      </c>
      <c r="AD352" s="33">
        <v>19</v>
      </c>
      <c r="AL352" s="39">
        <v>45264.625</v>
      </c>
      <c r="AM352" s="39">
        <v>45266.375</v>
      </c>
      <c r="AN352" s="1" t="s">
        <v>17</v>
      </c>
      <c r="AO352" s="1" t="s">
        <v>18</v>
      </c>
      <c r="AP352" s="39">
        <v>45266.375</v>
      </c>
      <c r="AQ352" s="39">
        <v>45266.416666666664</v>
      </c>
      <c r="AR352" s="34">
        <v>5</v>
      </c>
      <c r="AS352" s="36">
        <v>1108823.71</v>
      </c>
      <c r="AT352" s="36">
        <v>20000</v>
      </c>
      <c r="AW352" s="30">
        <f t="shared" si="16"/>
        <v>0</v>
      </c>
    </row>
    <row r="353" spans="1:49" ht="32">
      <c r="A353" s="30">
        <f t="shared" si="17"/>
        <v>352</v>
      </c>
      <c r="B353" s="2" t="s">
        <v>706</v>
      </c>
      <c r="C353" s="7" t="s">
        <v>354</v>
      </c>
      <c r="E353" s="27">
        <v>45205</v>
      </c>
      <c r="F353" s="34">
        <v>176</v>
      </c>
      <c r="G353" s="30">
        <v>175</v>
      </c>
      <c r="H353" s="35">
        <v>130.22</v>
      </c>
      <c r="I353" s="36">
        <v>413784.71</v>
      </c>
      <c r="J353" s="35">
        <v>41.73</v>
      </c>
      <c r="K353" s="36">
        <v>23303348.600000001</v>
      </c>
      <c r="L353" s="36">
        <v>1689796.91</v>
      </c>
      <c r="M353" s="36">
        <v>24993145.510000002</v>
      </c>
      <c r="N353" s="29">
        <f t="shared" si="13"/>
        <v>0</v>
      </c>
      <c r="O353" s="36">
        <v>3225.5</v>
      </c>
      <c r="P353" s="36">
        <v>142817.97</v>
      </c>
      <c r="Q353" s="36">
        <v>300160.67</v>
      </c>
      <c r="R353" s="34">
        <v>59</v>
      </c>
      <c r="S353" s="34">
        <v>97</v>
      </c>
      <c r="T353" s="34">
        <v>20</v>
      </c>
      <c r="U353" s="34">
        <v>0</v>
      </c>
      <c r="V353" s="34">
        <v>176</v>
      </c>
      <c r="X353" s="33">
        <v>173</v>
      </c>
      <c r="AC353" s="33">
        <v>3</v>
      </c>
      <c r="AK353" s="3" t="s">
        <v>229</v>
      </c>
      <c r="AL353" s="39">
        <v>45265.625</v>
      </c>
      <c r="AM353" s="39">
        <v>45267.375</v>
      </c>
      <c r="AN353" s="1" t="s">
        <v>17</v>
      </c>
      <c r="AO353" s="1" t="s">
        <v>18</v>
      </c>
      <c r="AP353" s="39">
        <v>45267.375</v>
      </c>
      <c r="AQ353" s="39">
        <v>45267.395833333336</v>
      </c>
      <c r="AR353" s="34">
        <v>3</v>
      </c>
      <c r="AS353" s="36">
        <v>3270000</v>
      </c>
      <c r="AT353" s="36">
        <v>50000</v>
      </c>
      <c r="AW353" s="30">
        <f t="shared" si="16"/>
        <v>0</v>
      </c>
    </row>
    <row r="354" spans="1:49" ht="32">
      <c r="A354" s="30">
        <f t="shared" si="17"/>
        <v>353</v>
      </c>
      <c r="B354" s="2" t="s">
        <v>575</v>
      </c>
      <c r="C354" s="7" t="s">
        <v>354</v>
      </c>
      <c r="E354" s="27">
        <v>45139</v>
      </c>
      <c r="F354" s="34">
        <v>1366</v>
      </c>
      <c r="G354" s="30">
        <v>263</v>
      </c>
      <c r="H354" s="35">
        <v>2123</v>
      </c>
      <c r="I354" s="36">
        <v>2438187.83</v>
      </c>
      <c r="J354" s="35">
        <v>47</v>
      </c>
      <c r="K354" s="36">
        <v>81510064.159999996</v>
      </c>
      <c r="L354" s="36">
        <v>143432805.72999999</v>
      </c>
      <c r="M354" s="36">
        <v>224942869.88999999</v>
      </c>
      <c r="N354" s="29">
        <f t="shared" si="13"/>
        <v>0</v>
      </c>
      <c r="O354" s="36">
        <v>847811.41</v>
      </c>
      <c r="P354" s="36">
        <v>855296.08</v>
      </c>
      <c r="Q354" s="36">
        <v>359485.61</v>
      </c>
      <c r="T354" s="34">
        <v>1366</v>
      </c>
      <c r="U354" s="34">
        <v>1366</v>
      </c>
      <c r="V354" s="34">
        <v>1366</v>
      </c>
      <c r="AD354" s="33">
        <v>191</v>
      </c>
      <c r="AG354" s="33">
        <v>1175</v>
      </c>
      <c r="AK354" s="3" t="s">
        <v>295</v>
      </c>
      <c r="AL354" s="39">
        <v>45258.708333333336</v>
      </c>
      <c r="AM354" s="39">
        <v>45260.416666666664</v>
      </c>
      <c r="AN354" s="1" t="s">
        <v>17</v>
      </c>
      <c r="AO354" s="1" t="s">
        <v>18</v>
      </c>
      <c r="AP354" s="39">
        <v>45260.416666666664</v>
      </c>
      <c r="AQ354" s="39">
        <v>45260.4375</v>
      </c>
      <c r="AR354" s="34">
        <v>3</v>
      </c>
      <c r="AS354" s="36">
        <v>4100000</v>
      </c>
      <c r="AT354" s="36">
        <v>10000</v>
      </c>
      <c r="AW354" s="30">
        <f t="shared" si="16"/>
        <v>0</v>
      </c>
    </row>
    <row r="355" spans="1:49" ht="32">
      <c r="A355" s="30">
        <f t="shared" si="17"/>
        <v>354</v>
      </c>
      <c r="B355" s="2" t="s">
        <v>707</v>
      </c>
      <c r="C355" s="7" t="s">
        <v>161</v>
      </c>
      <c r="D355" s="7" t="s">
        <v>477</v>
      </c>
      <c r="E355" s="27">
        <v>45107</v>
      </c>
      <c r="F355" s="34">
        <v>1085</v>
      </c>
      <c r="G355" s="30">
        <v>111</v>
      </c>
      <c r="H355" s="35">
        <v>1959</v>
      </c>
      <c r="I355" s="36">
        <v>2018823.61</v>
      </c>
      <c r="J355" s="35">
        <v>45</v>
      </c>
      <c r="K355" s="36">
        <v>23060600.010000002</v>
      </c>
      <c r="L355" s="36">
        <v>48595356.009999998</v>
      </c>
      <c r="M355" s="36">
        <v>71655956.019999996</v>
      </c>
      <c r="N355" s="29">
        <f t="shared" si="13"/>
        <v>0</v>
      </c>
      <c r="O355" s="36">
        <v>414411.76</v>
      </c>
      <c r="P355" s="36">
        <v>645549.15</v>
      </c>
      <c r="Q355" s="36">
        <v>108957.88</v>
      </c>
      <c r="T355" s="34">
        <v>1085</v>
      </c>
      <c r="U355" s="34">
        <v>1085</v>
      </c>
      <c r="V355" s="34">
        <v>1085</v>
      </c>
      <c r="AC355" s="33">
        <v>1</v>
      </c>
      <c r="AD355" s="33">
        <v>1</v>
      </c>
      <c r="AG355" s="33">
        <v>1083</v>
      </c>
      <c r="AL355" s="39">
        <v>45265.708333333336</v>
      </c>
      <c r="AM355" s="39">
        <v>45267.583333333336</v>
      </c>
      <c r="AN355" s="1" t="s">
        <v>17</v>
      </c>
      <c r="AO355" s="1" t="s">
        <v>18</v>
      </c>
      <c r="AP355" s="39">
        <v>45267.583333333336</v>
      </c>
      <c r="AQ355" s="39">
        <v>45267.625</v>
      </c>
      <c r="AR355" s="34">
        <v>5</v>
      </c>
      <c r="AS355" s="36">
        <v>1650000</v>
      </c>
      <c r="AT355" s="36">
        <v>30000</v>
      </c>
      <c r="AW355" s="30">
        <f t="shared" si="16"/>
        <v>0</v>
      </c>
    </row>
    <row r="356" spans="1:49" ht="32">
      <c r="A356" s="30">
        <f t="shared" si="17"/>
        <v>355</v>
      </c>
      <c r="B356" s="2" t="s">
        <v>708</v>
      </c>
      <c r="C356" s="7" t="s">
        <v>473</v>
      </c>
      <c r="E356" s="27">
        <v>45200</v>
      </c>
      <c r="F356" s="34">
        <v>235427</v>
      </c>
      <c r="G356" s="30">
        <v>202742</v>
      </c>
      <c r="H356" s="35">
        <v>1871.47</v>
      </c>
      <c r="I356" s="36">
        <v>183127.07</v>
      </c>
      <c r="J356" s="35">
        <v>38.58</v>
      </c>
      <c r="K356" s="36">
        <v>2028126215.3800001</v>
      </c>
      <c r="L356" s="36">
        <v>781630160.21000004</v>
      </c>
      <c r="M356" s="36">
        <v>2809756375.5900002</v>
      </c>
      <c r="N356" s="29">
        <f t="shared" si="13"/>
        <v>0</v>
      </c>
      <c r="O356" s="36">
        <v>35135884.079999998</v>
      </c>
      <c r="P356" s="36">
        <v>13858.78</v>
      </c>
      <c r="Q356" s="36">
        <v>31414.52</v>
      </c>
      <c r="T356" s="34">
        <v>235427</v>
      </c>
      <c r="U356" s="34">
        <v>235427</v>
      </c>
      <c r="V356" s="34">
        <v>235427</v>
      </c>
      <c r="X356" s="33">
        <v>235427</v>
      </c>
      <c r="AL356" s="39">
        <v>45267.666666666664</v>
      </c>
      <c r="AM356" s="39">
        <v>45272.416666666664</v>
      </c>
      <c r="AN356" s="1" t="s">
        <v>17</v>
      </c>
      <c r="AO356" s="1" t="s">
        <v>18</v>
      </c>
      <c r="AP356" s="39">
        <v>45272.416666666664</v>
      </c>
      <c r="AQ356" s="39">
        <v>45272.4375</v>
      </c>
      <c r="AR356" s="34">
        <v>3</v>
      </c>
      <c r="AS356" s="36">
        <v>97500000</v>
      </c>
      <c r="AT356" s="36">
        <v>250000</v>
      </c>
      <c r="AW356" s="30">
        <f t="shared" si="16"/>
        <v>0</v>
      </c>
    </row>
    <row r="357" spans="1:49" ht="32">
      <c r="A357" s="30">
        <f t="shared" si="17"/>
        <v>356</v>
      </c>
      <c r="B357" s="2" t="s">
        <v>709</v>
      </c>
      <c r="C357" s="7" t="s">
        <v>710</v>
      </c>
      <c r="E357" s="27">
        <v>45190</v>
      </c>
      <c r="F357" s="34">
        <v>550</v>
      </c>
      <c r="G357" s="30">
        <v>531</v>
      </c>
      <c r="H357" s="35">
        <v>1305.56</v>
      </c>
      <c r="I357" s="36">
        <v>1570522.64</v>
      </c>
      <c r="J357" s="35">
        <v>48.16</v>
      </c>
      <c r="K357" s="36">
        <v>55211816.82</v>
      </c>
      <c r="L357" s="36">
        <v>34233853.229999997</v>
      </c>
      <c r="M357" s="36">
        <v>89445670.049999997</v>
      </c>
      <c r="N357" s="29">
        <f t="shared" si="13"/>
        <v>0</v>
      </c>
      <c r="O357" s="36">
        <v>32583</v>
      </c>
      <c r="P357" s="36">
        <v>168447.59</v>
      </c>
      <c r="Q357" s="36">
        <v>357624.39</v>
      </c>
      <c r="R357" s="34">
        <v>7</v>
      </c>
      <c r="S357" s="34">
        <v>495</v>
      </c>
      <c r="T357" s="34">
        <v>48</v>
      </c>
      <c r="U357" s="34">
        <v>0</v>
      </c>
      <c r="V357" s="34">
        <v>430</v>
      </c>
      <c r="W357" s="34">
        <v>120</v>
      </c>
      <c r="X357" s="33">
        <v>542</v>
      </c>
      <c r="AD357" s="33">
        <v>5</v>
      </c>
      <c r="AG357" s="33">
        <v>3</v>
      </c>
      <c r="AL357" s="39">
        <v>45265.625</v>
      </c>
      <c r="AM357" s="39">
        <v>45267.375</v>
      </c>
      <c r="AN357" s="1" t="s">
        <v>17</v>
      </c>
      <c r="AO357" s="1" t="s">
        <v>18</v>
      </c>
      <c r="AP357" s="39">
        <v>45267.375</v>
      </c>
      <c r="AQ357" s="39">
        <v>45267.416666666664</v>
      </c>
      <c r="AR357" s="34">
        <v>5</v>
      </c>
      <c r="AS357" s="36">
        <v>3864827.18</v>
      </c>
      <c r="AT357" s="36">
        <v>30000</v>
      </c>
      <c r="AW357" s="30">
        <f t="shared" si="16"/>
        <v>0</v>
      </c>
    </row>
    <row r="358" spans="1:49" ht="32">
      <c r="A358" s="30">
        <f t="shared" si="17"/>
        <v>357</v>
      </c>
      <c r="B358" s="2" t="s">
        <v>711</v>
      </c>
      <c r="C358" s="7" t="s">
        <v>214</v>
      </c>
      <c r="E358" s="27">
        <v>45197</v>
      </c>
      <c r="F358" s="34">
        <v>15373</v>
      </c>
      <c r="G358" s="30">
        <v>5635</v>
      </c>
      <c r="H358" s="35">
        <v>614.41999999999996</v>
      </c>
      <c r="I358" s="36">
        <v>77778.81</v>
      </c>
      <c r="J358" s="35">
        <v>36.71</v>
      </c>
      <c r="K358" s="36">
        <v>65668419.350000001</v>
      </c>
      <c r="L358" s="36">
        <v>29399222.719999999</v>
      </c>
      <c r="M358" s="36">
        <v>95067642.069999993</v>
      </c>
      <c r="N358" s="29">
        <f t="shared" si="13"/>
        <v>0</v>
      </c>
      <c r="O358" s="36">
        <v>0</v>
      </c>
      <c r="P358" s="36">
        <v>16870.919999999998</v>
      </c>
      <c r="Q358" s="36">
        <v>24830.54</v>
      </c>
      <c r="S358" s="34">
        <v>1486</v>
      </c>
      <c r="T358" s="34">
        <v>13887</v>
      </c>
      <c r="U358" s="34">
        <v>15373</v>
      </c>
      <c r="V358" s="34">
        <v>15373</v>
      </c>
      <c r="X358" s="33">
        <v>15373</v>
      </c>
      <c r="AL358" s="39">
        <v>45265.625</v>
      </c>
      <c r="AM358" s="39">
        <v>45267.416666666664</v>
      </c>
      <c r="AN358" s="1" t="s">
        <v>17</v>
      </c>
      <c r="AO358" s="1" t="s">
        <v>18</v>
      </c>
      <c r="AP358" s="39">
        <v>45267.416666666664</v>
      </c>
      <c r="AQ358" s="39">
        <v>45267.4375</v>
      </c>
      <c r="AR358" s="34">
        <v>5</v>
      </c>
      <c r="AS358" s="36">
        <v>3217800</v>
      </c>
      <c r="AT358" s="36">
        <v>10000</v>
      </c>
      <c r="AW358" s="30">
        <f t="shared" si="16"/>
        <v>0</v>
      </c>
    </row>
    <row r="359" spans="1:49" ht="32">
      <c r="A359" s="30">
        <f t="shared" si="17"/>
        <v>358</v>
      </c>
      <c r="B359" s="2" t="s">
        <v>712</v>
      </c>
      <c r="C359" s="7" t="s">
        <v>354</v>
      </c>
      <c r="E359" s="27">
        <v>45222</v>
      </c>
      <c r="F359" s="34">
        <v>267</v>
      </c>
      <c r="G359" s="30">
        <v>222</v>
      </c>
      <c r="H359" s="35">
        <v>1351.08</v>
      </c>
      <c r="I359" s="36">
        <v>2414084.17</v>
      </c>
      <c r="J359" s="35">
        <v>48.02</v>
      </c>
      <c r="K359" s="36">
        <v>50210633.950000003</v>
      </c>
      <c r="L359" s="36">
        <v>33812508.18</v>
      </c>
      <c r="M359" s="36">
        <v>84023142.129999995</v>
      </c>
      <c r="N359" s="29">
        <f t="shared" si="13"/>
        <v>0</v>
      </c>
      <c r="O359" s="36">
        <v>534167.76</v>
      </c>
      <c r="P359" s="36">
        <v>378482.62</v>
      </c>
      <c r="Q359" s="36">
        <v>526692.73</v>
      </c>
      <c r="T359" s="34">
        <v>267</v>
      </c>
      <c r="U359" s="34">
        <v>267</v>
      </c>
      <c r="V359" s="34">
        <v>267</v>
      </c>
      <c r="X359" s="33">
        <v>121</v>
      </c>
      <c r="Y359" s="33">
        <v>60</v>
      </c>
      <c r="AD359" s="33">
        <v>30</v>
      </c>
      <c r="AH359" s="33">
        <v>56</v>
      </c>
      <c r="AK359" s="3" t="s">
        <v>272</v>
      </c>
      <c r="AL359" s="39">
        <v>45266.708333333336</v>
      </c>
      <c r="AM359" s="39">
        <v>45268.416666608799</v>
      </c>
      <c r="AN359" s="1" t="s">
        <v>17</v>
      </c>
      <c r="AO359" s="1" t="s">
        <v>18</v>
      </c>
      <c r="AP359" s="39">
        <v>45268.416666608799</v>
      </c>
      <c r="AQ359" s="39">
        <v>45268.4375</v>
      </c>
      <c r="AR359" s="34">
        <v>3</v>
      </c>
      <c r="AS359" s="36">
        <v>2710000</v>
      </c>
      <c r="AT359" s="36">
        <v>10000</v>
      </c>
      <c r="AW359" s="30">
        <f t="shared" si="16"/>
        <v>0</v>
      </c>
    </row>
    <row r="360" spans="1:49" ht="32">
      <c r="A360" s="30">
        <f t="shared" si="17"/>
        <v>359</v>
      </c>
      <c r="B360" s="2" t="s">
        <v>715</v>
      </c>
      <c r="C360" s="7" t="s">
        <v>354</v>
      </c>
      <c r="E360" s="27">
        <v>45192</v>
      </c>
      <c r="F360" s="34">
        <v>2250</v>
      </c>
      <c r="G360" s="30">
        <v>2250</v>
      </c>
      <c r="H360" s="35">
        <v>1624.36</v>
      </c>
      <c r="I360" s="36">
        <v>797124.8</v>
      </c>
      <c r="J360" s="35">
        <v>42.64</v>
      </c>
      <c r="K360" s="36">
        <v>235695542.33000001</v>
      </c>
      <c r="L360" s="36">
        <v>39781787.920000002</v>
      </c>
      <c r="M360" s="36">
        <v>275477330.25</v>
      </c>
      <c r="N360" s="29">
        <f t="shared" si="13"/>
        <v>0</v>
      </c>
      <c r="O360" s="36">
        <v>2812.93</v>
      </c>
      <c r="P360" s="36">
        <v>122434.37</v>
      </c>
      <c r="Q360" s="36">
        <v>47797.16</v>
      </c>
      <c r="T360" s="34">
        <v>2250</v>
      </c>
      <c r="U360" s="34">
        <v>2250</v>
      </c>
      <c r="V360" s="34">
        <v>2250</v>
      </c>
      <c r="X360" s="33">
        <v>1952</v>
      </c>
      <c r="Y360" s="33">
        <v>17</v>
      </c>
      <c r="AC360" s="33">
        <v>43</v>
      </c>
      <c r="AD360" s="33">
        <v>219</v>
      </c>
      <c r="AH360" s="33">
        <v>15</v>
      </c>
      <c r="AI360" s="33">
        <v>4</v>
      </c>
      <c r="AK360" s="3" t="s">
        <v>244</v>
      </c>
      <c r="AL360" s="39">
        <v>45267.708333333336</v>
      </c>
      <c r="AM360" s="39">
        <v>45271.416666666664</v>
      </c>
      <c r="AN360" s="1" t="s">
        <v>17</v>
      </c>
      <c r="AO360" s="1" t="s">
        <v>18</v>
      </c>
      <c r="AP360" s="39">
        <v>45271.416666666664</v>
      </c>
      <c r="AQ360" s="39">
        <v>45271.4375</v>
      </c>
      <c r="AR360" s="34">
        <v>3</v>
      </c>
      <c r="AS360" s="36">
        <v>14640000</v>
      </c>
      <c r="AT360" s="36">
        <v>20000</v>
      </c>
      <c r="AW360" s="30">
        <f t="shared" si="16"/>
        <v>0</v>
      </c>
    </row>
    <row r="361" spans="1:49" ht="32">
      <c r="A361" s="30">
        <f t="shared" si="17"/>
        <v>360</v>
      </c>
      <c r="B361" s="2" t="s">
        <v>716</v>
      </c>
      <c r="C361" s="7" t="s">
        <v>354</v>
      </c>
      <c r="E361" s="27">
        <v>45217</v>
      </c>
      <c r="F361" s="34">
        <v>797</v>
      </c>
      <c r="G361" s="30">
        <v>750</v>
      </c>
      <c r="H361" s="35">
        <v>458.62</v>
      </c>
      <c r="I361" s="36">
        <v>620415.48</v>
      </c>
      <c r="J361" s="35">
        <v>43.16</v>
      </c>
      <c r="K361" s="36">
        <v>47159432.740000002</v>
      </c>
      <c r="L361" s="36">
        <v>13709967.25</v>
      </c>
      <c r="M361" s="36">
        <v>60869399.990000002</v>
      </c>
      <c r="N361" s="29">
        <f t="shared" si="13"/>
        <v>0</v>
      </c>
      <c r="O361" s="36">
        <v>354901.52</v>
      </c>
      <c r="P361" s="36">
        <v>81159.199999999997</v>
      </c>
      <c r="Q361" s="36">
        <v>193690.17</v>
      </c>
      <c r="R361" s="34">
        <v>214</v>
      </c>
      <c r="S361" s="34">
        <v>114</v>
      </c>
      <c r="T361" s="34">
        <v>469</v>
      </c>
      <c r="U361" s="34">
        <v>415</v>
      </c>
      <c r="V361" s="34">
        <v>797</v>
      </c>
      <c r="X361" s="33">
        <v>487</v>
      </c>
      <c r="Y361" s="33">
        <v>28</v>
      </c>
      <c r="AC361" s="33">
        <v>212</v>
      </c>
      <c r="AD361" s="33">
        <v>60</v>
      </c>
      <c r="AG361" s="33">
        <v>1</v>
      </c>
      <c r="AH361" s="33">
        <v>9</v>
      </c>
      <c r="AK361" s="3" t="s">
        <v>717</v>
      </c>
      <c r="AL361" s="39">
        <v>45267.708333333336</v>
      </c>
      <c r="AM361" s="39">
        <v>45271.416666666664</v>
      </c>
      <c r="AN361" s="1" t="s">
        <v>17</v>
      </c>
      <c r="AO361" s="1" t="s">
        <v>18</v>
      </c>
      <c r="AP361" s="39">
        <v>45271.416666666664</v>
      </c>
      <c r="AQ361" s="39">
        <v>45271.4375</v>
      </c>
      <c r="AR361" s="34">
        <v>3</v>
      </c>
      <c r="AS361" s="36">
        <v>5600000</v>
      </c>
      <c r="AT361" s="36">
        <v>10000</v>
      </c>
      <c r="AW361" s="30">
        <f t="shared" si="16"/>
        <v>0</v>
      </c>
    </row>
    <row r="362" spans="1:49" ht="32">
      <c r="A362" s="30">
        <f t="shared" si="17"/>
        <v>361</v>
      </c>
      <c r="B362" s="2" t="s">
        <v>718</v>
      </c>
      <c r="C362" s="7" t="s">
        <v>354</v>
      </c>
      <c r="E362" s="27">
        <v>45217</v>
      </c>
      <c r="F362" s="34">
        <v>361</v>
      </c>
      <c r="G362" s="30">
        <v>341</v>
      </c>
      <c r="H362" s="35">
        <v>2537.9899999999998</v>
      </c>
      <c r="I362" s="37">
        <v>2537.9899999999998</v>
      </c>
      <c r="J362" s="35">
        <v>47.73</v>
      </c>
      <c r="K362" s="36">
        <v>47520863.700000003</v>
      </c>
      <c r="L362" s="36">
        <v>168639588.68000001</v>
      </c>
      <c r="M362" s="36">
        <v>216160452.38</v>
      </c>
      <c r="N362" s="29">
        <f t="shared" si="13"/>
        <v>0</v>
      </c>
      <c r="O362" s="36">
        <v>130437.18</v>
      </c>
      <c r="P362" s="36">
        <v>633901.62</v>
      </c>
      <c r="Q362" s="36">
        <v>284216.40999999997</v>
      </c>
      <c r="T362" s="34">
        <v>361</v>
      </c>
      <c r="U362" s="34">
        <v>361</v>
      </c>
      <c r="V362" s="34">
        <v>361</v>
      </c>
      <c r="AH362" s="33">
        <v>361</v>
      </c>
      <c r="AK362" s="3" t="s">
        <v>692</v>
      </c>
      <c r="AL362" s="39">
        <v>45267.708333333336</v>
      </c>
      <c r="AM362" s="39">
        <v>45271.416666666664</v>
      </c>
      <c r="AN362" s="1" t="s">
        <v>17</v>
      </c>
      <c r="AO362" s="1" t="s">
        <v>18</v>
      </c>
      <c r="AP362" s="39">
        <v>45271.416666666664</v>
      </c>
      <c r="AQ362" s="39">
        <v>45271.4375</v>
      </c>
      <c r="AR362" s="34">
        <v>3</v>
      </c>
      <c r="AS362" s="36">
        <v>2100000</v>
      </c>
      <c r="AT362" s="36">
        <v>10000</v>
      </c>
      <c r="AW362" s="30">
        <f t="shared" si="16"/>
        <v>0</v>
      </c>
    </row>
    <row r="363" spans="1:49" ht="32">
      <c r="A363" s="30">
        <f t="shared" si="17"/>
        <v>362</v>
      </c>
      <c r="B363" s="2" t="s">
        <v>719</v>
      </c>
      <c r="C363" s="7" t="s">
        <v>354</v>
      </c>
      <c r="E363" s="27">
        <v>45217</v>
      </c>
      <c r="F363" s="34">
        <v>475</v>
      </c>
      <c r="G363" s="30">
        <v>430</v>
      </c>
      <c r="H363" s="35">
        <v>1622.74</v>
      </c>
      <c r="I363" s="36">
        <v>4061224.87</v>
      </c>
      <c r="J363" s="35">
        <v>46.34</v>
      </c>
      <c r="K363" s="36">
        <v>45420394.630000003</v>
      </c>
      <c r="L363" s="36">
        <v>56706651.219999999</v>
      </c>
      <c r="M363" s="36">
        <v>102127045.84999999</v>
      </c>
      <c r="N363" s="29">
        <f t="shared" si="13"/>
        <v>0</v>
      </c>
      <c r="O363" s="36">
        <v>521157.31</v>
      </c>
      <c r="P363" s="36">
        <v>237504.76</v>
      </c>
      <c r="Q363" s="36">
        <v>280583.33</v>
      </c>
      <c r="T363" s="34">
        <v>475</v>
      </c>
      <c r="U363" s="34">
        <v>475</v>
      </c>
      <c r="V363" s="34">
        <v>475</v>
      </c>
      <c r="X363" s="33">
        <v>80</v>
      </c>
      <c r="Y363" s="33">
        <v>44</v>
      </c>
      <c r="AC363" s="33">
        <v>19</v>
      </c>
      <c r="AH363" s="33">
        <v>332</v>
      </c>
      <c r="AK363" s="3" t="s">
        <v>692</v>
      </c>
      <c r="AL363" s="39">
        <v>45267.708333333336</v>
      </c>
      <c r="AM363" s="39">
        <v>45271.416666666664</v>
      </c>
      <c r="AN363" s="1" t="s">
        <v>17</v>
      </c>
      <c r="AO363" s="1" t="s">
        <v>18</v>
      </c>
      <c r="AP363" s="39">
        <v>45271.416666666664</v>
      </c>
      <c r="AQ363" s="39">
        <v>45271.4375</v>
      </c>
      <c r="AR363" s="34">
        <v>3</v>
      </c>
      <c r="AS363" s="36">
        <v>3500000</v>
      </c>
      <c r="AT363" s="36">
        <v>10000</v>
      </c>
      <c r="AW363" s="30">
        <f t="shared" si="16"/>
        <v>0</v>
      </c>
    </row>
    <row r="364" spans="1:49" ht="32">
      <c r="A364" s="30">
        <f t="shared" si="17"/>
        <v>363</v>
      </c>
      <c r="B364" s="2" t="s">
        <v>720</v>
      </c>
      <c r="C364" s="7" t="s">
        <v>546</v>
      </c>
      <c r="D364" s="7" t="s">
        <v>721</v>
      </c>
      <c r="E364" s="27">
        <v>45189</v>
      </c>
      <c r="F364" s="34">
        <v>4076</v>
      </c>
      <c r="G364" s="30">
        <v>613</v>
      </c>
      <c r="H364" s="35">
        <v>705.52</v>
      </c>
      <c r="I364" s="36">
        <v>212809.69</v>
      </c>
      <c r="J364" s="35">
        <v>38.29</v>
      </c>
      <c r="K364" s="36">
        <v>17812785.870000001</v>
      </c>
      <c r="L364" s="36">
        <v>8269547.1799999997</v>
      </c>
      <c r="M364" s="36">
        <v>26082333.050000001</v>
      </c>
      <c r="N364" s="29">
        <f t="shared" si="13"/>
        <v>0</v>
      </c>
      <c r="O364" s="36">
        <v>79685</v>
      </c>
      <c r="P364" s="36">
        <v>42548.67</v>
      </c>
      <c r="Q364" s="36">
        <v>40835.550000000003</v>
      </c>
      <c r="T364" s="34">
        <v>4076</v>
      </c>
      <c r="U364" s="34">
        <v>403</v>
      </c>
      <c r="V364" s="34">
        <v>4076</v>
      </c>
      <c r="X364" s="33">
        <v>3171</v>
      </c>
      <c r="Y364" s="33">
        <v>1</v>
      </c>
      <c r="AC364" s="33">
        <v>94</v>
      </c>
      <c r="AD364" s="33">
        <v>771</v>
      </c>
      <c r="AH364" s="33">
        <v>39</v>
      </c>
      <c r="AK364" s="3" t="s">
        <v>722</v>
      </c>
      <c r="AL364" s="39">
        <v>45267.625</v>
      </c>
      <c r="AM364" s="39">
        <v>45271.375</v>
      </c>
      <c r="AN364" s="1" t="s">
        <v>17</v>
      </c>
      <c r="AO364" s="1" t="s">
        <v>18</v>
      </c>
      <c r="AP364" s="39">
        <v>45271.375</v>
      </c>
      <c r="AQ364" s="39">
        <v>45271.395833333336</v>
      </c>
      <c r="AR364" s="34">
        <v>3</v>
      </c>
      <c r="AS364" s="36">
        <v>2779998.72</v>
      </c>
      <c r="AT364" s="36">
        <v>10000</v>
      </c>
      <c r="AW364" s="30">
        <f t="shared" si="16"/>
        <v>0</v>
      </c>
    </row>
    <row r="365" spans="1:49" ht="32">
      <c r="A365" s="30">
        <f t="shared" si="17"/>
        <v>364</v>
      </c>
      <c r="B365" s="2" t="s">
        <v>731</v>
      </c>
      <c r="C365" s="7" t="s">
        <v>513</v>
      </c>
      <c r="D365" s="7" t="s">
        <v>498</v>
      </c>
      <c r="E365" s="27">
        <v>45006</v>
      </c>
      <c r="F365" s="34">
        <v>56</v>
      </c>
      <c r="G365" s="30">
        <v>53</v>
      </c>
      <c r="H365" s="35">
        <v>1567.25</v>
      </c>
      <c r="I365" s="36">
        <v>1402450</v>
      </c>
      <c r="J365" s="35">
        <v>48.41</v>
      </c>
      <c r="K365" s="36">
        <v>10882103.41</v>
      </c>
      <c r="L365" s="36">
        <v>6690734.04</v>
      </c>
      <c r="M365" s="36">
        <v>17572837.449999999</v>
      </c>
      <c r="N365" s="29">
        <f t="shared" si="13"/>
        <v>0</v>
      </c>
      <c r="O365" s="36">
        <v>603461.76</v>
      </c>
      <c r="P365" s="36">
        <v>331562.96999999997</v>
      </c>
      <c r="Q365" s="36">
        <v>257770.63</v>
      </c>
      <c r="T365" s="34">
        <v>56</v>
      </c>
      <c r="U365" s="34">
        <v>56</v>
      </c>
      <c r="V365" s="34">
        <v>56</v>
      </c>
      <c r="AH365" s="33">
        <v>56</v>
      </c>
      <c r="AL365" s="39">
        <v>45267.708333333336</v>
      </c>
      <c r="AM365" s="39">
        <v>45272.416666666664</v>
      </c>
      <c r="AN365" s="1" t="s">
        <v>17</v>
      </c>
      <c r="AO365" s="1" t="s">
        <v>18</v>
      </c>
      <c r="AP365" s="39">
        <v>45272.416666666664</v>
      </c>
      <c r="AQ365" s="39">
        <v>45272.458333333336</v>
      </c>
      <c r="AR365" s="34">
        <v>5</v>
      </c>
      <c r="AS365" s="36">
        <v>667123.99</v>
      </c>
      <c r="AT365" s="36">
        <v>10000</v>
      </c>
      <c r="AW365" s="30">
        <f t="shared" si="16"/>
        <v>0</v>
      </c>
    </row>
    <row r="366" spans="1:49" ht="32">
      <c r="A366" s="30">
        <f t="shared" si="17"/>
        <v>365</v>
      </c>
      <c r="B366" s="2" t="s">
        <v>732</v>
      </c>
      <c r="C366" s="7" t="s">
        <v>733</v>
      </c>
      <c r="E366" s="27">
        <v>45216</v>
      </c>
      <c r="F366" s="34">
        <v>16359</v>
      </c>
      <c r="G366" s="30">
        <v>7846</v>
      </c>
      <c r="H366" s="35">
        <v>83.44</v>
      </c>
      <c r="I366" s="36">
        <v>212043.1</v>
      </c>
      <c r="J366" s="35">
        <v>37.71</v>
      </c>
      <c r="K366" s="36">
        <v>251130193.40000001</v>
      </c>
      <c r="L366" s="36">
        <v>17448335.41</v>
      </c>
      <c r="M366" s="36">
        <v>268578528.81</v>
      </c>
      <c r="N366" s="29">
        <f t="shared" si="13"/>
        <v>0</v>
      </c>
      <c r="O366" s="36">
        <v>78444.490000000005</v>
      </c>
      <c r="P366" s="36">
        <v>34231.269999999997</v>
      </c>
      <c r="Q366" s="36">
        <v>79836.490000000005</v>
      </c>
      <c r="R366" s="34">
        <v>16338</v>
      </c>
      <c r="S366" s="34">
        <v>3</v>
      </c>
      <c r="T366" s="34">
        <v>18</v>
      </c>
      <c r="U366" s="34">
        <v>0</v>
      </c>
      <c r="V366" s="34">
        <v>16359</v>
      </c>
      <c r="X366" s="33">
        <v>16305</v>
      </c>
      <c r="Y366" s="33">
        <v>54</v>
      </c>
      <c r="AL366" s="39">
        <v>45268.708333333336</v>
      </c>
      <c r="AM366" s="39">
        <v>45272.416666666664</v>
      </c>
      <c r="AN366" s="1" t="s">
        <v>17</v>
      </c>
      <c r="AO366" s="1" t="s">
        <v>18</v>
      </c>
      <c r="AP366" s="39">
        <v>45272.416666666664</v>
      </c>
      <c r="AQ366" s="39">
        <v>45272.458333333336</v>
      </c>
      <c r="AR366" s="34">
        <v>3</v>
      </c>
      <c r="AS366" s="36">
        <v>27220000</v>
      </c>
      <c r="AT366" s="36">
        <v>200000</v>
      </c>
      <c r="AW366" s="30">
        <f t="shared" si="16"/>
        <v>0</v>
      </c>
    </row>
    <row r="367" spans="1:49" ht="32">
      <c r="A367" s="30">
        <f t="shared" si="17"/>
        <v>366</v>
      </c>
      <c r="B367" s="2" t="s">
        <v>734</v>
      </c>
      <c r="C367" s="7" t="s">
        <v>354</v>
      </c>
      <c r="E367" s="27">
        <v>45212</v>
      </c>
      <c r="F367" s="34">
        <v>685</v>
      </c>
      <c r="G367" s="30">
        <v>685</v>
      </c>
      <c r="H367" s="35">
        <v>1641.62</v>
      </c>
      <c r="I367" s="36">
        <v>736599.12</v>
      </c>
      <c r="J367" s="35">
        <v>47.15</v>
      </c>
      <c r="K367" s="36">
        <v>71873427.519999996</v>
      </c>
      <c r="L367" s="36">
        <v>12473745.5</v>
      </c>
      <c r="M367" s="36">
        <v>84347173.019999996</v>
      </c>
      <c r="N367" s="29">
        <f t="shared" si="13"/>
        <v>0</v>
      </c>
      <c r="O367" s="36">
        <v>23668.79</v>
      </c>
      <c r="P367" s="36">
        <v>123134.56</v>
      </c>
      <c r="Q367" s="36">
        <v>43308.41</v>
      </c>
      <c r="T367" s="34">
        <v>685</v>
      </c>
      <c r="U367" s="34">
        <v>685</v>
      </c>
      <c r="V367" s="34">
        <v>685</v>
      </c>
      <c r="X367" s="33">
        <v>572</v>
      </c>
      <c r="AC367" s="33">
        <v>37</v>
      </c>
      <c r="AD367" s="33">
        <v>70</v>
      </c>
      <c r="AH367" s="33">
        <v>6</v>
      </c>
      <c r="AK367" s="3" t="s">
        <v>244</v>
      </c>
      <c r="AL367" s="39">
        <v>45271.625</v>
      </c>
      <c r="AM367" s="39">
        <v>45273.416666608799</v>
      </c>
      <c r="AN367" s="1" t="s">
        <v>17</v>
      </c>
      <c r="AO367" s="1" t="s">
        <v>18</v>
      </c>
      <c r="AP367" s="39">
        <v>45273.416666608799</v>
      </c>
      <c r="AQ367" s="39">
        <v>45273.4375</v>
      </c>
      <c r="AR367" s="34">
        <v>5</v>
      </c>
      <c r="AS367" s="36">
        <v>4880000</v>
      </c>
      <c r="AT367" s="36">
        <v>10000</v>
      </c>
      <c r="AW367" s="30">
        <f t="shared" si="16"/>
        <v>0</v>
      </c>
    </row>
    <row r="368" spans="1:49" ht="32">
      <c r="A368" s="30">
        <f t="shared" si="17"/>
        <v>367</v>
      </c>
      <c r="B368" s="2" t="s">
        <v>735</v>
      </c>
      <c r="C368" s="7" t="s">
        <v>354</v>
      </c>
      <c r="E368" s="27">
        <v>45138</v>
      </c>
      <c r="F368" s="34">
        <v>1009</v>
      </c>
      <c r="G368" s="30">
        <v>209</v>
      </c>
      <c r="H368" s="35">
        <v>2452.3000000000002</v>
      </c>
      <c r="I368" s="36">
        <v>5998976.6299999999</v>
      </c>
      <c r="J368" s="35">
        <v>45.77</v>
      </c>
      <c r="K368" s="36">
        <v>100023652.27</v>
      </c>
      <c r="L368" s="36">
        <v>243429878.28999999</v>
      </c>
      <c r="M368" s="36">
        <v>343453530.56</v>
      </c>
      <c r="N368" s="29">
        <f t="shared" si="13"/>
        <v>0</v>
      </c>
      <c r="O368" s="36">
        <v>2153049.27</v>
      </c>
      <c r="P368" s="36">
        <v>1643318.33</v>
      </c>
      <c r="Q368" s="36">
        <v>261916.85</v>
      </c>
      <c r="T368" s="34">
        <v>1009</v>
      </c>
      <c r="U368" s="34">
        <v>1009</v>
      </c>
      <c r="V368" s="34">
        <v>1009</v>
      </c>
      <c r="AC368" s="33">
        <v>677</v>
      </c>
      <c r="AD368" s="33">
        <v>61</v>
      </c>
      <c r="AH368" s="33">
        <v>271</v>
      </c>
      <c r="AK368" s="3" t="s">
        <v>279</v>
      </c>
      <c r="AL368" s="39">
        <v>45271.625</v>
      </c>
      <c r="AM368" s="39">
        <v>45273.416666608799</v>
      </c>
      <c r="AN368" s="1" t="s">
        <v>17</v>
      </c>
      <c r="AO368" s="1" t="s">
        <v>18</v>
      </c>
      <c r="AP368" s="39">
        <v>45273.416666608799</v>
      </c>
      <c r="AQ368" s="39">
        <v>45273.4375</v>
      </c>
      <c r="AR368" s="34">
        <v>3</v>
      </c>
      <c r="AS368" s="36">
        <v>4600000</v>
      </c>
      <c r="AT368" s="36">
        <v>20000</v>
      </c>
      <c r="AW368" s="30">
        <f t="shared" si="16"/>
        <v>0</v>
      </c>
    </row>
    <row r="369" spans="1:49" ht="32">
      <c r="A369" s="30">
        <f t="shared" si="17"/>
        <v>368</v>
      </c>
      <c r="B369" s="2" t="s">
        <v>736</v>
      </c>
      <c r="C369" s="7" t="s">
        <v>354</v>
      </c>
      <c r="E369" s="27">
        <v>45237</v>
      </c>
      <c r="F369" s="34">
        <v>15200</v>
      </c>
      <c r="G369" s="30">
        <v>15200</v>
      </c>
      <c r="H369" s="35">
        <v>1119.67</v>
      </c>
      <c r="I369" s="36">
        <v>130472.71</v>
      </c>
      <c r="J369" s="35">
        <v>39.06</v>
      </c>
      <c r="K369" s="36">
        <v>246901285.66</v>
      </c>
      <c r="L369" s="36">
        <v>37738017.229999997</v>
      </c>
      <c r="M369" s="36">
        <v>284639302.88999999</v>
      </c>
      <c r="N369" s="29">
        <f t="shared" si="13"/>
        <v>0</v>
      </c>
      <c r="O369" s="36">
        <v>0</v>
      </c>
      <c r="P369" s="36">
        <v>18726.27</v>
      </c>
      <c r="Q369" s="36">
        <v>13667.55</v>
      </c>
      <c r="T369" s="34">
        <v>15200</v>
      </c>
      <c r="U369" s="34">
        <v>15200</v>
      </c>
      <c r="V369" s="34">
        <v>15200</v>
      </c>
      <c r="X369" s="33">
        <v>15200</v>
      </c>
      <c r="AK369" s="3" t="s">
        <v>244</v>
      </c>
      <c r="AL369" s="39">
        <v>45271.708333333336</v>
      </c>
      <c r="AM369" s="39">
        <v>45273.416666608799</v>
      </c>
      <c r="AN369" s="1" t="s">
        <v>17</v>
      </c>
      <c r="AO369" s="1" t="s">
        <v>18</v>
      </c>
      <c r="AP369" s="39">
        <v>45273.416666608799</v>
      </c>
      <c r="AQ369" s="39">
        <v>45273.4375</v>
      </c>
      <c r="AR369" s="34">
        <v>3</v>
      </c>
      <c r="AS369" s="36">
        <v>17200000</v>
      </c>
      <c r="AT369" s="36">
        <v>10000</v>
      </c>
      <c r="AW369" s="30">
        <f t="shared" si="16"/>
        <v>0</v>
      </c>
    </row>
    <row r="370" spans="1:49" ht="32">
      <c r="A370" s="30">
        <f t="shared" si="17"/>
        <v>369</v>
      </c>
      <c r="B370" s="2" t="s">
        <v>737</v>
      </c>
      <c r="C370" s="7" t="s">
        <v>354</v>
      </c>
      <c r="E370" s="27">
        <v>45237</v>
      </c>
      <c r="F370" s="34">
        <v>15214</v>
      </c>
      <c r="G370" s="30">
        <v>15214</v>
      </c>
      <c r="H370" s="35">
        <v>1121.33</v>
      </c>
      <c r="I370" s="36">
        <v>137637.04999999999</v>
      </c>
      <c r="J370" s="35">
        <v>38.97</v>
      </c>
      <c r="K370" s="36">
        <v>245988044.72999999</v>
      </c>
      <c r="L370" s="36">
        <v>37513533.439999998</v>
      </c>
      <c r="M370" s="36">
        <v>283501578.17000002</v>
      </c>
      <c r="N370" s="29">
        <f t="shared" si="13"/>
        <v>0</v>
      </c>
      <c r="O370" s="36">
        <v>0</v>
      </c>
      <c r="P370" s="36">
        <v>18634.259999999998</v>
      </c>
      <c r="Q370" s="36">
        <v>13828.12</v>
      </c>
      <c r="T370" s="34">
        <v>15214</v>
      </c>
      <c r="U370" s="34">
        <v>15214</v>
      </c>
      <c r="V370" s="34">
        <v>15214</v>
      </c>
      <c r="X370" s="33">
        <v>15214</v>
      </c>
      <c r="AK370" s="3" t="s">
        <v>244</v>
      </c>
      <c r="AL370" s="39">
        <v>45271.708333333336</v>
      </c>
      <c r="AM370" s="39">
        <v>45273.416666608799</v>
      </c>
      <c r="AN370" s="1" t="s">
        <v>17</v>
      </c>
      <c r="AO370" s="1" t="s">
        <v>18</v>
      </c>
      <c r="AP370" s="39">
        <v>45273.416666608799</v>
      </c>
      <c r="AQ370" s="39">
        <v>45273.4375</v>
      </c>
      <c r="AR370" s="34">
        <v>3</v>
      </c>
      <c r="AS370" s="36">
        <v>17150000</v>
      </c>
      <c r="AT370" s="36">
        <v>10000</v>
      </c>
      <c r="AW370" s="30">
        <f t="shared" si="16"/>
        <v>0</v>
      </c>
    </row>
    <row r="371" spans="1:49" ht="96">
      <c r="A371" s="30">
        <f t="shared" si="17"/>
        <v>370</v>
      </c>
      <c r="B371" s="2" t="s">
        <v>738</v>
      </c>
      <c r="C371" s="7" t="s">
        <v>208</v>
      </c>
      <c r="E371" s="27">
        <v>45246</v>
      </c>
      <c r="F371" s="34">
        <v>5890</v>
      </c>
      <c r="G371" s="30">
        <v>5890</v>
      </c>
      <c r="H371" s="35">
        <v>344.13</v>
      </c>
      <c r="I371" s="36">
        <v>304332.55</v>
      </c>
      <c r="J371" s="35">
        <v>40.090000000000003</v>
      </c>
      <c r="K371" s="36">
        <v>70139614.769999996</v>
      </c>
      <c r="L371" s="36">
        <v>42248583.420000002</v>
      </c>
      <c r="M371" s="36">
        <v>112388198.19</v>
      </c>
      <c r="N371" s="29">
        <f t="shared" si="13"/>
        <v>0</v>
      </c>
      <c r="O371" s="36">
        <v>0</v>
      </c>
      <c r="P371" s="36">
        <v>19081.189999999999</v>
      </c>
      <c r="Q371" s="36">
        <v>14483.93</v>
      </c>
      <c r="T371" s="34">
        <v>5890</v>
      </c>
      <c r="U371" s="34">
        <v>0</v>
      </c>
      <c r="V371" s="34">
        <v>5890</v>
      </c>
      <c r="X371" s="33">
        <v>5890</v>
      </c>
      <c r="AK371" s="3" t="s">
        <v>742</v>
      </c>
      <c r="AL371" s="39">
        <v>45271.6875</v>
      </c>
      <c r="AM371" s="39">
        <v>45273.416666608799</v>
      </c>
      <c r="AN371" s="1" t="s">
        <v>17</v>
      </c>
      <c r="AO371" s="1" t="s">
        <v>18</v>
      </c>
      <c r="AP371" s="39">
        <v>45273.416666608799</v>
      </c>
      <c r="AQ371" s="39">
        <v>45273.458333333336</v>
      </c>
      <c r="AR371" s="34">
        <v>5</v>
      </c>
      <c r="AS371" s="36">
        <v>8880000</v>
      </c>
      <c r="AT371" s="36">
        <v>10000</v>
      </c>
      <c r="AW371" s="30">
        <f t="shared" si="16"/>
        <v>0</v>
      </c>
    </row>
    <row r="372" spans="1:49" ht="96">
      <c r="A372" s="30">
        <f t="shared" si="17"/>
        <v>371</v>
      </c>
      <c r="B372" s="2" t="s">
        <v>739</v>
      </c>
      <c r="C372" s="7" t="s">
        <v>208</v>
      </c>
      <c r="E372" s="27">
        <v>45246</v>
      </c>
      <c r="F372" s="34">
        <v>5883</v>
      </c>
      <c r="G372" s="30">
        <v>5883</v>
      </c>
      <c r="H372" s="35">
        <v>340.98</v>
      </c>
      <c r="I372" s="36">
        <v>260060.45</v>
      </c>
      <c r="J372" s="35">
        <v>40.229999999999997</v>
      </c>
      <c r="K372" s="36">
        <v>70615202.040000007</v>
      </c>
      <c r="L372" s="36">
        <v>42637649.740000002</v>
      </c>
      <c r="M372" s="36">
        <v>113252851.78</v>
      </c>
      <c r="N372" s="29">
        <f t="shared" si="13"/>
        <v>0</v>
      </c>
      <c r="O372" s="36">
        <v>0</v>
      </c>
      <c r="P372" s="36">
        <v>19250.87</v>
      </c>
      <c r="Q372" s="36">
        <v>15028.61</v>
      </c>
      <c r="T372" s="34">
        <v>5883</v>
      </c>
      <c r="U372" s="34">
        <v>0</v>
      </c>
      <c r="V372" s="34">
        <v>5883</v>
      </c>
      <c r="X372" s="33">
        <v>5883</v>
      </c>
      <c r="AK372" s="3" t="s">
        <v>742</v>
      </c>
      <c r="AL372" s="39">
        <v>45271.6875</v>
      </c>
      <c r="AM372" s="39">
        <v>45273.416666608799</v>
      </c>
      <c r="AN372" s="1" t="s">
        <v>17</v>
      </c>
      <c r="AO372" s="1" t="s">
        <v>18</v>
      </c>
      <c r="AP372" s="39">
        <v>45273.416666608799</v>
      </c>
      <c r="AQ372" s="39">
        <v>45273.458333333336</v>
      </c>
      <c r="AR372" s="34">
        <v>5</v>
      </c>
      <c r="AS372" s="36">
        <v>8960000</v>
      </c>
      <c r="AT372" s="36">
        <v>10000</v>
      </c>
      <c r="AW372" s="30">
        <f t="shared" si="16"/>
        <v>0</v>
      </c>
    </row>
    <row r="373" spans="1:49" ht="96">
      <c r="A373" s="30">
        <f t="shared" si="17"/>
        <v>372</v>
      </c>
      <c r="B373" s="2" t="s">
        <v>740</v>
      </c>
      <c r="C373" s="7" t="s">
        <v>208</v>
      </c>
      <c r="E373" s="27">
        <v>45246</v>
      </c>
      <c r="F373" s="34">
        <v>5907</v>
      </c>
      <c r="G373" s="30">
        <v>5907</v>
      </c>
      <c r="H373" s="35">
        <v>342.99</v>
      </c>
      <c r="I373" s="36">
        <v>315188.95</v>
      </c>
      <c r="J373" s="35">
        <v>40.33</v>
      </c>
      <c r="K373" s="36">
        <v>71250578.5</v>
      </c>
      <c r="L373" s="36">
        <v>43070320.539999999</v>
      </c>
      <c r="M373" s="36">
        <v>114320899.04000001</v>
      </c>
      <c r="N373" s="29">
        <f t="shared" si="13"/>
        <v>0</v>
      </c>
      <c r="O373" s="36">
        <v>0</v>
      </c>
      <c r="P373" s="36">
        <v>19353.46</v>
      </c>
      <c r="Q373" s="36">
        <v>15478.46</v>
      </c>
      <c r="T373" s="34">
        <v>5907</v>
      </c>
      <c r="U373" s="34">
        <v>0</v>
      </c>
      <c r="V373" s="34">
        <v>5907</v>
      </c>
      <c r="X373" s="33">
        <v>5907</v>
      </c>
      <c r="AK373" s="3" t="s">
        <v>742</v>
      </c>
      <c r="AL373" s="39">
        <v>45271.6875</v>
      </c>
      <c r="AM373" s="39">
        <v>45273.416666608799</v>
      </c>
      <c r="AN373" s="1" t="s">
        <v>17</v>
      </c>
      <c r="AO373" s="1" t="s">
        <v>18</v>
      </c>
      <c r="AP373" s="39">
        <v>45273.416666608799</v>
      </c>
      <c r="AQ373" s="39">
        <v>45273.458333333336</v>
      </c>
      <c r="AR373" s="34">
        <v>5</v>
      </c>
      <c r="AS373" s="36">
        <v>9070000</v>
      </c>
      <c r="AT373" s="36">
        <v>10000</v>
      </c>
      <c r="AW373" s="30">
        <f t="shared" si="16"/>
        <v>0</v>
      </c>
    </row>
    <row r="374" spans="1:49" ht="96">
      <c r="A374" s="30">
        <f t="shared" si="17"/>
        <v>373</v>
      </c>
      <c r="B374" s="2" t="s">
        <v>741</v>
      </c>
      <c r="C374" s="7" t="s">
        <v>208</v>
      </c>
      <c r="E374" s="27">
        <v>45246</v>
      </c>
      <c r="F374" s="34">
        <v>5914</v>
      </c>
      <c r="G374" s="30">
        <v>5914</v>
      </c>
      <c r="H374" s="35">
        <v>339.73</v>
      </c>
      <c r="I374" s="36">
        <v>379973.9</v>
      </c>
      <c r="J374" s="35">
        <v>40.22</v>
      </c>
      <c r="K374" s="36">
        <v>68755004.719999999</v>
      </c>
      <c r="L374" s="36">
        <v>41499152.75</v>
      </c>
      <c r="M374" s="36">
        <v>110254157.47</v>
      </c>
      <c r="N374" s="29">
        <f t="shared" si="13"/>
        <v>0</v>
      </c>
      <c r="O374" s="36">
        <v>0</v>
      </c>
      <c r="P374" s="36">
        <v>18642.91</v>
      </c>
      <c r="Q374" s="36">
        <v>14564.83</v>
      </c>
      <c r="T374" s="34">
        <v>5914</v>
      </c>
      <c r="U374" s="34">
        <v>0</v>
      </c>
      <c r="V374" s="34">
        <v>5914</v>
      </c>
      <c r="X374" s="33">
        <v>5914</v>
      </c>
      <c r="AK374" s="3" t="s">
        <v>742</v>
      </c>
      <c r="AL374" s="39">
        <v>45271.6875</v>
      </c>
      <c r="AM374" s="39">
        <v>45273.416666608799</v>
      </c>
      <c r="AN374" s="1" t="s">
        <v>17</v>
      </c>
      <c r="AO374" s="1" t="s">
        <v>18</v>
      </c>
      <c r="AP374" s="39">
        <v>45273.416666608799</v>
      </c>
      <c r="AQ374" s="39">
        <v>45273.458333333336</v>
      </c>
      <c r="AR374" s="34">
        <v>5</v>
      </c>
      <c r="AS374" s="36">
        <v>9160000</v>
      </c>
      <c r="AT374" s="36">
        <v>10000</v>
      </c>
      <c r="AW374" s="30">
        <f t="shared" si="16"/>
        <v>0</v>
      </c>
    </row>
    <row r="375" spans="1:49" ht="32">
      <c r="A375" s="30">
        <f t="shared" si="17"/>
        <v>374</v>
      </c>
      <c r="B375" s="2" t="s">
        <v>743</v>
      </c>
      <c r="C375" s="7" t="s">
        <v>744</v>
      </c>
      <c r="E375" s="27">
        <v>45219</v>
      </c>
      <c r="F375" s="34">
        <v>560</v>
      </c>
      <c r="G375" s="30">
        <v>533</v>
      </c>
      <c r="H375" s="35">
        <v>1658.79</v>
      </c>
      <c r="I375" s="36">
        <v>5069548.08</v>
      </c>
      <c r="J375" s="35">
        <v>42.37</v>
      </c>
      <c r="K375" s="36">
        <v>200983309.90000001</v>
      </c>
      <c r="L375" s="36">
        <v>101206400.45999999</v>
      </c>
      <c r="M375" s="36">
        <v>302189710.36000001</v>
      </c>
      <c r="N375" s="29">
        <f t="shared" si="13"/>
        <v>0</v>
      </c>
      <c r="O375" s="36">
        <v>0</v>
      </c>
      <c r="P375" s="36">
        <v>566960.06000000006</v>
      </c>
      <c r="Q375" s="36">
        <v>1308671.98</v>
      </c>
      <c r="R375" s="34">
        <v>11</v>
      </c>
      <c r="S375" s="34">
        <v>427</v>
      </c>
      <c r="T375" s="34">
        <v>122</v>
      </c>
      <c r="U375" s="34">
        <v>0</v>
      </c>
      <c r="V375" s="34">
        <v>434</v>
      </c>
      <c r="W375" s="34">
        <v>126</v>
      </c>
      <c r="X375" s="33">
        <v>66</v>
      </c>
      <c r="Y375" s="33">
        <v>135</v>
      </c>
      <c r="AC375" s="33">
        <v>93</v>
      </c>
      <c r="AD375" s="33">
        <v>135</v>
      </c>
      <c r="AH375" s="33">
        <v>52</v>
      </c>
      <c r="AL375" s="39">
        <v>45272.666666666664</v>
      </c>
      <c r="AM375" s="39">
        <v>45274.375</v>
      </c>
      <c r="AN375" s="1" t="s">
        <v>17</v>
      </c>
      <c r="AO375" s="1" t="s">
        <v>18</v>
      </c>
      <c r="AP375" s="39">
        <v>45274.375</v>
      </c>
      <c r="AQ375" s="39">
        <v>45274.416666666664</v>
      </c>
      <c r="AR375" s="34">
        <v>5</v>
      </c>
      <c r="AS375" s="36">
        <v>14068831.689999999</v>
      </c>
      <c r="AT375" s="36">
        <v>50000</v>
      </c>
      <c r="AW375" s="30">
        <f t="shared" si="16"/>
        <v>0</v>
      </c>
    </row>
    <row r="376" spans="1:49" ht="32">
      <c r="A376" s="30">
        <f t="shared" si="17"/>
        <v>375</v>
      </c>
      <c r="B376" s="2" t="s">
        <v>746</v>
      </c>
      <c r="C376" s="7" t="s">
        <v>98</v>
      </c>
      <c r="E376" s="27">
        <v>45250</v>
      </c>
      <c r="F376" s="34">
        <v>439</v>
      </c>
      <c r="G376" s="30">
        <v>377</v>
      </c>
      <c r="H376" s="35">
        <v>353.38</v>
      </c>
      <c r="I376" s="36">
        <v>358056.83</v>
      </c>
      <c r="J376" s="35">
        <v>42.2</v>
      </c>
      <c r="K376" s="36">
        <v>25001932.109999999</v>
      </c>
      <c r="L376" s="36">
        <v>2636185.38</v>
      </c>
      <c r="M376" s="36">
        <v>27638117.489999998</v>
      </c>
      <c r="N376" s="29">
        <f t="shared" si="13"/>
        <v>0</v>
      </c>
      <c r="O376" s="36">
        <v>2808621.51</v>
      </c>
      <c r="P376" s="36">
        <v>73310.66</v>
      </c>
      <c r="Q376" s="36">
        <v>163491.34</v>
      </c>
      <c r="R376" s="34">
        <v>276</v>
      </c>
      <c r="S376" s="34">
        <v>106</v>
      </c>
      <c r="T376" s="34">
        <v>57</v>
      </c>
      <c r="U376" s="34">
        <v>0</v>
      </c>
      <c r="V376" s="34">
        <v>439</v>
      </c>
      <c r="X376" s="33">
        <v>388</v>
      </c>
      <c r="Y376" s="33">
        <v>51</v>
      </c>
      <c r="AL376" s="39">
        <v>45272.708333333336</v>
      </c>
      <c r="AM376" s="39">
        <v>45274.416666666664</v>
      </c>
      <c r="AN376" s="1" t="s">
        <v>17</v>
      </c>
      <c r="AO376" s="1" t="s">
        <v>18</v>
      </c>
      <c r="AP376" s="39">
        <v>45274.416666666664</v>
      </c>
      <c r="AQ376" s="39">
        <v>45274.458333333336</v>
      </c>
      <c r="AR376" s="34">
        <v>5</v>
      </c>
      <c r="AS376" s="36">
        <v>2510600</v>
      </c>
      <c r="AT376" s="36">
        <v>10000</v>
      </c>
      <c r="AW376" s="30">
        <f t="shared" si="16"/>
        <v>0</v>
      </c>
    </row>
    <row r="377" spans="1:49" ht="32">
      <c r="A377" s="30">
        <f t="shared" si="17"/>
        <v>376</v>
      </c>
      <c r="B377" s="2" t="s">
        <v>747</v>
      </c>
      <c r="C377" s="7" t="s">
        <v>354</v>
      </c>
      <c r="E377" s="27">
        <v>45223</v>
      </c>
      <c r="F377" s="34">
        <v>1961</v>
      </c>
      <c r="G377" s="30">
        <v>1926</v>
      </c>
      <c r="H377" s="35">
        <v>2046.22</v>
      </c>
      <c r="I377" s="36">
        <v>3503634.14</v>
      </c>
      <c r="J377" s="35">
        <v>46.15</v>
      </c>
      <c r="K377" s="36">
        <v>175913335.81999999</v>
      </c>
      <c r="L377" s="36">
        <v>339217142.68000001</v>
      </c>
      <c r="M377" s="36">
        <v>515130478.5</v>
      </c>
      <c r="N377" s="29">
        <f t="shared" si="13"/>
        <v>0</v>
      </c>
      <c r="O377" s="36">
        <v>5406437.8499999996</v>
      </c>
      <c r="P377" s="36">
        <v>267461.31</v>
      </c>
      <c r="Q377" s="36">
        <v>235724.18</v>
      </c>
      <c r="T377" s="34">
        <v>1961</v>
      </c>
      <c r="U377" s="34">
        <v>1961</v>
      </c>
      <c r="V377" s="34">
        <v>1961</v>
      </c>
      <c r="X377" s="33">
        <v>207</v>
      </c>
      <c r="Y377" s="33">
        <v>12</v>
      </c>
      <c r="AC377" s="33">
        <v>458</v>
      </c>
      <c r="AD377" s="33">
        <v>101</v>
      </c>
      <c r="AH377" s="33">
        <v>1183</v>
      </c>
      <c r="AK377" s="3" t="s">
        <v>748</v>
      </c>
      <c r="AL377" s="39">
        <v>45272.708333333336</v>
      </c>
      <c r="AM377" s="39">
        <v>45274.416666666664</v>
      </c>
      <c r="AN377" s="1" t="s">
        <v>17</v>
      </c>
      <c r="AO377" s="1" t="s">
        <v>18</v>
      </c>
      <c r="AP377" s="39">
        <v>45274.416666666664</v>
      </c>
      <c r="AQ377" s="39">
        <v>45274.4375</v>
      </c>
      <c r="AR377" s="34">
        <v>3</v>
      </c>
      <c r="AS377" s="36">
        <v>10560000</v>
      </c>
      <c r="AT377" s="36">
        <v>50000</v>
      </c>
      <c r="AW377" s="30">
        <f t="shared" si="16"/>
        <v>0</v>
      </c>
    </row>
    <row r="378" spans="1:49" ht="32">
      <c r="A378" s="30">
        <f t="shared" si="17"/>
        <v>377</v>
      </c>
      <c r="B378" s="2" t="s">
        <v>751</v>
      </c>
      <c r="C378" s="7" t="s">
        <v>354</v>
      </c>
      <c r="E378" s="27">
        <v>45137</v>
      </c>
      <c r="F378" s="34">
        <v>370</v>
      </c>
      <c r="G378" s="30">
        <v>363</v>
      </c>
      <c r="H378" s="35">
        <v>1871</v>
      </c>
      <c r="I378" s="36">
        <v>3601132.18</v>
      </c>
      <c r="J378" s="35">
        <v>46</v>
      </c>
      <c r="K378" s="36">
        <v>40961506.630000003</v>
      </c>
      <c r="L378" s="36">
        <v>73417285.620000005</v>
      </c>
      <c r="M378" s="36">
        <v>114378792.25</v>
      </c>
      <c r="N378" s="29">
        <f t="shared" si="13"/>
        <v>0</v>
      </c>
      <c r="O378" s="36">
        <v>523146.3</v>
      </c>
      <c r="P378" s="36">
        <v>315093.09000000003</v>
      </c>
      <c r="Q378" s="36">
        <v>308705.96999999997</v>
      </c>
      <c r="T378" s="34">
        <v>370</v>
      </c>
      <c r="U378" s="34">
        <v>370</v>
      </c>
      <c r="V378" s="34">
        <v>370</v>
      </c>
      <c r="X378" s="33">
        <v>4</v>
      </c>
      <c r="AD378" s="33">
        <v>195</v>
      </c>
      <c r="AH378" s="33">
        <v>171</v>
      </c>
      <c r="AK378" s="3" t="s">
        <v>324</v>
      </c>
      <c r="AL378" s="39">
        <v>45267.708333333336</v>
      </c>
      <c r="AM378" s="39">
        <v>45271.416666666664</v>
      </c>
      <c r="AN378" s="1" t="s">
        <v>17</v>
      </c>
      <c r="AO378" s="1" t="s">
        <v>18</v>
      </c>
      <c r="AP378" s="39">
        <v>45271.416666666664</v>
      </c>
      <c r="AQ378" s="39">
        <v>45271.4375</v>
      </c>
      <c r="AR378" s="34">
        <v>3</v>
      </c>
      <c r="AS378" s="36">
        <v>2480000</v>
      </c>
      <c r="AT378" s="36">
        <v>10000</v>
      </c>
      <c r="AW378" s="30">
        <f t="shared" si="16"/>
        <v>0</v>
      </c>
    </row>
    <row r="379" spans="1:49" ht="32">
      <c r="A379" s="30">
        <f t="shared" si="17"/>
        <v>378</v>
      </c>
      <c r="B379" s="2" t="s">
        <v>752</v>
      </c>
      <c r="C379" s="7" t="s">
        <v>354</v>
      </c>
      <c r="E379" s="27">
        <v>45237</v>
      </c>
      <c r="F379" s="34">
        <v>1521</v>
      </c>
      <c r="G379" s="30">
        <v>1521</v>
      </c>
      <c r="H379" s="35">
        <v>859.48</v>
      </c>
      <c r="I379" s="36">
        <v>559300.75</v>
      </c>
      <c r="J379" s="35">
        <v>40.799999999999997</v>
      </c>
      <c r="K379" s="36">
        <v>139885291.91999999</v>
      </c>
      <c r="L379" s="36">
        <v>19864751.710000001</v>
      </c>
      <c r="M379" s="36">
        <v>159750043.63</v>
      </c>
      <c r="N379" s="29">
        <f t="shared" si="13"/>
        <v>0</v>
      </c>
      <c r="O379" s="36">
        <v>12744</v>
      </c>
      <c r="P379" s="36">
        <v>105029.61</v>
      </c>
      <c r="Q379" s="36">
        <v>26906.15</v>
      </c>
      <c r="T379" s="34">
        <v>1521</v>
      </c>
      <c r="U379" s="34">
        <v>1521</v>
      </c>
      <c r="V379" s="34">
        <v>1521</v>
      </c>
      <c r="X379" s="33">
        <v>1495</v>
      </c>
      <c r="Y379" s="33">
        <v>15</v>
      </c>
      <c r="AC379" s="33">
        <v>7</v>
      </c>
      <c r="AD379" s="33">
        <v>4</v>
      </c>
      <c r="AK379" s="3" t="s">
        <v>244</v>
      </c>
      <c r="AL379" s="39">
        <v>45274.708333333336</v>
      </c>
      <c r="AM379" s="39">
        <v>45278.375</v>
      </c>
      <c r="AN379" s="1" t="s">
        <v>17</v>
      </c>
      <c r="AO379" s="1" t="s">
        <v>18</v>
      </c>
      <c r="AP379" s="39">
        <v>45278.375</v>
      </c>
      <c r="AQ379" s="39">
        <v>45278.395833333336</v>
      </c>
      <c r="AR379" s="34">
        <v>3</v>
      </c>
      <c r="AS379" s="36">
        <v>9990000</v>
      </c>
      <c r="AT379" s="36">
        <v>10000</v>
      </c>
      <c r="AW379" s="30">
        <f t="shared" si="16"/>
        <v>0</v>
      </c>
    </row>
    <row r="380" spans="1:49" ht="32">
      <c r="A380" s="30">
        <f t="shared" si="17"/>
        <v>379</v>
      </c>
      <c r="B380" s="2" t="s">
        <v>753</v>
      </c>
      <c r="C380" s="7" t="s">
        <v>354</v>
      </c>
      <c r="E380" s="27">
        <v>45212</v>
      </c>
      <c r="F380" s="34">
        <v>836</v>
      </c>
      <c r="G380" s="30">
        <v>836</v>
      </c>
      <c r="H380" s="35">
        <v>923.66</v>
      </c>
      <c r="I380" s="36">
        <v>465620.53</v>
      </c>
      <c r="J380" s="35">
        <v>42.24</v>
      </c>
      <c r="K380" s="36">
        <v>74265095.280000001</v>
      </c>
      <c r="L380" s="36">
        <v>11174801.98</v>
      </c>
      <c r="M380" s="36">
        <v>85439897.260000005</v>
      </c>
      <c r="N380" s="29">
        <f t="shared" si="13"/>
        <v>0</v>
      </c>
      <c r="O380" s="36">
        <v>3138</v>
      </c>
      <c r="P380" s="36">
        <v>102200.83</v>
      </c>
      <c r="Q380" s="36">
        <v>29394.16</v>
      </c>
      <c r="T380" s="34">
        <v>836</v>
      </c>
      <c r="U380" s="34">
        <v>836</v>
      </c>
      <c r="V380" s="34">
        <v>836</v>
      </c>
      <c r="X380" s="33">
        <v>624</v>
      </c>
      <c r="Y380" s="33">
        <v>153</v>
      </c>
      <c r="AC380" s="33">
        <v>17</v>
      </c>
      <c r="AD380" s="33">
        <v>35</v>
      </c>
      <c r="AH380" s="33">
        <v>6</v>
      </c>
      <c r="AI380" s="33">
        <v>1</v>
      </c>
      <c r="AK380" s="3" t="s">
        <v>244</v>
      </c>
      <c r="AL380" s="39">
        <v>45274.708333333336</v>
      </c>
      <c r="AM380" s="39">
        <v>45278.416666666664</v>
      </c>
      <c r="AN380" s="1" t="s">
        <v>17</v>
      </c>
      <c r="AO380" s="1" t="s">
        <v>18</v>
      </c>
      <c r="AP380" s="39">
        <v>45278.416666666664</v>
      </c>
      <c r="AQ380" s="39">
        <v>45278.4375</v>
      </c>
      <c r="AR380" s="34">
        <v>5</v>
      </c>
      <c r="AS380" s="36">
        <v>5000000</v>
      </c>
      <c r="AT380" s="36">
        <v>50000</v>
      </c>
      <c r="AW380" s="30">
        <f t="shared" si="16"/>
        <v>0</v>
      </c>
    </row>
    <row r="381" spans="1:49" ht="32">
      <c r="A381" s="30">
        <f t="shared" si="17"/>
        <v>380</v>
      </c>
      <c r="B381" s="2" t="s">
        <v>754</v>
      </c>
      <c r="C381" s="7" t="s">
        <v>755</v>
      </c>
      <c r="E381" s="27">
        <v>45169</v>
      </c>
      <c r="F381" s="34">
        <v>121</v>
      </c>
      <c r="G381" s="30">
        <v>120</v>
      </c>
      <c r="H381" s="35">
        <v>360.11</v>
      </c>
      <c r="I381" s="36">
        <v>801510.79</v>
      </c>
      <c r="J381" s="35">
        <v>47.15</v>
      </c>
      <c r="K381" s="36">
        <v>24168947.32</v>
      </c>
      <c r="L381" s="36">
        <v>3351063.1</v>
      </c>
      <c r="M381" s="36">
        <v>27520010.420000002</v>
      </c>
      <c r="N381" s="29">
        <f t="shared" si="13"/>
        <v>0</v>
      </c>
      <c r="O381" s="36">
        <v>0</v>
      </c>
      <c r="P381" s="36">
        <v>229333.42</v>
      </c>
      <c r="Q381" s="36">
        <v>705101.84</v>
      </c>
      <c r="R381" s="34">
        <v>37</v>
      </c>
      <c r="S381" s="34">
        <v>69</v>
      </c>
      <c r="T381" s="34">
        <v>15</v>
      </c>
      <c r="U381" s="34">
        <v>1</v>
      </c>
      <c r="V381" s="34">
        <v>38</v>
      </c>
      <c r="W381" s="34">
        <v>83</v>
      </c>
      <c r="X381" s="33">
        <v>86</v>
      </c>
      <c r="Y381" s="33">
        <v>9</v>
      </c>
      <c r="AC381" s="33">
        <v>6</v>
      </c>
      <c r="AD381" s="33">
        <v>9</v>
      </c>
      <c r="AG381" s="33">
        <v>6</v>
      </c>
      <c r="AH381" s="33">
        <v>5</v>
      </c>
      <c r="AL381" s="39">
        <v>45274.625</v>
      </c>
      <c r="AM381" s="39">
        <v>45278.375</v>
      </c>
      <c r="AN381" s="1" t="s">
        <v>17</v>
      </c>
      <c r="AO381" s="1" t="s">
        <v>18</v>
      </c>
      <c r="AP381" s="39">
        <v>45278.375</v>
      </c>
      <c r="AQ381" s="39">
        <v>45278.416666666664</v>
      </c>
      <c r="AR381" s="34">
        <v>5</v>
      </c>
      <c r="AS381" s="36">
        <v>1861008.94</v>
      </c>
      <c r="AT381" s="36">
        <v>30000</v>
      </c>
      <c r="AW381" s="30">
        <f t="shared" si="16"/>
        <v>0</v>
      </c>
    </row>
    <row r="382" spans="1:49" ht="32">
      <c r="A382" s="30">
        <f t="shared" si="17"/>
        <v>381</v>
      </c>
      <c r="B382" s="2" t="s">
        <v>756</v>
      </c>
      <c r="C382" s="7" t="s">
        <v>757</v>
      </c>
      <c r="E382" s="27">
        <v>45046</v>
      </c>
      <c r="F382" s="34">
        <v>12</v>
      </c>
      <c r="G382" s="30">
        <v>12</v>
      </c>
      <c r="H382" s="35">
        <v>1018.04</v>
      </c>
      <c r="I382" s="36">
        <v>192678.63</v>
      </c>
      <c r="J382" s="35">
        <v>50.65</v>
      </c>
      <c r="K382" s="36">
        <v>926158.52</v>
      </c>
      <c r="L382" s="36">
        <v>452799.6</v>
      </c>
      <c r="M382" s="36">
        <v>1378958.12</v>
      </c>
      <c r="N382" s="29">
        <f t="shared" si="13"/>
        <v>0</v>
      </c>
      <c r="O382" s="36">
        <v>15963</v>
      </c>
      <c r="P382" s="36">
        <v>114913.18</v>
      </c>
      <c r="Q382" s="36">
        <v>103702.92</v>
      </c>
      <c r="T382" s="34">
        <v>12</v>
      </c>
      <c r="U382" s="34">
        <v>0</v>
      </c>
      <c r="W382" s="34">
        <v>12</v>
      </c>
      <c r="AG382" s="33">
        <v>12</v>
      </c>
      <c r="AL382" s="39">
        <v>45275.708333333336</v>
      </c>
      <c r="AM382" s="39">
        <v>45279.416666666664</v>
      </c>
      <c r="AN382" s="1" t="s">
        <v>17</v>
      </c>
      <c r="AO382" s="1" t="s">
        <v>18</v>
      </c>
      <c r="AP382" s="39">
        <v>45279.416666666664</v>
      </c>
      <c r="AQ382" s="39">
        <v>45279.4375</v>
      </c>
      <c r="AR382" s="34">
        <v>5</v>
      </c>
      <c r="AS382" s="36">
        <v>228000.69</v>
      </c>
      <c r="AT382" s="36">
        <v>5000</v>
      </c>
      <c r="AW382" s="30">
        <f t="shared" si="16"/>
        <v>0</v>
      </c>
    </row>
    <row r="383" spans="1:49" ht="32">
      <c r="A383" s="30">
        <f t="shared" si="17"/>
        <v>382</v>
      </c>
      <c r="B383" s="2" t="s">
        <v>758</v>
      </c>
      <c r="C383" s="7" t="s">
        <v>759</v>
      </c>
      <c r="E383" s="27">
        <v>45199</v>
      </c>
      <c r="F383" s="34">
        <v>256</v>
      </c>
      <c r="G383" s="30">
        <v>256</v>
      </c>
      <c r="H383" s="35">
        <v>1155.72</v>
      </c>
      <c r="I383" s="36">
        <v>8278492.0099999998</v>
      </c>
      <c r="J383" s="35">
        <v>43.9</v>
      </c>
      <c r="K383" s="36">
        <v>77869572.719999999</v>
      </c>
      <c r="L383" s="36">
        <v>43508886.969999999</v>
      </c>
      <c r="M383" s="36">
        <v>121378459.69</v>
      </c>
      <c r="N383" s="29">
        <f t="shared" si="13"/>
        <v>0</v>
      </c>
      <c r="O383" s="36">
        <v>0</v>
      </c>
      <c r="P383" s="36">
        <v>474134.61</v>
      </c>
      <c r="Q383" s="36">
        <v>662807.72</v>
      </c>
      <c r="R383" s="34">
        <v>1</v>
      </c>
      <c r="S383" s="34">
        <v>221</v>
      </c>
      <c r="T383" s="34">
        <v>34</v>
      </c>
      <c r="U383" s="34">
        <v>0</v>
      </c>
      <c r="V383" s="34">
        <v>231</v>
      </c>
      <c r="W383" s="34">
        <v>25</v>
      </c>
      <c r="X383" s="33">
        <v>169</v>
      </c>
      <c r="Y383" s="33">
        <v>14</v>
      </c>
      <c r="AC383" s="33">
        <v>47</v>
      </c>
      <c r="AD383" s="33">
        <v>21</v>
      </c>
      <c r="AG383" s="33">
        <v>2</v>
      </c>
      <c r="AH383" s="33">
        <v>3</v>
      </c>
      <c r="AL383" s="39">
        <v>45274.625</v>
      </c>
      <c r="AM383" s="39">
        <v>45278.583333333336</v>
      </c>
      <c r="AN383" s="1" t="s">
        <v>17</v>
      </c>
      <c r="AO383" s="1" t="s">
        <v>18</v>
      </c>
      <c r="AP383" s="39">
        <v>45278.583333333336</v>
      </c>
      <c r="AQ383" s="39">
        <v>45278.625</v>
      </c>
      <c r="AR383" s="34">
        <v>5</v>
      </c>
      <c r="AS383" s="36">
        <v>4282826.5</v>
      </c>
      <c r="AT383" s="36">
        <v>30000</v>
      </c>
      <c r="AW383" s="30">
        <f t="shared" si="16"/>
        <v>0</v>
      </c>
    </row>
    <row r="384" spans="1:49" ht="32">
      <c r="A384" s="30">
        <f t="shared" si="17"/>
        <v>383</v>
      </c>
      <c r="B384" s="2" t="s">
        <v>760</v>
      </c>
      <c r="C384" s="7" t="s">
        <v>761</v>
      </c>
      <c r="E384" s="27">
        <v>45205</v>
      </c>
      <c r="F384" s="34">
        <v>193</v>
      </c>
      <c r="G384" s="30">
        <v>192</v>
      </c>
      <c r="H384" s="35">
        <v>948.89</v>
      </c>
      <c r="I384" s="36">
        <v>498924.79999999999</v>
      </c>
      <c r="J384" s="35">
        <v>44.31</v>
      </c>
      <c r="K384" s="36">
        <v>14178158.449999999</v>
      </c>
      <c r="L384" s="36">
        <v>6312731.29</v>
      </c>
      <c r="M384" s="36">
        <v>20490889.739999998</v>
      </c>
      <c r="N384" s="29">
        <f t="shared" si="13"/>
        <v>0</v>
      </c>
      <c r="O384" s="36">
        <v>0</v>
      </c>
      <c r="P384" s="36">
        <v>106723.38</v>
      </c>
      <c r="Q384" s="36">
        <v>91959.44</v>
      </c>
      <c r="R384" s="34">
        <v>6</v>
      </c>
      <c r="S384" s="34">
        <v>187</v>
      </c>
      <c r="U384" s="34">
        <v>0</v>
      </c>
      <c r="V384" s="34">
        <v>193</v>
      </c>
      <c r="X384" s="33">
        <v>171</v>
      </c>
      <c r="AD384" s="33">
        <v>17</v>
      </c>
      <c r="AH384" s="33">
        <v>5</v>
      </c>
      <c r="AL384" s="39">
        <v>45274.625</v>
      </c>
      <c r="AM384" s="39">
        <v>45278.625</v>
      </c>
      <c r="AN384" s="1" t="s">
        <v>17</v>
      </c>
      <c r="AO384" s="1" t="s">
        <v>18</v>
      </c>
      <c r="AP384" s="39">
        <v>45278.625</v>
      </c>
      <c r="AQ384" s="39">
        <v>45278.666666666664</v>
      </c>
      <c r="AR384" s="34">
        <v>5</v>
      </c>
      <c r="AS384" s="36">
        <v>1205143.47</v>
      </c>
      <c r="AT384" s="36">
        <v>20000</v>
      </c>
      <c r="AW384" s="30">
        <f t="shared" si="16"/>
        <v>0</v>
      </c>
    </row>
    <row r="385" spans="1:49" ht="32">
      <c r="A385" s="30">
        <f t="shared" si="17"/>
        <v>384</v>
      </c>
      <c r="B385" s="2" t="s">
        <v>762</v>
      </c>
      <c r="C385" s="7" t="s">
        <v>763</v>
      </c>
      <c r="D385" s="7" t="s">
        <v>764</v>
      </c>
      <c r="E385" s="27">
        <v>45107</v>
      </c>
      <c r="F385" s="34">
        <v>241</v>
      </c>
      <c r="G385" s="30">
        <v>225</v>
      </c>
      <c r="H385" s="35">
        <v>277.94</v>
      </c>
      <c r="I385" s="36">
        <v>1529706.54</v>
      </c>
      <c r="J385" s="35">
        <v>44.02</v>
      </c>
      <c r="K385" s="36">
        <v>65664812.979999997</v>
      </c>
      <c r="L385" s="36">
        <v>2883054.49</v>
      </c>
      <c r="M385" s="36">
        <v>68547867.469999999</v>
      </c>
      <c r="N385" s="29">
        <f t="shared" si="13"/>
        <v>0</v>
      </c>
      <c r="O385" s="36">
        <v>85007.96</v>
      </c>
      <c r="P385" s="36">
        <v>304657.19</v>
      </c>
      <c r="Q385" s="36">
        <v>447203.67</v>
      </c>
      <c r="R385" s="34">
        <v>58</v>
      </c>
      <c r="S385" s="34">
        <v>112</v>
      </c>
      <c r="T385" s="34">
        <v>71</v>
      </c>
      <c r="U385" s="34">
        <v>0</v>
      </c>
      <c r="V385" s="34">
        <v>241</v>
      </c>
      <c r="X385" s="33">
        <v>107</v>
      </c>
      <c r="Y385" s="33">
        <v>68</v>
      </c>
      <c r="AC385" s="33">
        <v>31</v>
      </c>
      <c r="AD385" s="33">
        <v>26</v>
      </c>
      <c r="AG385" s="33">
        <v>9</v>
      </c>
      <c r="AL385" s="39">
        <v>45272.708333333336</v>
      </c>
      <c r="AM385" s="39">
        <v>45278.375</v>
      </c>
      <c r="AN385" s="1" t="s">
        <v>17</v>
      </c>
      <c r="AO385" s="1" t="s">
        <v>18</v>
      </c>
      <c r="AP385" s="39">
        <v>45278.375</v>
      </c>
      <c r="AQ385" s="39">
        <v>45278.458333333336</v>
      </c>
      <c r="AS385" s="36">
        <v>7514000</v>
      </c>
      <c r="AT385" s="36">
        <v>50000</v>
      </c>
      <c r="AW385" s="30">
        <f t="shared" si="16"/>
        <v>0</v>
      </c>
    </row>
    <row r="386" spans="1:49" ht="32">
      <c r="A386" s="30">
        <f t="shared" si="17"/>
        <v>385</v>
      </c>
      <c r="B386" s="2" t="s">
        <v>768</v>
      </c>
      <c r="C386" s="7" t="s">
        <v>619</v>
      </c>
      <c r="D386" s="7" t="s">
        <v>769</v>
      </c>
      <c r="E386" s="27">
        <v>45187</v>
      </c>
      <c r="F386" s="34">
        <v>2564</v>
      </c>
      <c r="G386" s="30">
        <v>505</v>
      </c>
      <c r="H386" s="35">
        <v>681.25</v>
      </c>
      <c r="I386" s="36">
        <v>374788.31</v>
      </c>
      <c r="J386" s="35">
        <v>37.57</v>
      </c>
      <c r="K386" s="36">
        <v>11711407.279999999</v>
      </c>
      <c r="L386" s="36">
        <v>6224095.3099999996</v>
      </c>
      <c r="M386" s="36">
        <v>17935502.59</v>
      </c>
      <c r="N386" s="29">
        <f t="shared" si="13"/>
        <v>0</v>
      </c>
      <c r="O386" s="36">
        <v>0</v>
      </c>
      <c r="P386" s="36">
        <v>35515.85</v>
      </c>
      <c r="Q386" s="36">
        <v>38582.99</v>
      </c>
      <c r="S386" s="34">
        <v>36</v>
      </c>
      <c r="T386" s="34">
        <v>2528</v>
      </c>
      <c r="U386" s="34">
        <v>2071</v>
      </c>
      <c r="V386" s="34">
        <v>2564</v>
      </c>
      <c r="X386" s="33">
        <v>2564</v>
      </c>
      <c r="AK386" s="3" t="s">
        <v>770</v>
      </c>
      <c r="AL386" s="39">
        <v>45275.708333333336</v>
      </c>
      <c r="AM386" s="39">
        <v>45279.416666666664</v>
      </c>
      <c r="AN386" s="1" t="s">
        <v>17</v>
      </c>
      <c r="AO386" s="1" t="s">
        <v>18</v>
      </c>
      <c r="AP386" s="39">
        <v>45279.416666666664</v>
      </c>
      <c r="AQ386" s="39">
        <v>45279.458333333336</v>
      </c>
      <c r="AR386" s="34">
        <v>5</v>
      </c>
      <c r="AS386" s="36">
        <v>1597388.44</v>
      </c>
      <c r="AT386" s="36">
        <v>10000</v>
      </c>
      <c r="AW386" s="30">
        <f t="shared" si="16"/>
        <v>0</v>
      </c>
    </row>
    <row r="387" spans="1:49" ht="32">
      <c r="A387" s="30">
        <f t="shared" si="17"/>
        <v>386</v>
      </c>
      <c r="B387" s="2" t="s">
        <v>771</v>
      </c>
      <c r="C387" s="7" t="s">
        <v>772</v>
      </c>
      <c r="E387" s="27">
        <v>45247</v>
      </c>
      <c r="F387" s="34">
        <v>38</v>
      </c>
      <c r="G387" s="30">
        <v>37</v>
      </c>
      <c r="H387" s="35">
        <v>486.63</v>
      </c>
      <c r="I387" s="36">
        <v>1877766.39</v>
      </c>
      <c r="J387" s="35">
        <v>41.4</v>
      </c>
      <c r="K387" s="36">
        <v>11951140</v>
      </c>
      <c r="L387" s="36">
        <v>1279430.49</v>
      </c>
      <c r="M387" s="36">
        <v>13230570.49</v>
      </c>
      <c r="N387" s="29">
        <f t="shared" si="13"/>
        <v>0</v>
      </c>
      <c r="O387" s="36">
        <v>0</v>
      </c>
      <c r="P387" s="36">
        <v>357582.99</v>
      </c>
      <c r="Q387" s="36">
        <v>667807.49</v>
      </c>
      <c r="R387" s="34">
        <v>34</v>
      </c>
      <c r="S387" s="34">
        <v>3</v>
      </c>
      <c r="T387" s="34">
        <v>1</v>
      </c>
      <c r="U387" s="34">
        <v>0</v>
      </c>
      <c r="V387" s="34">
        <v>15</v>
      </c>
      <c r="W387" s="34">
        <v>23</v>
      </c>
      <c r="X387" s="33">
        <v>37</v>
      </c>
      <c r="Y387" s="33">
        <v>1</v>
      </c>
      <c r="AK387" s="3" t="s">
        <v>601</v>
      </c>
      <c r="AL387" s="39">
        <v>45275.625</v>
      </c>
      <c r="AM387" s="39">
        <v>45279.375</v>
      </c>
      <c r="AN387" s="1" t="s">
        <v>17</v>
      </c>
      <c r="AO387" s="1" t="s">
        <v>18</v>
      </c>
      <c r="AP387" s="39">
        <v>45279.375</v>
      </c>
      <c r="AQ387" s="39">
        <v>45279.416666666664</v>
      </c>
      <c r="AR387" s="34">
        <v>5</v>
      </c>
      <c r="AS387" s="36">
        <v>956091.2</v>
      </c>
      <c r="AT387" s="36">
        <v>20000</v>
      </c>
      <c r="AW387" s="30">
        <f t="shared" si="16"/>
        <v>0</v>
      </c>
    </row>
    <row r="388" spans="1:49" ht="32">
      <c r="A388" s="30">
        <f t="shared" ref="A388:A441" si="18">ROW()-1</f>
        <v>387</v>
      </c>
      <c r="B388" s="2" t="s">
        <v>773</v>
      </c>
      <c r="C388" s="7" t="s">
        <v>354</v>
      </c>
      <c r="E388" s="27">
        <v>45237</v>
      </c>
      <c r="F388" s="34">
        <v>27106</v>
      </c>
      <c r="G388" s="30">
        <v>27106</v>
      </c>
      <c r="H388" s="35">
        <v>1104</v>
      </c>
      <c r="I388" s="36">
        <v>141408.21</v>
      </c>
      <c r="J388" s="35">
        <v>41.46</v>
      </c>
      <c r="K388" s="36">
        <v>397100758.77999997</v>
      </c>
      <c r="L388" s="36">
        <v>58730615.439999998</v>
      </c>
      <c r="M388" s="36">
        <v>455831374.22000003</v>
      </c>
      <c r="N388" s="29">
        <f t="shared" si="13"/>
        <v>0</v>
      </c>
      <c r="O388" s="36">
        <v>0</v>
      </c>
      <c r="P388" s="36">
        <v>16816.62</v>
      </c>
      <c r="Q388" s="36">
        <v>16544.560000000001</v>
      </c>
      <c r="T388" s="34">
        <v>27106</v>
      </c>
      <c r="U388" s="34">
        <v>27106</v>
      </c>
      <c r="V388" s="34">
        <v>27106</v>
      </c>
      <c r="X388" s="33">
        <v>27106</v>
      </c>
      <c r="AK388" s="3" t="s">
        <v>244</v>
      </c>
      <c r="AL388" s="39">
        <v>45275.708333333336</v>
      </c>
      <c r="AM388" s="39">
        <v>45279.375</v>
      </c>
      <c r="AN388" s="1" t="s">
        <v>17</v>
      </c>
      <c r="AO388" s="1" t="s">
        <v>18</v>
      </c>
      <c r="AP388" s="39">
        <v>45279.375</v>
      </c>
      <c r="AQ388" s="39">
        <v>45279.395833333336</v>
      </c>
      <c r="AR388" s="34">
        <v>5</v>
      </c>
      <c r="AS388" s="36">
        <v>28440000</v>
      </c>
      <c r="AT388" s="36">
        <v>10000</v>
      </c>
      <c r="AW388" s="30">
        <f t="shared" ref="AW388:AW441" si="19">IF(AU388="",0,1)</f>
        <v>0</v>
      </c>
    </row>
    <row r="389" spans="1:49" ht="32">
      <c r="A389" s="30">
        <f t="shared" si="18"/>
        <v>388</v>
      </c>
      <c r="B389" s="2" t="s">
        <v>774</v>
      </c>
      <c r="C389" s="7" t="s">
        <v>354</v>
      </c>
      <c r="E389" s="27">
        <v>45226</v>
      </c>
      <c r="F389" s="34">
        <v>749</v>
      </c>
      <c r="G389" s="30">
        <v>749</v>
      </c>
      <c r="H389" s="35">
        <v>725.24</v>
      </c>
      <c r="I389" s="36">
        <v>306155.15000000002</v>
      </c>
      <c r="J389" s="35">
        <v>37.520000000000003</v>
      </c>
      <c r="K389" s="36">
        <v>64768619.439999998</v>
      </c>
      <c r="L389" s="36">
        <v>9029272.2200000007</v>
      </c>
      <c r="M389" s="36">
        <v>73797891.659999996</v>
      </c>
      <c r="N389" s="29">
        <f t="shared" si="13"/>
        <v>0</v>
      </c>
      <c r="O389" s="36">
        <v>9158</v>
      </c>
      <c r="P389" s="36">
        <v>98528.56</v>
      </c>
      <c r="Q389" s="36">
        <v>25291.79</v>
      </c>
      <c r="T389" s="34">
        <v>749</v>
      </c>
      <c r="U389" s="34">
        <v>749</v>
      </c>
      <c r="V389" s="34">
        <v>749</v>
      </c>
      <c r="X389" s="33">
        <v>728</v>
      </c>
      <c r="Y389" s="33">
        <v>1</v>
      </c>
      <c r="AC389" s="33">
        <v>8</v>
      </c>
      <c r="AD389" s="33">
        <v>12</v>
      </c>
      <c r="AK389" s="3" t="s">
        <v>244</v>
      </c>
      <c r="AL389" s="39">
        <v>45275.708333333336</v>
      </c>
      <c r="AM389" s="39">
        <v>45279.416666666664</v>
      </c>
      <c r="AN389" s="1" t="s">
        <v>17</v>
      </c>
      <c r="AO389" s="1" t="s">
        <v>18</v>
      </c>
      <c r="AP389" s="39">
        <v>45279.416666666664</v>
      </c>
      <c r="AQ389" s="39">
        <v>45279.4375</v>
      </c>
      <c r="AR389" s="34">
        <v>3</v>
      </c>
      <c r="AS389" s="36">
        <v>4700000</v>
      </c>
      <c r="AT389" s="36">
        <v>10000</v>
      </c>
      <c r="AW389" s="30">
        <f t="shared" si="19"/>
        <v>0</v>
      </c>
    </row>
    <row r="390" spans="1:49" ht="96">
      <c r="A390" s="30">
        <f t="shared" si="18"/>
        <v>389</v>
      </c>
      <c r="B390" s="2" t="s">
        <v>778</v>
      </c>
      <c r="C390" s="7" t="s">
        <v>486</v>
      </c>
      <c r="D390" s="7" t="s">
        <v>501</v>
      </c>
      <c r="E390" s="27">
        <v>45189</v>
      </c>
      <c r="F390" s="34">
        <v>24235</v>
      </c>
      <c r="G390" s="30">
        <v>24000</v>
      </c>
      <c r="H390" s="35">
        <v>1407.29</v>
      </c>
      <c r="I390" s="36">
        <v>450454.87</v>
      </c>
      <c r="J390" s="35">
        <v>41.45</v>
      </c>
      <c r="K390" s="36">
        <v>534854811.89999998</v>
      </c>
      <c r="L390" s="36">
        <v>120860317.09</v>
      </c>
      <c r="M390" s="36">
        <v>655715128.99000001</v>
      </c>
      <c r="N390" s="29">
        <f t="shared" si="13"/>
        <v>0</v>
      </c>
      <c r="O390" s="36">
        <v>7408</v>
      </c>
      <c r="P390" s="36">
        <v>27321.46</v>
      </c>
      <c r="Q390" s="36">
        <v>27134.11</v>
      </c>
      <c r="T390" s="34">
        <v>24235</v>
      </c>
      <c r="U390" s="34">
        <v>24235</v>
      </c>
      <c r="V390" s="34">
        <v>24235</v>
      </c>
      <c r="X390" s="33">
        <v>24232</v>
      </c>
      <c r="AH390" s="33">
        <v>3</v>
      </c>
      <c r="AK390" s="3" t="s">
        <v>785</v>
      </c>
      <c r="AL390" s="39">
        <v>45275.666666666664</v>
      </c>
      <c r="AM390" s="39">
        <v>45279.583333333336</v>
      </c>
      <c r="AN390" s="1" t="s">
        <v>17</v>
      </c>
      <c r="AO390" s="1" t="s">
        <v>18</v>
      </c>
      <c r="AP390" s="39">
        <v>45279.583333333336</v>
      </c>
      <c r="AQ390" s="39">
        <v>45279.604166666664</v>
      </c>
      <c r="AR390" s="34">
        <v>5</v>
      </c>
      <c r="AS390" s="36">
        <v>32302800</v>
      </c>
      <c r="AT390" s="36">
        <v>100000</v>
      </c>
      <c r="AW390" s="30">
        <f t="shared" si="19"/>
        <v>0</v>
      </c>
    </row>
    <row r="391" spans="1:49" ht="96">
      <c r="A391" s="30">
        <f t="shared" si="18"/>
        <v>390</v>
      </c>
      <c r="B391" s="2" t="s">
        <v>779</v>
      </c>
      <c r="C391" s="7" t="s">
        <v>486</v>
      </c>
      <c r="D391" s="7" t="s">
        <v>501</v>
      </c>
      <c r="E391" s="27">
        <v>45189</v>
      </c>
      <c r="F391" s="34">
        <v>25046</v>
      </c>
      <c r="G391" s="30">
        <v>24879</v>
      </c>
      <c r="H391" s="35">
        <v>1436.2</v>
      </c>
      <c r="I391" s="36">
        <v>345160.44</v>
      </c>
      <c r="J391" s="35">
        <v>40.83</v>
      </c>
      <c r="K391" s="36">
        <v>508790509.74000001</v>
      </c>
      <c r="L391" s="36">
        <v>112910982.45</v>
      </c>
      <c r="M391" s="36">
        <v>621701492.19000006</v>
      </c>
      <c r="N391" s="29">
        <f t="shared" si="13"/>
        <v>0</v>
      </c>
      <c r="O391" s="36">
        <v>9189</v>
      </c>
      <c r="P391" s="36">
        <v>24989.01</v>
      </c>
      <c r="Q391" s="36">
        <v>24826.35</v>
      </c>
      <c r="T391" s="34">
        <v>25046</v>
      </c>
      <c r="U391" s="34">
        <v>25046</v>
      </c>
      <c r="V391" s="34">
        <v>25046</v>
      </c>
      <c r="X391" s="33">
        <v>25041</v>
      </c>
      <c r="AH391" s="33">
        <v>5</v>
      </c>
      <c r="AK391" s="3" t="s">
        <v>785</v>
      </c>
      <c r="AL391" s="39">
        <v>45275.666666666664</v>
      </c>
      <c r="AM391" s="39">
        <v>45279.645833333336</v>
      </c>
      <c r="AN391" s="1" t="s">
        <v>17</v>
      </c>
      <c r="AO391" s="1" t="s">
        <v>18</v>
      </c>
      <c r="AP391" s="39">
        <v>45279.645833333336</v>
      </c>
      <c r="AQ391" s="39">
        <v>45279.666666666664</v>
      </c>
      <c r="AR391" s="34">
        <v>5</v>
      </c>
      <c r="AS391" s="36">
        <v>32004500</v>
      </c>
      <c r="AT391" s="36">
        <v>100000</v>
      </c>
      <c r="AW391" s="30">
        <f t="shared" si="19"/>
        <v>0</v>
      </c>
    </row>
    <row r="392" spans="1:49" ht="96">
      <c r="A392" s="30">
        <f t="shared" si="18"/>
        <v>391</v>
      </c>
      <c r="B392" s="2" t="s">
        <v>780</v>
      </c>
      <c r="C392" s="7" t="s">
        <v>486</v>
      </c>
      <c r="D392" s="7" t="s">
        <v>501</v>
      </c>
      <c r="E392" s="27">
        <v>45189</v>
      </c>
      <c r="F392" s="34">
        <v>30554</v>
      </c>
      <c r="G392" s="30">
        <v>30294</v>
      </c>
      <c r="H392" s="35">
        <v>1416.24</v>
      </c>
      <c r="I392" s="36">
        <v>251093.87</v>
      </c>
      <c r="J392" s="35">
        <v>40.36</v>
      </c>
      <c r="K392" s="36">
        <v>689825671.34000003</v>
      </c>
      <c r="L392" s="36">
        <v>161274469.22</v>
      </c>
      <c r="M392" s="36">
        <v>851100140.55999994</v>
      </c>
      <c r="N392" s="29">
        <f t="shared" si="13"/>
        <v>0</v>
      </c>
      <c r="O392" s="36">
        <v>6385</v>
      </c>
      <c r="P392" s="36">
        <v>28094.68</v>
      </c>
      <c r="Q392" s="36">
        <v>26897.13</v>
      </c>
      <c r="T392" s="34">
        <v>30554</v>
      </c>
      <c r="U392" s="34">
        <v>30554</v>
      </c>
      <c r="V392" s="34">
        <v>30554</v>
      </c>
      <c r="X392" s="33">
        <v>30549</v>
      </c>
      <c r="AH392" s="33">
        <v>5</v>
      </c>
      <c r="AK392" s="3" t="s">
        <v>785</v>
      </c>
      <c r="AL392" s="39">
        <v>45275.666666666664</v>
      </c>
      <c r="AM392" s="39">
        <v>45279.416666666664</v>
      </c>
      <c r="AN392" s="1" t="s">
        <v>17</v>
      </c>
      <c r="AO392" s="1" t="s">
        <v>18</v>
      </c>
      <c r="AP392" s="39">
        <v>45279.416666666664</v>
      </c>
      <c r="AQ392" s="39">
        <v>45279.4375</v>
      </c>
      <c r="AR392" s="34">
        <v>5</v>
      </c>
      <c r="AS392" s="36">
        <v>40867300</v>
      </c>
      <c r="AT392" s="36">
        <v>100000</v>
      </c>
      <c r="AW392" s="30">
        <f t="shared" si="19"/>
        <v>0</v>
      </c>
    </row>
    <row r="393" spans="1:49" ht="96">
      <c r="A393" s="30">
        <f t="shared" si="18"/>
        <v>392</v>
      </c>
      <c r="B393" s="2" t="s">
        <v>781</v>
      </c>
      <c r="C393" s="7" t="s">
        <v>486</v>
      </c>
      <c r="D393" s="7" t="s">
        <v>501</v>
      </c>
      <c r="E393" s="27">
        <v>45189</v>
      </c>
      <c r="F393" s="34">
        <v>20075</v>
      </c>
      <c r="G393" s="30">
        <v>19947</v>
      </c>
      <c r="H393" s="35">
        <v>1378.65</v>
      </c>
      <c r="I393" s="36">
        <v>297704.90999999997</v>
      </c>
      <c r="J393" s="35">
        <v>40.729999999999997</v>
      </c>
      <c r="K393" s="36">
        <v>447095745.39999998</v>
      </c>
      <c r="L393" s="36">
        <v>102966494.59999999</v>
      </c>
      <c r="M393" s="36">
        <v>550062240</v>
      </c>
      <c r="N393" s="29">
        <f t="shared" si="13"/>
        <v>0</v>
      </c>
      <c r="O393" s="36">
        <v>5779</v>
      </c>
      <c r="P393" s="36">
        <v>27576.19</v>
      </c>
      <c r="Q393" s="36">
        <v>27626.83</v>
      </c>
      <c r="T393" s="34">
        <v>20075</v>
      </c>
      <c r="U393" s="34">
        <v>20075</v>
      </c>
      <c r="V393" s="34">
        <v>20075</v>
      </c>
      <c r="X393" s="33">
        <v>20071</v>
      </c>
      <c r="AH393" s="33">
        <v>4</v>
      </c>
      <c r="AK393" s="3" t="s">
        <v>785</v>
      </c>
      <c r="AL393" s="39">
        <v>45278.666666666664</v>
      </c>
      <c r="AM393" s="39">
        <v>45280.416666608799</v>
      </c>
      <c r="AN393" s="1" t="s">
        <v>17</v>
      </c>
      <c r="AO393" s="1" t="s">
        <v>18</v>
      </c>
      <c r="AP393" s="39">
        <v>45280.416666608799</v>
      </c>
      <c r="AQ393" s="39">
        <v>45280.4375</v>
      </c>
      <c r="AR393" s="34">
        <v>5</v>
      </c>
      <c r="AS393" s="36">
        <v>28951900</v>
      </c>
      <c r="AT393" s="36">
        <v>100000</v>
      </c>
      <c r="AW393" s="30">
        <f t="shared" si="19"/>
        <v>0</v>
      </c>
    </row>
    <row r="394" spans="1:49" ht="96">
      <c r="A394" s="30">
        <f t="shared" si="18"/>
        <v>393</v>
      </c>
      <c r="B394" s="2" t="s">
        <v>782</v>
      </c>
      <c r="C394" s="7" t="s">
        <v>486</v>
      </c>
      <c r="D394" s="7" t="s">
        <v>501</v>
      </c>
      <c r="E394" s="27">
        <v>45189</v>
      </c>
      <c r="F394" s="34">
        <v>49618</v>
      </c>
      <c r="G394" s="30">
        <v>49608</v>
      </c>
      <c r="H394" s="35">
        <v>1772.33</v>
      </c>
      <c r="I394" s="36">
        <v>170851.51</v>
      </c>
      <c r="J394" s="35">
        <v>42.38</v>
      </c>
      <c r="K394" s="36">
        <v>991833969.70000005</v>
      </c>
      <c r="L394" s="36">
        <v>146349887.16999999</v>
      </c>
      <c r="M394" s="36">
        <v>1138183856.8699999</v>
      </c>
      <c r="N394" s="29">
        <f t="shared" si="13"/>
        <v>0</v>
      </c>
      <c r="O394" s="36">
        <v>0</v>
      </c>
      <c r="P394" s="36">
        <v>22943.55</v>
      </c>
      <c r="Q394" s="36">
        <v>27274</v>
      </c>
      <c r="T394" s="34">
        <v>49618</v>
      </c>
      <c r="U394" s="34">
        <v>49618</v>
      </c>
      <c r="V394" s="34">
        <v>49618</v>
      </c>
      <c r="X394" s="34">
        <v>49618</v>
      </c>
      <c r="AK394" s="3" t="s">
        <v>785</v>
      </c>
      <c r="AL394" s="39">
        <v>45278.666666666664</v>
      </c>
      <c r="AM394" s="39">
        <v>45280.583333333336</v>
      </c>
      <c r="AN394" s="1" t="s">
        <v>17</v>
      </c>
      <c r="AO394" s="1" t="s">
        <v>18</v>
      </c>
      <c r="AP394" s="39">
        <v>45280.583333333336</v>
      </c>
      <c r="AQ394" s="39">
        <v>45280.604166666664</v>
      </c>
      <c r="AR394" s="34">
        <v>5</v>
      </c>
      <c r="AS394" s="36">
        <v>33569100</v>
      </c>
      <c r="AT394" s="36">
        <v>100000</v>
      </c>
      <c r="AW394" s="30">
        <f t="shared" si="19"/>
        <v>0</v>
      </c>
    </row>
    <row r="395" spans="1:49" ht="96">
      <c r="A395" s="30">
        <f t="shared" si="18"/>
        <v>394</v>
      </c>
      <c r="B395" s="2" t="s">
        <v>783</v>
      </c>
      <c r="C395" s="7" t="s">
        <v>486</v>
      </c>
      <c r="D395" s="7" t="s">
        <v>501</v>
      </c>
      <c r="E395" s="27">
        <v>45189</v>
      </c>
      <c r="F395" s="34">
        <v>51319</v>
      </c>
      <c r="G395" s="30">
        <v>51296</v>
      </c>
      <c r="H395" s="35">
        <v>1810.26</v>
      </c>
      <c r="I395" s="36">
        <v>179001.7</v>
      </c>
      <c r="J395" s="35">
        <v>42.16</v>
      </c>
      <c r="K395" s="36">
        <v>959064915.88999999</v>
      </c>
      <c r="L395" s="36">
        <v>135869590.69999999</v>
      </c>
      <c r="M395" s="36">
        <v>1094934506.5899999</v>
      </c>
      <c r="N395" s="29">
        <f t="shared" si="13"/>
        <v>0</v>
      </c>
      <c r="O395" s="36">
        <v>0</v>
      </c>
      <c r="P395" s="36">
        <v>21345.42</v>
      </c>
      <c r="Q395" s="36">
        <v>25331.24</v>
      </c>
      <c r="T395" s="38">
        <v>51319</v>
      </c>
      <c r="U395" s="38">
        <v>51319</v>
      </c>
      <c r="V395" s="38">
        <v>51319</v>
      </c>
      <c r="X395" s="38">
        <v>51319</v>
      </c>
      <c r="AK395" s="3" t="s">
        <v>785</v>
      </c>
      <c r="AL395" s="39">
        <v>45278.666666666664</v>
      </c>
      <c r="AM395" s="39">
        <v>45280.645833333336</v>
      </c>
      <c r="AN395" s="1" t="s">
        <v>17</v>
      </c>
      <c r="AO395" s="1" t="s">
        <v>18</v>
      </c>
      <c r="AP395" s="39">
        <v>45280.645833333336</v>
      </c>
      <c r="AQ395" s="39">
        <v>45280.666666666664</v>
      </c>
      <c r="AR395" s="34">
        <v>5</v>
      </c>
      <c r="AS395" s="36">
        <v>30936900</v>
      </c>
      <c r="AT395" s="36">
        <v>100000</v>
      </c>
      <c r="AW395" s="30">
        <f t="shared" si="19"/>
        <v>0</v>
      </c>
    </row>
    <row r="396" spans="1:49" ht="96">
      <c r="A396" s="30">
        <f t="shared" si="18"/>
        <v>395</v>
      </c>
      <c r="B396" s="2" t="s">
        <v>784</v>
      </c>
      <c r="C396" s="7" t="s">
        <v>486</v>
      </c>
      <c r="D396" s="7" t="s">
        <v>501</v>
      </c>
      <c r="E396" s="27">
        <v>45189</v>
      </c>
      <c r="F396" s="34">
        <v>39433</v>
      </c>
      <c r="G396" s="30">
        <v>39425</v>
      </c>
      <c r="H396" s="35">
        <v>1787.98</v>
      </c>
      <c r="I396" s="36">
        <v>193685.79</v>
      </c>
      <c r="J396" s="35">
        <v>40.93</v>
      </c>
      <c r="K396" s="36">
        <v>777559938.27999997</v>
      </c>
      <c r="L396" s="36">
        <v>115775579.36</v>
      </c>
      <c r="M396" s="36">
        <v>893335517.63999999</v>
      </c>
      <c r="N396" s="29">
        <f t="shared" si="13"/>
        <v>0</v>
      </c>
      <c r="O396" s="36">
        <v>0</v>
      </c>
      <c r="P396" s="36">
        <v>22659.11</v>
      </c>
      <c r="Q396" s="36">
        <v>25653.79</v>
      </c>
      <c r="T396" s="38">
        <v>39433</v>
      </c>
      <c r="U396" s="38">
        <v>39433</v>
      </c>
      <c r="V396" s="38">
        <v>39433</v>
      </c>
      <c r="X396" s="38">
        <v>39433</v>
      </c>
      <c r="AK396" s="3" t="s">
        <v>785</v>
      </c>
      <c r="AL396" s="39">
        <v>45278.666666666664</v>
      </c>
      <c r="AM396" s="39">
        <v>45281.395833333336</v>
      </c>
      <c r="AN396" s="1" t="s">
        <v>17</v>
      </c>
      <c r="AO396" s="1" t="s">
        <v>18</v>
      </c>
      <c r="AP396" s="39">
        <v>45281.395833333336</v>
      </c>
      <c r="AQ396" s="39">
        <v>45281.416666666664</v>
      </c>
      <c r="AR396" s="34">
        <v>5</v>
      </c>
      <c r="AS396" s="36">
        <v>26128400</v>
      </c>
      <c r="AT396" s="36">
        <v>100000</v>
      </c>
      <c r="AW396" s="30">
        <f t="shared" si="19"/>
        <v>0</v>
      </c>
    </row>
    <row r="397" spans="1:49" ht="32">
      <c r="A397" s="30">
        <f t="shared" si="18"/>
        <v>396</v>
      </c>
      <c r="B397" s="2" t="s">
        <v>787</v>
      </c>
      <c r="C397" s="7" t="s">
        <v>354</v>
      </c>
      <c r="E397" s="27">
        <v>45174</v>
      </c>
      <c r="F397" s="34">
        <v>2039</v>
      </c>
      <c r="G397" s="30">
        <v>2039</v>
      </c>
      <c r="H397" s="35">
        <v>1390.5</v>
      </c>
      <c r="I397" s="36">
        <v>615493.09</v>
      </c>
      <c r="J397" s="35">
        <v>42.37</v>
      </c>
      <c r="K397" s="36">
        <v>201167640.86000001</v>
      </c>
      <c r="L397" s="36">
        <v>33918588.359999999</v>
      </c>
      <c r="M397" s="36">
        <v>235086229.22</v>
      </c>
      <c r="N397" s="29">
        <f t="shared" si="13"/>
        <v>0</v>
      </c>
      <c r="O397" s="36">
        <v>26727.759999999998</v>
      </c>
      <c r="P397" s="36">
        <v>115294.86</v>
      </c>
      <c r="Q397" s="36">
        <v>31247.16</v>
      </c>
      <c r="T397" s="34">
        <v>2039</v>
      </c>
      <c r="U397" s="34">
        <v>2039</v>
      </c>
      <c r="V397" s="34">
        <v>2039</v>
      </c>
      <c r="X397" s="33">
        <v>1803</v>
      </c>
      <c r="Y397" s="33">
        <v>60</v>
      </c>
      <c r="AD397" s="33">
        <v>149</v>
      </c>
      <c r="AH397" s="33">
        <v>27</v>
      </c>
      <c r="AK397" s="3" t="s">
        <v>244</v>
      </c>
      <c r="AL397" s="39">
        <v>45278.708333333336</v>
      </c>
      <c r="AM397" s="39">
        <v>45280.416666608799</v>
      </c>
      <c r="AN397" s="1" t="s">
        <v>17</v>
      </c>
      <c r="AO397" s="1" t="s">
        <v>18</v>
      </c>
      <c r="AP397" s="39">
        <v>45280.416666608799</v>
      </c>
      <c r="AQ397" s="39">
        <v>45280.4375</v>
      </c>
      <c r="AR397" s="34">
        <v>5</v>
      </c>
      <c r="AS397" s="36">
        <v>13410000</v>
      </c>
      <c r="AT397" s="36">
        <v>10000</v>
      </c>
      <c r="AW397" s="30">
        <f t="shared" si="19"/>
        <v>0</v>
      </c>
    </row>
    <row r="398" spans="1:49" ht="32">
      <c r="A398" s="30">
        <f t="shared" si="18"/>
        <v>397</v>
      </c>
      <c r="B398" s="2" t="s">
        <v>788</v>
      </c>
      <c r="C398" s="7" t="s">
        <v>354</v>
      </c>
      <c r="E398" s="27">
        <v>45246</v>
      </c>
      <c r="F398" s="34">
        <v>14325</v>
      </c>
      <c r="G398" s="30">
        <v>14325</v>
      </c>
      <c r="H398" s="35">
        <v>1128.6300000000001</v>
      </c>
      <c r="I398" s="36">
        <v>136086.51999999999</v>
      </c>
      <c r="J398" s="35">
        <v>42.5</v>
      </c>
      <c r="K398" s="36">
        <v>224568287.16999999</v>
      </c>
      <c r="L398" s="36">
        <v>33246884.809999999</v>
      </c>
      <c r="M398" s="36">
        <v>257815171.97999999</v>
      </c>
      <c r="N398" s="29">
        <f t="shared" si="13"/>
        <v>0</v>
      </c>
      <c r="O398" s="36">
        <v>0</v>
      </c>
      <c r="P398" s="36">
        <v>17997.57</v>
      </c>
      <c r="Q398" s="36">
        <v>17959.25</v>
      </c>
      <c r="T398" s="34">
        <v>14325</v>
      </c>
      <c r="U398" s="34">
        <v>14325</v>
      </c>
      <c r="V398" s="34">
        <v>14325</v>
      </c>
      <c r="X398" s="33">
        <v>14325</v>
      </c>
      <c r="AK398" s="3" t="s">
        <v>244</v>
      </c>
      <c r="AL398" s="39">
        <v>45278.708333333336</v>
      </c>
      <c r="AM398" s="39">
        <v>45280.416666608799</v>
      </c>
      <c r="AN398" s="1" t="s">
        <v>17</v>
      </c>
      <c r="AO398" s="1" t="s">
        <v>18</v>
      </c>
      <c r="AP398" s="39">
        <v>45280.416666608799</v>
      </c>
      <c r="AQ398" s="39">
        <v>45280.4375</v>
      </c>
      <c r="AR398" s="34">
        <v>5</v>
      </c>
      <c r="AS398" s="36">
        <v>15700000</v>
      </c>
      <c r="AT398" s="36">
        <v>50000</v>
      </c>
      <c r="AW398" s="30">
        <f t="shared" si="19"/>
        <v>0</v>
      </c>
    </row>
    <row r="399" spans="1:49" ht="32">
      <c r="A399" s="30">
        <f t="shared" si="18"/>
        <v>398</v>
      </c>
      <c r="B399" s="2" t="s">
        <v>790</v>
      </c>
      <c r="C399" s="7" t="s">
        <v>354</v>
      </c>
      <c r="E399" s="27">
        <v>45248</v>
      </c>
      <c r="F399" s="34">
        <v>3278</v>
      </c>
      <c r="G399" s="30">
        <v>3278</v>
      </c>
      <c r="H399" s="35">
        <v>1114.3699999999999</v>
      </c>
      <c r="I399" s="36">
        <v>129492.24</v>
      </c>
      <c r="J399" s="35">
        <v>42.37</v>
      </c>
      <c r="K399" s="36">
        <v>53601078.630000003</v>
      </c>
      <c r="L399" s="36">
        <v>8306118.7599999998</v>
      </c>
      <c r="M399" s="36">
        <v>61907197.390000001</v>
      </c>
      <c r="N399" s="29">
        <f t="shared" si="13"/>
        <v>0</v>
      </c>
      <c r="O399" s="36">
        <v>0</v>
      </c>
      <c r="P399" s="36">
        <v>18885.66</v>
      </c>
      <c r="Q399" s="36">
        <v>15632.02</v>
      </c>
      <c r="T399" s="34">
        <v>3278</v>
      </c>
      <c r="U399" s="34">
        <v>3278</v>
      </c>
      <c r="V399" s="34">
        <v>3278</v>
      </c>
      <c r="X399" s="33">
        <v>3278</v>
      </c>
      <c r="AK399" s="3" t="s">
        <v>244</v>
      </c>
      <c r="AL399" s="39">
        <v>45278.708333333336</v>
      </c>
      <c r="AM399" s="39">
        <v>45280.416666608799</v>
      </c>
      <c r="AN399" s="1" t="s">
        <v>17</v>
      </c>
      <c r="AO399" s="1" t="s">
        <v>18</v>
      </c>
      <c r="AP399" s="39">
        <v>45280.416666608799</v>
      </c>
      <c r="AQ399" s="39">
        <v>45280.4375</v>
      </c>
      <c r="AR399" s="34">
        <v>5</v>
      </c>
      <c r="AS399" s="36">
        <v>3750000</v>
      </c>
      <c r="AT399" s="36">
        <v>50000</v>
      </c>
      <c r="AW399" s="30">
        <f t="shared" si="19"/>
        <v>0</v>
      </c>
    </row>
    <row r="400" spans="1:49" ht="32">
      <c r="A400" s="30">
        <f t="shared" si="18"/>
        <v>399</v>
      </c>
      <c r="B400" s="2" t="s">
        <v>791</v>
      </c>
      <c r="C400" s="7" t="s">
        <v>354</v>
      </c>
      <c r="E400" s="27">
        <v>45236</v>
      </c>
      <c r="F400" s="34">
        <v>30499</v>
      </c>
      <c r="G400" s="30">
        <v>30499</v>
      </c>
      <c r="H400" s="35">
        <v>1120.1300000000001</v>
      </c>
      <c r="I400" s="36">
        <v>132580.17000000001</v>
      </c>
      <c r="J400" s="35">
        <v>40.75</v>
      </c>
      <c r="K400" s="36">
        <v>515566559.95999998</v>
      </c>
      <c r="L400" s="36">
        <v>76660969.010000005</v>
      </c>
      <c r="M400" s="36">
        <v>592227528.97000003</v>
      </c>
      <c r="N400" s="29">
        <f t="shared" si="13"/>
        <v>0</v>
      </c>
      <c r="O400" s="36">
        <v>1131</v>
      </c>
      <c r="P400" s="36">
        <v>19417.93</v>
      </c>
      <c r="Q400" s="36">
        <v>16698.34</v>
      </c>
      <c r="T400" s="34">
        <v>30499</v>
      </c>
      <c r="U400" s="34">
        <v>30499</v>
      </c>
      <c r="V400" s="34">
        <v>30499</v>
      </c>
      <c r="X400" s="33">
        <v>30499</v>
      </c>
      <c r="AK400" s="3" t="s">
        <v>244</v>
      </c>
      <c r="AL400" s="39">
        <v>45278.708333333336</v>
      </c>
      <c r="AM400" s="39">
        <v>45280.416666608799</v>
      </c>
      <c r="AN400" s="1" t="s">
        <v>17</v>
      </c>
      <c r="AO400" s="1" t="s">
        <v>18</v>
      </c>
      <c r="AP400" s="39">
        <v>45280.416666608799</v>
      </c>
      <c r="AQ400" s="39">
        <v>45280.4375</v>
      </c>
      <c r="AR400" s="34">
        <v>5</v>
      </c>
      <c r="AS400" s="36">
        <v>35940000</v>
      </c>
      <c r="AT400" s="36">
        <v>10000</v>
      </c>
      <c r="AW400" s="30">
        <f t="shared" si="19"/>
        <v>0</v>
      </c>
    </row>
    <row r="401" spans="1:49" ht="32">
      <c r="A401" s="30">
        <f t="shared" si="18"/>
        <v>400</v>
      </c>
      <c r="B401" s="2" t="s">
        <v>792</v>
      </c>
      <c r="C401" s="7" t="s">
        <v>793</v>
      </c>
      <c r="E401" s="27">
        <v>45242</v>
      </c>
      <c r="F401" s="34">
        <v>362</v>
      </c>
      <c r="G401" s="30">
        <v>353</v>
      </c>
      <c r="H401" s="35">
        <v>1486</v>
      </c>
      <c r="I401" s="36">
        <v>1496121.73</v>
      </c>
      <c r="J401" s="35">
        <v>47.83</v>
      </c>
      <c r="K401" s="36">
        <v>37866435.130000003</v>
      </c>
      <c r="L401" s="36">
        <v>25324705.940000001</v>
      </c>
      <c r="M401" s="36">
        <v>63191141.07</v>
      </c>
      <c r="N401" s="29">
        <f t="shared" si="13"/>
        <v>0</v>
      </c>
      <c r="O401" s="36">
        <v>100930</v>
      </c>
      <c r="P401" s="36">
        <v>179011.73</v>
      </c>
      <c r="Q401" s="36">
        <v>248559.7</v>
      </c>
      <c r="R401" s="34">
        <v>20</v>
      </c>
      <c r="S401" s="34">
        <v>267</v>
      </c>
      <c r="T401" s="34">
        <v>75</v>
      </c>
      <c r="U401" s="34">
        <v>0</v>
      </c>
      <c r="V401" s="34">
        <v>286</v>
      </c>
      <c r="W401" s="34">
        <v>76</v>
      </c>
      <c r="X401" s="33">
        <v>346</v>
      </c>
      <c r="Y401" s="33">
        <v>2</v>
      </c>
      <c r="AC401" s="33">
        <v>5</v>
      </c>
      <c r="AD401" s="33">
        <v>4</v>
      </c>
      <c r="AG401" s="33">
        <v>4</v>
      </c>
      <c r="AH401" s="33">
        <v>1</v>
      </c>
      <c r="AL401" s="39">
        <v>45278.625</v>
      </c>
      <c r="AM401" s="39">
        <v>45280.416666608799</v>
      </c>
      <c r="AN401" s="1" t="s">
        <v>17</v>
      </c>
      <c r="AO401" s="1" t="s">
        <v>18</v>
      </c>
      <c r="AP401" s="39">
        <v>45280.416666608799</v>
      </c>
      <c r="AQ401" s="39">
        <v>45280.458333333336</v>
      </c>
      <c r="AR401" s="34">
        <v>5</v>
      </c>
      <c r="AS401" s="36">
        <v>2082653.93</v>
      </c>
      <c r="AT401" s="36">
        <v>30000</v>
      </c>
      <c r="AW401" s="30">
        <f t="shared" si="19"/>
        <v>0</v>
      </c>
    </row>
    <row r="402" spans="1:49" ht="32">
      <c r="A402" s="30">
        <f t="shared" si="18"/>
        <v>401</v>
      </c>
      <c r="B402" s="2" t="s">
        <v>794</v>
      </c>
      <c r="C402" s="7" t="s">
        <v>795</v>
      </c>
      <c r="D402" s="7" t="s">
        <v>796</v>
      </c>
      <c r="E402" s="27">
        <v>45230</v>
      </c>
      <c r="F402" s="34">
        <v>19955</v>
      </c>
      <c r="G402" s="30">
        <v>6217</v>
      </c>
      <c r="H402" s="35">
        <v>365.2</v>
      </c>
      <c r="I402" s="36">
        <v>273326.34000000003</v>
      </c>
      <c r="J402" s="35">
        <v>36.93</v>
      </c>
      <c r="K402" s="36">
        <v>128573786.81</v>
      </c>
      <c r="L402" s="36">
        <v>32074274.030000001</v>
      </c>
      <c r="M402" s="36">
        <v>160648060.84</v>
      </c>
      <c r="N402" s="29">
        <f t="shared" si="13"/>
        <v>0</v>
      </c>
      <c r="O402" s="36">
        <v>0</v>
      </c>
      <c r="P402" s="36">
        <v>25840.13</v>
      </c>
      <c r="Q402" s="36">
        <v>102392</v>
      </c>
      <c r="S402" s="34">
        <v>12450</v>
      </c>
      <c r="T402" s="34">
        <v>7505</v>
      </c>
      <c r="U402" s="34">
        <v>0</v>
      </c>
      <c r="V402" s="34">
        <v>19955</v>
      </c>
      <c r="X402" s="33">
        <v>19955</v>
      </c>
      <c r="AL402" s="39">
        <v>45278.625</v>
      </c>
      <c r="AM402" s="39">
        <v>45280.416666608799</v>
      </c>
      <c r="AN402" s="1" t="s">
        <v>17</v>
      </c>
      <c r="AO402" s="1" t="s">
        <v>18</v>
      </c>
      <c r="AP402" s="39">
        <v>45280.416666608799</v>
      </c>
      <c r="AQ402" s="39">
        <v>45280.458333333336</v>
      </c>
      <c r="AR402" s="34">
        <v>5</v>
      </c>
      <c r="AS402" s="36">
        <v>10125848.02</v>
      </c>
      <c r="AT402" s="36">
        <v>100000</v>
      </c>
      <c r="AW402" s="30">
        <f t="shared" si="19"/>
        <v>0</v>
      </c>
    </row>
    <row r="403" spans="1:49" ht="48">
      <c r="A403" s="30">
        <f t="shared" si="18"/>
        <v>402</v>
      </c>
      <c r="B403" s="2" t="s">
        <v>797</v>
      </c>
      <c r="C403" s="7" t="s">
        <v>798</v>
      </c>
      <c r="D403" s="7" t="s">
        <v>799</v>
      </c>
      <c r="E403" s="27">
        <v>45040</v>
      </c>
      <c r="F403" s="34">
        <v>41</v>
      </c>
      <c r="G403" s="30">
        <v>15</v>
      </c>
      <c r="H403" s="35">
        <v>988</v>
      </c>
      <c r="I403" s="36">
        <v>724006.77</v>
      </c>
      <c r="J403" s="35">
        <v>51</v>
      </c>
      <c r="K403" s="36">
        <v>3425634.37</v>
      </c>
      <c r="L403" s="36">
        <v>953026.09</v>
      </c>
      <c r="M403" s="36">
        <v>4378660.46</v>
      </c>
      <c r="N403" s="29">
        <f t="shared" si="13"/>
        <v>0</v>
      </c>
      <c r="O403" s="36">
        <v>41755</v>
      </c>
      <c r="P403" s="36">
        <v>291910.7</v>
      </c>
      <c r="Q403" s="36">
        <v>271884.95</v>
      </c>
      <c r="T403" s="34">
        <v>41</v>
      </c>
      <c r="U403" s="34">
        <v>1</v>
      </c>
      <c r="V403" s="34">
        <v>32</v>
      </c>
      <c r="W403" s="34">
        <v>9</v>
      </c>
      <c r="AD403" s="33">
        <v>41</v>
      </c>
      <c r="AK403" s="3" t="s">
        <v>800</v>
      </c>
      <c r="AL403" s="39">
        <v>45278.5</v>
      </c>
      <c r="AM403" s="39">
        <v>45280.375</v>
      </c>
      <c r="AN403" s="1" t="s">
        <v>17</v>
      </c>
      <c r="AO403" s="1" t="s">
        <v>18</v>
      </c>
      <c r="AP403" s="39">
        <v>45280.375</v>
      </c>
      <c r="AQ403" s="39">
        <v>45280.416666608799</v>
      </c>
      <c r="AR403" s="34">
        <v>5</v>
      </c>
      <c r="AS403" s="36">
        <v>683800</v>
      </c>
      <c r="AT403" s="36">
        <v>5000</v>
      </c>
      <c r="AW403" s="30">
        <f t="shared" si="19"/>
        <v>0</v>
      </c>
    </row>
    <row r="404" spans="1:49" ht="48">
      <c r="A404" s="30">
        <f t="shared" si="18"/>
        <v>403</v>
      </c>
      <c r="B404" s="2" t="s">
        <v>801</v>
      </c>
      <c r="C404" s="7" t="s">
        <v>798</v>
      </c>
      <c r="D404" s="7" t="s">
        <v>799</v>
      </c>
      <c r="E404" s="27">
        <v>45090</v>
      </c>
      <c r="F404" s="34">
        <v>16</v>
      </c>
      <c r="G404" s="30">
        <v>13</v>
      </c>
      <c r="H404" s="35">
        <v>421</v>
      </c>
      <c r="I404" s="36">
        <v>315741.59999999998</v>
      </c>
      <c r="J404" s="35">
        <v>44</v>
      </c>
      <c r="K404" s="36">
        <v>1348177.27</v>
      </c>
      <c r="L404" s="36">
        <v>123148.5</v>
      </c>
      <c r="M404" s="36">
        <v>1471325.77</v>
      </c>
      <c r="N404" s="29">
        <f t="shared" si="13"/>
        <v>0</v>
      </c>
      <c r="O404" s="36">
        <v>95959</v>
      </c>
      <c r="P404" s="36">
        <v>113178.91</v>
      </c>
      <c r="Q404" s="36">
        <v>171560.93</v>
      </c>
      <c r="T404" s="34">
        <v>16</v>
      </c>
      <c r="U404" s="34">
        <v>0</v>
      </c>
      <c r="V404" s="34">
        <v>16</v>
      </c>
      <c r="Y404" s="33">
        <v>1</v>
      </c>
      <c r="AC404" s="33">
        <v>14</v>
      </c>
      <c r="AD404" s="33">
        <v>1</v>
      </c>
      <c r="AK404" s="3" t="s">
        <v>802</v>
      </c>
      <c r="AL404" s="39">
        <v>45278.5</v>
      </c>
      <c r="AM404" s="39">
        <v>45280.625</v>
      </c>
      <c r="AN404" s="1" t="s">
        <v>17</v>
      </c>
      <c r="AO404" s="1" t="s">
        <v>18</v>
      </c>
      <c r="AP404" s="39">
        <v>45280.625</v>
      </c>
      <c r="AQ404" s="39">
        <v>45280.666666666664</v>
      </c>
      <c r="AR404" s="34">
        <v>5</v>
      </c>
      <c r="AS404" s="36">
        <v>232500</v>
      </c>
      <c r="AT404" s="36">
        <v>5000</v>
      </c>
      <c r="AW404" s="30">
        <f t="shared" si="19"/>
        <v>0</v>
      </c>
    </row>
    <row r="405" spans="1:49" ht="32">
      <c r="A405" s="30">
        <f t="shared" si="18"/>
        <v>404</v>
      </c>
      <c r="B405" s="2" t="s">
        <v>803</v>
      </c>
      <c r="C405" s="7" t="s">
        <v>475</v>
      </c>
      <c r="D405" s="7" t="s">
        <v>477</v>
      </c>
      <c r="E405" s="27">
        <v>44957</v>
      </c>
      <c r="F405" s="34">
        <v>2729</v>
      </c>
      <c r="G405" s="30">
        <v>2723</v>
      </c>
      <c r="H405" s="35">
        <v>1308.53</v>
      </c>
      <c r="I405" s="36">
        <v>1917422.22</v>
      </c>
      <c r="J405" s="35">
        <v>45.78</v>
      </c>
      <c r="K405" s="36">
        <v>346166070.44999999</v>
      </c>
      <c r="L405" s="36">
        <v>261499267.22</v>
      </c>
      <c r="M405" s="36">
        <v>607665337.66999996</v>
      </c>
      <c r="N405" s="29">
        <f t="shared" si="13"/>
        <v>0</v>
      </c>
      <c r="O405" s="36">
        <v>21619055.600000001</v>
      </c>
      <c r="P405" s="36">
        <v>223160.24</v>
      </c>
      <c r="Q405" s="36">
        <v>155912.95999999999</v>
      </c>
      <c r="T405" s="34">
        <v>2729</v>
      </c>
      <c r="U405" s="34">
        <v>2729</v>
      </c>
      <c r="V405" s="34">
        <v>2729</v>
      </c>
      <c r="AC405" s="33">
        <v>1635</v>
      </c>
      <c r="AD405" s="33">
        <v>505</v>
      </c>
      <c r="AG405" s="33">
        <v>5</v>
      </c>
      <c r="AH405" s="33">
        <v>564</v>
      </c>
      <c r="AJ405" s="33">
        <v>20</v>
      </c>
      <c r="AL405" s="39">
        <v>45278.625</v>
      </c>
      <c r="AM405" s="39">
        <v>45280.416666608799</v>
      </c>
      <c r="AN405" s="1" t="s">
        <v>17</v>
      </c>
      <c r="AO405" s="1" t="s">
        <v>18</v>
      </c>
      <c r="AP405" s="39">
        <v>45280.416666608799</v>
      </c>
      <c r="AQ405" s="39">
        <v>45280.458333333336</v>
      </c>
      <c r="AR405" s="34">
        <v>5</v>
      </c>
      <c r="AS405" s="36">
        <v>18000000</v>
      </c>
      <c r="AT405" s="36">
        <v>100000</v>
      </c>
      <c r="AW405" s="30">
        <f t="shared" si="19"/>
        <v>0</v>
      </c>
    </row>
    <row r="406" spans="1:49" ht="32">
      <c r="A406" s="30">
        <f t="shared" si="18"/>
        <v>405</v>
      </c>
      <c r="B406" s="2" t="s">
        <v>804</v>
      </c>
      <c r="C406" s="7" t="s">
        <v>795</v>
      </c>
      <c r="D406" s="7" t="s">
        <v>805</v>
      </c>
      <c r="E406" s="27">
        <v>45199</v>
      </c>
      <c r="F406" s="34">
        <v>177</v>
      </c>
      <c r="G406" s="30">
        <v>153</v>
      </c>
      <c r="H406" s="35">
        <v>1657.98</v>
      </c>
      <c r="I406" s="36">
        <v>868627.25</v>
      </c>
      <c r="J406" s="35">
        <v>43.8</v>
      </c>
      <c r="K406" s="36">
        <v>8745098.7400000002</v>
      </c>
      <c r="L406" s="36">
        <v>5382030.0599999996</v>
      </c>
      <c r="M406" s="36">
        <v>14127128.800000001</v>
      </c>
      <c r="N406" s="29">
        <f t="shared" si="13"/>
        <v>0</v>
      </c>
      <c r="O406" s="36">
        <v>326795.11</v>
      </c>
      <c r="P406" s="36">
        <v>92334.18</v>
      </c>
      <c r="Q406" s="36">
        <v>87336.44</v>
      </c>
      <c r="S406" s="34">
        <v>10</v>
      </c>
      <c r="T406" s="34">
        <v>167</v>
      </c>
      <c r="U406" s="34">
        <v>0</v>
      </c>
      <c r="V406" s="34">
        <v>177</v>
      </c>
      <c r="X406" s="33">
        <v>53</v>
      </c>
      <c r="AC406" s="33">
        <v>30</v>
      </c>
      <c r="AD406" s="33">
        <v>65</v>
      </c>
      <c r="AH406" s="33">
        <v>29</v>
      </c>
      <c r="AL406" s="39">
        <v>45278.625</v>
      </c>
      <c r="AM406" s="39">
        <v>45280.583333333336</v>
      </c>
      <c r="AN406" s="1" t="s">
        <v>17</v>
      </c>
      <c r="AO406" s="1" t="s">
        <v>18</v>
      </c>
      <c r="AP406" s="39">
        <v>45280.583333333336</v>
      </c>
      <c r="AQ406" s="39">
        <v>45280.625</v>
      </c>
      <c r="AR406" s="34">
        <v>5</v>
      </c>
      <c r="AS406" s="36">
        <v>499504</v>
      </c>
      <c r="AT406" s="36">
        <v>30000</v>
      </c>
      <c r="AW406" s="30">
        <f t="shared" si="19"/>
        <v>0</v>
      </c>
    </row>
    <row r="407" spans="1:49" ht="32">
      <c r="A407" s="30">
        <f t="shared" si="18"/>
        <v>406</v>
      </c>
      <c r="B407" s="2" t="s">
        <v>807</v>
      </c>
      <c r="C407" s="7" t="s">
        <v>795</v>
      </c>
      <c r="D407" s="7" t="s">
        <v>806</v>
      </c>
      <c r="E407" s="27">
        <v>45046</v>
      </c>
      <c r="F407" s="34">
        <v>273</v>
      </c>
      <c r="G407" s="30">
        <v>223</v>
      </c>
      <c r="H407" s="35">
        <v>1960.31</v>
      </c>
      <c r="I407" s="36">
        <v>2219355.5099999998</v>
      </c>
      <c r="J407" s="35">
        <v>46.67</v>
      </c>
      <c r="K407" s="36">
        <v>18782974.16</v>
      </c>
      <c r="L407" s="36">
        <v>16141474.35</v>
      </c>
      <c r="M407" s="36">
        <v>34924448.509999998</v>
      </c>
      <c r="N407" s="29">
        <f t="shared" si="13"/>
        <v>0</v>
      </c>
      <c r="O407" s="36">
        <v>52729.91</v>
      </c>
      <c r="P407" s="36">
        <v>156611.88</v>
      </c>
      <c r="Q407" s="36">
        <v>321743.65999999997</v>
      </c>
      <c r="R407" s="34">
        <v>7</v>
      </c>
      <c r="S407" s="34">
        <v>50</v>
      </c>
      <c r="T407" s="34">
        <v>216</v>
      </c>
      <c r="U407" s="34">
        <v>0</v>
      </c>
      <c r="V407" s="34">
        <v>273</v>
      </c>
      <c r="X407" s="33">
        <v>199</v>
      </c>
      <c r="AC407" s="33">
        <v>37</v>
      </c>
      <c r="AG407" s="33">
        <v>34</v>
      </c>
      <c r="AI407" s="33">
        <v>2</v>
      </c>
      <c r="AJ407" s="33">
        <v>1</v>
      </c>
      <c r="AL407" s="39">
        <v>45274.708333333336</v>
      </c>
      <c r="AM407" s="39">
        <v>45278.625</v>
      </c>
      <c r="AN407" s="1" t="s">
        <v>17</v>
      </c>
      <c r="AO407" s="1" t="s">
        <v>18</v>
      </c>
      <c r="AP407" s="39">
        <v>45278.625</v>
      </c>
      <c r="AQ407" s="39">
        <v>45278.645833333336</v>
      </c>
      <c r="AR407" s="34">
        <v>5</v>
      </c>
      <c r="AS407" s="36">
        <v>1100000</v>
      </c>
      <c r="AT407" s="36">
        <v>30000</v>
      </c>
      <c r="AW407" s="30">
        <f t="shared" si="19"/>
        <v>0</v>
      </c>
    </row>
    <row r="408" spans="1:49" ht="32">
      <c r="A408" s="30">
        <f t="shared" si="18"/>
        <v>407</v>
      </c>
      <c r="B408" s="2" t="s">
        <v>808</v>
      </c>
      <c r="C408" s="7" t="s">
        <v>354</v>
      </c>
      <c r="E408" s="27">
        <v>45145</v>
      </c>
      <c r="F408" s="34">
        <v>508</v>
      </c>
      <c r="G408" s="30">
        <v>507</v>
      </c>
      <c r="H408" s="35">
        <v>676.84</v>
      </c>
      <c r="I408" s="36">
        <v>704682.03</v>
      </c>
      <c r="J408" s="35">
        <v>44</v>
      </c>
      <c r="K408" s="36">
        <v>59078410.350000001</v>
      </c>
      <c r="L408" s="36">
        <v>28900167.140000001</v>
      </c>
      <c r="M408" s="36">
        <v>87978577.489999995</v>
      </c>
      <c r="N408" s="29">
        <f t="shared" si="13"/>
        <v>0</v>
      </c>
      <c r="O408" s="36">
        <v>455891.97</v>
      </c>
      <c r="P408" s="36">
        <v>173527.77</v>
      </c>
      <c r="Q408" s="36">
        <v>262900</v>
      </c>
      <c r="T408" s="34">
        <v>508</v>
      </c>
      <c r="U408" s="34">
        <v>508</v>
      </c>
      <c r="V408" s="34">
        <v>508</v>
      </c>
      <c r="X408" s="33">
        <v>82</v>
      </c>
      <c r="Y408" s="33">
        <v>197</v>
      </c>
      <c r="AC408" s="33">
        <v>3</v>
      </c>
      <c r="AG408" s="33">
        <v>226</v>
      </c>
      <c r="AK408" s="3" t="s">
        <v>809</v>
      </c>
      <c r="AL408" s="39">
        <v>45278.708333333336</v>
      </c>
      <c r="AM408" s="39">
        <v>45281.416666666664</v>
      </c>
      <c r="AN408" s="1" t="s">
        <v>17</v>
      </c>
      <c r="AO408" s="1" t="s">
        <v>18</v>
      </c>
      <c r="AP408" s="39">
        <v>45281.416666666664</v>
      </c>
      <c r="AQ408" s="39">
        <v>45281.4375</v>
      </c>
      <c r="AR408" s="34">
        <v>5</v>
      </c>
      <c r="AS408" s="36">
        <v>5000000</v>
      </c>
      <c r="AT408" s="36">
        <v>100000</v>
      </c>
      <c r="AW408" s="30">
        <f t="shared" si="19"/>
        <v>0</v>
      </c>
    </row>
    <row r="409" spans="1:49" ht="32">
      <c r="A409" s="30">
        <f t="shared" si="18"/>
        <v>408</v>
      </c>
      <c r="B409" s="2" t="s">
        <v>810</v>
      </c>
      <c r="C409" s="7" t="s">
        <v>354</v>
      </c>
      <c r="E409" s="27">
        <v>45237</v>
      </c>
      <c r="F409" s="34">
        <v>47426</v>
      </c>
      <c r="G409" s="30">
        <v>47426</v>
      </c>
      <c r="H409" s="35">
        <v>1129.0899999999999</v>
      </c>
      <c r="I409" s="36">
        <v>143964.98000000001</v>
      </c>
      <c r="J409" s="35">
        <v>38.19</v>
      </c>
      <c r="K409" s="36">
        <v>960761281.52999997</v>
      </c>
      <c r="L409" s="36">
        <v>148369924.34</v>
      </c>
      <c r="M409" s="36">
        <v>1109131205.8699999</v>
      </c>
      <c r="N409" s="29">
        <f t="shared" si="13"/>
        <v>0</v>
      </c>
      <c r="O409" s="36">
        <v>0</v>
      </c>
      <c r="P409" s="36">
        <v>23386.560000000001</v>
      </c>
      <c r="Q409" s="36">
        <v>15012.88</v>
      </c>
      <c r="T409" s="34">
        <v>47426</v>
      </c>
      <c r="U409" s="34">
        <v>47426</v>
      </c>
      <c r="V409" s="34">
        <v>47426</v>
      </c>
      <c r="X409" s="33">
        <v>47426</v>
      </c>
      <c r="AK409" s="3" t="s">
        <v>244</v>
      </c>
      <c r="AL409" s="39">
        <v>45278.708333333336</v>
      </c>
      <c r="AM409" s="39">
        <v>45281.375</v>
      </c>
      <c r="AN409" s="1" t="s">
        <v>17</v>
      </c>
      <c r="AO409" s="1" t="s">
        <v>18</v>
      </c>
      <c r="AP409" s="39">
        <v>45281.375</v>
      </c>
      <c r="AQ409" s="39">
        <v>45281.395833333336</v>
      </c>
      <c r="AR409" s="34">
        <v>5</v>
      </c>
      <c r="AS409" s="36">
        <v>70710000</v>
      </c>
      <c r="AT409" s="36">
        <v>10000</v>
      </c>
      <c r="AW409" s="30">
        <f t="shared" si="19"/>
        <v>0</v>
      </c>
    </row>
    <row r="410" spans="1:49" ht="32">
      <c r="A410" s="30">
        <f t="shared" si="18"/>
        <v>409</v>
      </c>
      <c r="B410" s="2" t="s">
        <v>811</v>
      </c>
      <c r="C410" s="7" t="s">
        <v>812</v>
      </c>
      <c r="E410" s="27">
        <v>45219</v>
      </c>
      <c r="F410" s="34">
        <v>693</v>
      </c>
      <c r="G410" s="30">
        <v>678</v>
      </c>
      <c r="H410" s="35">
        <v>1470.25</v>
      </c>
      <c r="I410" s="36">
        <v>410833.33</v>
      </c>
      <c r="J410" s="35">
        <v>47.95</v>
      </c>
      <c r="K410" s="36">
        <v>51262195.18</v>
      </c>
      <c r="L410" s="36">
        <v>33432715.18</v>
      </c>
      <c r="M410" s="36">
        <v>84694910.359999999</v>
      </c>
      <c r="N410" s="29">
        <f t="shared" si="13"/>
        <v>0</v>
      </c>
      <c r="O410" s="36">
        <v>0</v>
      </c>
      <c r="P410" s="36">
        <v>124918.75</v>
      </c>
      <c r="Q410" s="36">
        <v>108941.8</v>
      </c>
      <c r="R410" s="34">
        <v>17</v>
      </c>
      <c r="S410" s="34">
        <v>387</v>
      </c>
      <c r="T410" s="34">
        <v>289</v>
      </c>
      <c r="U410" s="34">
        <v>0</v>
      </c>
      <c r="V410" s="34">
        <v>406</v>
      </c>
      <c r="W410" s="34">
        <v>287</v>
      </c>
      <c r="X410" s="33">
        <v>573</v>
      </c>
      <c r="Y410" s="33">
        <v>24</v>
      </c>
      <c r="AC410" s="33">
        <v>69</v>
      </c>
      <c r="AD410" s="33">
        <v>7</v>
      </c>
      <c r="AH410" s="33">
        <v>20</v>
      </c>
      <c r="AK410" s="3" t="s">
        <v>601</v>
      </c>
      <c r="AL410" s="39">
        <v>45279.625</v>
      </c>
      <c r="AM410" s="39">
        <v>45281.375</v>
      </c>
      <c r="AN410" s="1" t="s">
        <v>17</v>
      </c>
      <c r="AO410" s="1" t="s">
        <v>18</v>
      </c>
      <c r="AP410" s="39">
        <v>45281.375</v>
      </c>
      <c r="AQ410" s="39">
        <v>45281.416666666664</v>
      </c>
      <c r="AR410" s="34">
        <v>5</v>
      </c>
      <c r="AS410" s="36">
        <v>3152625</v>
      </c>
      <c r="AT410" s="36">
        <v>30000</v>
      </c>
      <c r="AW410" s="30">
        <f t="shared" si="19"/>
        <v>0</v>
      </c>
    </row>
    <row r="411" spans="1:49" ht="32">
      <c r="A411" s="30">
        <f t="shared" si="18"/>
        <v>410</v>
      </c>
      <c r="B411" s="2" t="s">
        <v>813</v>
      </c>
      <c r="C411" s="7" t="s">
        <v>793</v>
      </c>
      <c r="E411" s="27">
        <v>45190</v>
      </c>
      <c r="F411" s="34">
        <v>550</v>
      </c>
      <c r="G411" s="30">
        <v>531</v>
      </c>
      <c r="H411" s="35">
        <v>1305.56</v>
      </c>
      <c r="I411" s="36">
        <v>1570522.64</v>
      </c>
      <c r="J411" s="35">
        <v>48.16</v>
      </c>
      <c r="K411" s="36">
        <v>55211816.82</v>
      </c>
      <c r="L411" s="36">
        <v>34233853.229999997</v>
      </c>
      <c r="M411" s="36">
        <v>89445670.049999997</v>
      </c>
      <c r="N411" s="29">
        <f t="shared" si="13"/>
        <v>0</v>
      </c>
      <c r="O411" s="36">
        <v>32583</v>
      </c>
      <c r="P411" s="36">
        <v>168447.59</v>
      </c>
      <c r="Q411" s="36">
        <v>357624.39</v>
      </c>
      <c r="R411" s="34">
        <v>7</v>
      </c>
      <c r="S411" s="34">
        <v>495</v>
      </c>
      <c r="T411" s="34">
        <v>48</v>
      </c>
      <c r="U411" s="34">
        <v>0</v>
      </c>
      <c r="V411" s="34">
        <v>430</v>
      </c>
      <c r="W411" s="34">
        <v>120</v>
      </c>
      <c r="X411" s="33">
        <v>542</v>
      </c>
      <c r="AD411" s="33">
        <v>5</v>
      </c>
      <c r="AG411" s="33">
        <v>3</v>
      </c>
      <c r="AL411" s="39">
        <v>45274.625</v>
      </c>
      <c r="AM411" s="39">
        <v>45278.416666666664</v>
      </c>
      <c r="AN411" s="1" t="s">
        <v>17</v>
      </c>
      <c r="AO411" s="1" t="s">
        <v>18</v>
      </c>
      <c r="AP411" s="39">
        <v>45278.416666666664</v>
      </c>
      <c r="AQ411" s="39">
        <v>45278.458333333336</v>
      </c>
      <c r="AR411" s="34">
        <v>5</v>
      </c>
      <c r="AS411" s="36">
        <v>3312709.01</v>
      </c>
      <c r="AT411" s="36">
        <v>30000</v>
      </c>
      <c r="AW411" s="30">
        <f t="shared" si="19"/>
        <v>0</v>
      </c>
    </row>
    <row r="412" spans="1:49" ht="32">
      <c r="A412" s="30">
        <f t="shared" si="18"/>
        <v>411</v>
      </c>
      <c r="B412" s="2" t="s">
        <v>814</v>
      </c>
      <c r="C412" s="7" t="s">
        <v>815</v>
      </c>
      <c r="E412" s="27">
        <v>45207</v>
      </c>
      <c r="F412" s="34">
        <v>244</v>
      </c>
      <c r="G412" s="30">
        <v>235</v>
      </c>
      <c r="H412" s="35">
        <v>2858.52</v>
      </c>
      <c r="I412" s="36">
        <v>1267069.01</v>
      </c>
      <c r="J412" s="35">
        <v>47.02</v>
      </c>
      <c r="K412" s="36">
        <v>15987725.810000001</v>
      </c>
      <c r="L412" s="36">
        <v>21154245.890000001</v>
      </c>
      <c r="M412" s="36">
        <v>37141971.700000003</v>
      </c>
      <c r="N412" s="29">
        <f t="shared" si="13"/>
        <v>0</v>
      </c>
      <c r="O412" s="36">
        <v>138986.39000000001</v>
      </c>
      <c r="P412" s="36">
        <v>158050.94</v>
      </c>
      <c r="Q412" s="36">
        <v>440564.45</v>
      </c>
      <c r="R412" s="34">
        <v>2</v>
      </c>
      <c r="S412" s="34">
        <v>79</v>
      </c>
      <c r="T412" s="34">
        <v>163</v>
      </c>
      <c r="U412" s="34">
        <v>0</v>
      </c>
      <c r="V412" s="34">
        <v>86</v>
      </c>
      <c r="W412" s="34">
        <v>158</v>
      </c>
      <c r="X412" s="33">
        <v>185</v>
      </c>
      <c r="Y412" s="33">
        <v>13</v>
      </c>
      <c r="AC412" s="33">
        <v>6</v>
      </c>
      <c r="AD412" s="33">
        <v>26</v>
      </c>
      <c r="AG412" s="33">
        <v>14</v>
      </c>
      <c r="AL412" s="39">
        <v>45279.708333333336</v>
      </c>
      <c r="AM412" s="39">
        <v>45281.416666666664</v>
      </c>
      <c r="AN412" s="1" t="s">
        <v>17</v>
      </c>
      <c r="AO412" s="1" t="s">
        <v>18</v>
      </c>
      <c r="AP412" s="39">
        <v>45281.416666666664</v>
      </c>
      <c r="AQ412" s="39">
        <v>45281.458333333336</v>
      </c>
      <c r="AR412" s="34">
        <v>5</v>
      </c>
      <c r="AS412" s="36">
        <v>1119140.8</v>
      </c>
      <c r="AT412" s="36">
        <v>10000</v>
      </c>
      <c r="AW412" s="30">
        <f t="shared" si="19"/>
        <v>0</v>
      </c>
    </row>
    <row r="413" spans="1:49" ht="32">
      <c r="A413" s="30">
        <f t="shared" si="18"/>
        <v>412</v>
      </c>
      <c r="B413" s="2" t="s">
        <v>816</v>
      </c>
      <c r="C413" s="7" t="s">
        <v>354</v>
      </c>
      <c r="E413" s="27">
        <v>45205</v>
      </c>
      <c r="F413" s="34">
        <v>2794</v>
      </c>
      <c r="G413" s="30">
        <v>2741</v>
      </c>
      <c r="H413" s="35">
        <v>1938.34</v>
      </c>
      <c r="I413" s="36">
        <v>5177232.72</v>
      </c>
      <c r="J413" s="35">
        <v>46.7</v>
      </c>
      <c r="K413" s="36">
        <v>316493491.57999998</v>
      </c>
      <c r="L413" s="36">
        <v>566989698.91999996</v>
      </c>
      <c r="M413" s="36">
        <v>883483190.5</v>
      </c>
      <c r="N413" s="29">
        <f t="shared" si="13"/>
        <v>0</v>
      </c>
      <c r="O413" s="36">
        <v>947616.13</v>
      </c>
      <c r="P413" s="36">
        <v>322321.49</v>
      </c>
      <c r="Q413" s="36">
        <v>296949.73</v>
      </c>
      <c r="T413" s="34">
        <v>2794</v>
      </c>
      <c r="U413" s="34">
        <v>2794</v>
      </c>
      <c r="V413" s="34">
        <v>2794</v>
      </c>
      <c r="AC413" s="33">
        <v>1550</v>
      </c>
      <c r="AD413" s="33">
        <v>557</v>
      </c>
      <c r="AH413" s="33">
        <v>687</v>
      </c>
      <c r="AK413" s="3" t="s">
        <v>295</v>
      </c>
      <c r="AL413" s="39">
        <v>45278.708333333336</v>
      </c>
      <c r="AM413" s="39">
        <v>45281.416666666664</v>
      </c>
      <c r="AN413" s="1" t="s">
        <v>17</v>
      </c>
      <c r="AO413" s="1" t="s">
        <v>18</v>
      </c>
      <c r="AP413" s="39">
        <v>45281.416666666664</v>
      </c>
      <c r="AQ413" s="39">
        <v>45281.4375</v>
      </c>
      <c r="AR413" s="34">
        <v>5</v>
      </c>
      <c r="AS413" s="36">
        <v>18200000</v>
      </c>
      <c r="AT413" s="36">
        <v>100000</v>
      </c>
      <c r="AW413" s="30">
        <f t="shared" si="19"/>
        <v>0</v>
      </c>
    </row>
    <row r="414" spans="1:49" ht="32">
      <c r="A414" s="30">
        <f t="shared" si="18"/>
        <v>413</v>
      </c>
      <c r="B414" s="2" t="s">
        <v>817</v>
      </c>
      <c r="C414" s="7" t="s">
        <v>354</v>
      </c>
      <c r="E414" s="27">
        <v>45205</v>
      </c>
      <c r="F414" s="34">
        <v>401</v>
      </c>
      <c r="G414" s="30">
        <v>394</v>
      </c>
      <c r="H414" s="35">
        <v>114.04</v>
      </c>
      <c r="I414" s="36">
        <v>476833.58</v>
      </c>
      <c r="J414" s="35">
        <v>43.85</v>
      </c>
      <c r="K414" s="36">
        <v>52164319.729999997</v>
      </c>
      <c r="L414" s="36">
        <v>3470027.02</v>
      </c>
      <c r="M414" s="36">
        <v>55634346.75</v>
      </c>
      <c r="N414" s="29">
        <f t="shared" si="13"/>
        <v>0</v>
      </c>
      <c r="O414" s="36">
        <v>560</v>
      </c>
      <c r="P414" s="36">
        <v>141203.93</v>
      </c>
      <c r="Q414" s="36">
        <v>337586.19</v>
      </c>
      <c r="R414" s="34">
        <v>264</v>
      </c>
      <c r="S414" s="34">
        <v>137</v>
      </c>
      <c r="U414" s="34">
        <v>0</v>
      </c>
      <c r="V414" s="34">
        <v>401</v>
      </c>
      <c r="X414" s="33">
        <v>400</v>
      </c>
      <c r="Y414" s="33">
        <v>1</v>
      </c>
      <c r="AK414" s="3" t="s">
        <v>295</v>
      </c>
      <c r="AL414" s="39">
        <v>45278.708333333336</v>
      </c>
      <c r="AM414" s="39">
        <v>45281.416666666664</v>
      </c>
      <c r="AN414" s="1" t="s">
        <v>17</v>
      </c>
      <c r="AO414" s="1" t="s">
        <v>18</v>
      </c>
      <c r="AP414" s="39">
        <v>45281.416666666664</v>
      </c>
      <c r="AQ414" s="39">
        <v>45281.4375</v>
      </c>
      <c r="AR414" s="34">
        <v>5</v>
      </c>
      <c r="AS414" s="36">
        <v>8350000</v>
      </c>
      <c r="AT414" s="36">
        <v>100000</v>
      </c>
      <c r="AW414" s="30">
        <f t="shared" si="19"/>
        <v>0</v>
      </c>
    </row>
    <row r="415" spans="1:49" ht="32">
      <c r="A415" s="30">
        <f t="shared" si="18"/>
        <v>414</v>
      </c>
      <c r="B415" s="2" t="s">
        <v>818</v>
      </c>
      <c r="C415" s="7" t="s">
        <v>819</v>
      </c>
      <c r="D415" s="7" t="s">
        <v>500</v>
      </c>
      <c r="E415" s="27">
        <v>45184</v>
      </c>
      <c r="F415" s="34">
        <v>5075</v>
      </c>
      <c r="G415" s="30">
        <v>5047</v>
      </c>
      <c r="H415" s="35">
        <v>2690.92</v>
      </c>
      <c r="I415" s="36">
        <v>1473126.08</v>
      </c>
      <c r="J415" s="35">
        <v>42.81</v>
      </c>
      <c r="K415" s="36">
        <v>120751657.91</v>
      </c>
      <c r="L415" s="36">
        <v>383473535.86000001</v>
      </c>
      <c r="M415" s="36">
        <v>504225193.76999998</v>
      </c>
      <c r="N415" s="29">
        <f t="shared" si="13"/>
        <v>0</v>
      </c>
      <c r="O415" s="36">
        <v>40946</v>
      </c>
      <c r="P415" s="36">
        <v>99905.919999999998</v>
      </c>
      <c r="Q415" s="36">
        <v>39021.589999999997</v>
      </c>
      <c r="T415" s="34">
        <v>5075</v>
      </c>
      <c r="U415" s="34">
        <v>5075</v>
      </c>
      <c r="V415" s="34">
        <v>5075</v>
      </c>
      <c r="X415" s="33">
        <v>5058</v>
      </c>
      <c r="AH415" s="33">
        <v>17</v>
      </c>
      <c r="AK415" s="3" t="s">
        <v>201</v>
      </c>
      <c r="AL415" s="39">
        <v>45279.708333333336</v>
      </c>
      <c r="AM415" s="39">
        <v>45281.416666666664</v>
      </c>
      <c r="AN415" s="1" t="s">
        <v>17</v>
      </c>
      <c r="AO415" s="1" t="s">
        <v>18</v>
      </c>
      <c r="AP415" s="39">
        <v>45281.416666666664</v>
      </c>
      <c r="AQ415" s="39">
        <v>45281.458333333336</v>
      </c>
      <c r="AR415" s="34">
        <v>5</v>
      </c>
      <c r="AS415" s="36">
        <v>6000000</v>
      </c>
      <c r="AT415" s="36">
        <v>100000</v>
      </c>
      <c r="AW415" s="30">
        <f t="shared" si="19"/>
        <v>0</v>
      </c>
    </row>
    <row r="416" spans="1:49" ht="32">
      <c r="A416" s="30">
        <f t="shared" si="18"/>
        <v>415</v>
      </c>
      <c r="B416" s="2" t="s">
        <v>820</v>
      </c>
      <c r="C416" s="7" t="s">
        <v>819</v>
      </c>
      <c r="D416" s="7" t="s">
        <v>500</v>
      </c>
      <c r="E416" s="27">
        <v>45192</v>
      </c>
      <c r="F416" s="34">
        <v>12276</v>
      </c>
      <c r="G416" s="30">
        <v>12200</v>
      </c>
      <c r="H416" s="35">
        <v>1608.52</v>
      </c>
      <c r="I416" s="36">
        <v>1036641.23</v>
      </c>
      <c r="J416" s="35">
        <v>42.38</v>
      </c>
      <c r="K416" s="36">
        <v>252846432.87</v>
      </c>
      <c r="L416" s="36">
        <v>327762388.01999998</v>
      </c>
      <c r="M416" s="36">
        <v>580608820.88999999</v>
      </c>
      <c r="N416" s="29">
        <f t="shared" si="13"/>
        <v>0</v>
      </c>
      <c r="O416" s="36">
        <v>38136</v>
      </c>
      <c r="P416" s="36">
        <v>47590.89</v>
      </c>
      <c r="Q416" s="36">
        <v>37560.57</v>
      </c>
      <c r="T416" s="34">
        <v>12276</v>
      </c>
      <c r="U416" s="34">
        <v>12276</v>
      </c>
      <c r="V416" s="34">
        <v>12276</v>
      </c>
      <c r="X416" s="33">
        <v>12262</v>
      </c>
      <c r="AH416" s="33">
        <v>14</v>
      </c>
      <c r="AK416" s="3" t="s">
        <v>201</v>
      </c>
      <c r="AL416" s="39">
        <v>45279.708333333336</v>
      </c>
      <c r="AM416" s="39">
        <v>45281.583333333336</v>
      </c>
      <c r="AN416" s="1" t="s">
        <v>17</v>
      </c>
      <c r="AO416" s="1" t="s">
        <v>18</v>
      </c>
      <c r="AP416" s="39">
        <v>45281.583333333336</v>
      </c>
      <c r="AQ416" s="39">
        <v>45281.625</v>
      </c>
      <c r="AR416" s="34">
        <v>5</v>
      </c>
      <c r="AS416" s="36">
        <v>14100000</v>
      </c>
      <c r="AT416" s="36">
        <v>200000</v>
      </c>
      <c r="AW416" s="30">
        <f t="shared" si="19"/>
        <v>0</v>
      </c>
    </row>
    <row r="417" spans="1:49" ht="32">
      <c r="A417" s="30">
        <f t="shared" si="18"/>
        <v>416</v>
      </c>
      <c r="B417" s="2" t="s">
        <v>821</v>
      </c>
      <c r="C417" s="7" t="s">
        <v>819</v>
      </c>
      <c r="D417" s="7" t="s">
        <v>500</v>
      </c>
      <c r="E417" s="27">
        <v>45192</v>
      </c>
      <c r="F417" s="34">
        <v>12293</v>
      </c>
      <c r="G417" s="30">
        <v>12292</v>
      </c>
      <c r="H417" s="35">
        <v>1599.34</v>
      </c>
      <c r="I417" s="36">
        <v>707594.21</v>
      </c>
      <c r="J417" s="35">
        <v>42.2</v>
      </c>
      <c r="K417" s="36">
        <v>256502721.94</v>
      </c>
      <c r="L417" s="36">
        <v>330677041.56999999</v>
      </c>
      <c r="M417" s="36">
        <v>587179763.50999999</v>
      </c>
      <c r="N417" s="29">
        <f t="shared" si="13"/>
        <v>0</v>
      </c>
      <c r="O417" s="36">
        <v>31136</v>
      </c>
      <c r="P417" s="36">
        <v>47769.26</v>
      </c>
      <c r="Q417" s="36">
        <v>36429.08</v>
      </c>
      <c r="T417" s="34">
        <v>12293</v>
      </c>
      <c r="U417" s="34">
        <v>12293</v>
      </c>
      <c r="V417" s="34">
        <v>12293</v>
      </c>
      <c r="X417" s="33">
        <v>12280</v>
      </c>
      <c r="AH417" s="33">
        <v>13</v>
      </c>
      <c r="AK417" s="3" t="s">
        <v>201</v>
      </c>
      <c r="AL417" s="39">
        <v>45279.708333333336</v>
      </c>
      <c r="AM417" s="39">
        <v>45281.625</v>
      </c>
      <c r="AN417" s="1" t="s">
        <v>17</v>
      </c>
      <c r="AO417" s="1" t="s">
        <v>18</v>
      </c>
      <c r="AP417" s="39">
        <v>45281.625</v>
      </c>
      <c r="AQ417" s="39">
        <v>45281.666666666664</v>
      </c>
      <c r="AR417" s="34">
        <v>5</v>
      </c>
      <c r="AS417" s="36">
        <v>14300000</v>
      </c>
      <c r="AT417" s="36">
        <v>200000</v>
      </c>
      <c r="AW417" s="30">
        <f t="shared" si="19"/>
        <v>0</v>
      </c>
    </row>
    <row r="418" spans="1:49" ht="32">
      <c r="A418" s="30">
        <f t="shared" si="18"/>
        <v>417</v>
      </c>
      <c r="B418" s="2" t="s">
        <v>822</v>
      </c>
      <c r="C418" s="7" t="s">
        <v>819</v>
      </c>
      <c r="D418" s="7" t="s">
        <v>500</v>
      </c>
      <c r="E418" s="27">
        <v>45192</v>
      </c>
      <c r="F418" s="34">
        <v>12100</v>
      </c>
      <c r="G418" s="30">
        <v>12099</v>
      </c>
      <c r="H418" s="35">
        <v>1891.65</v>
      </c>
      <c r="I418" s="36">
        <v>692409.3</v>
      </c>
      <c r="J418" s="35">
        <v>43</v>
      </c>
      <c r="K418" s="36">
        <v>244615954.06</v>
      </c>
      <c r="L418" s="36">
        <v>388303521.00999999</v>
      </c>
      <c r="M418" s="36">
        <v>632919475.07000005</v>
      </c>
      <c r="N418" s="29">
        <f t="shared" si="13"/>
        <v>0</v>
      </c>
      <c r="O418" s="36">
        <v>33717</v>
      </c>
      <c r="P418" s="36">
        <v>52311.72</v>
      </c>
      <c r="Q418" s="36">
        <v>31999.58</v>
      </c>
      <c r="T418" s="34">
        <v>12100</v>
      </c>
      <c r="U418" s="34">
        <v>12100</v>
      </c>
      <c r="V418" s="34">
        <v>12100</v>
      </c>
      <c r="X418" s="33">
        <v>12087</v>
      </c>
      <c r="AH418" s="33">
        <v>13</v>
      </c>
      <c r="AK418" s="3" t="s">
        <v>201</v>
      </c>
      <c r="AL418" s="39">
        <v>45279.708333333336</v>
      </c>
      <c r="AM418" s="39">
        <v>45282.375</v>
      </c>
      <c r="AN418" s="1" t="s">
        <v>17</v>
      </c>
      <c r="AO418" s="1" t="s">
        <v>18</v>
      </c>
      <c r="AP418" s="39">
        <v>45282.375</v>
      </c>
      <c r="AQ418" s="39">
        <v>45282.416666666664</v>
      </c>
      <c r="AR418" s="34">
        <v>5</v>
      </c>
      <c r="AS418" s="36">
        <v>13400000</v>
      </c>
      <c r="AT418" s="36">
        <v>200000</v>
      </c>
      <c r="AW418" s="30">
        <f t="shared" si="19"/>
        <v>0</v>
      </c>
    </row>
    <row r="419" spans="1:49" ht="32">
      <c r="A419" s="30">
        <f t="shared" si="18"/>
        <v>418</v>
      </c>
      <c r="B419" s="2" t="s">
        <v>823</v>
      </c>
      <c r="C419" s="7" t="s">
        <v>819</v>
      </c>
      <c r="D419" s="7" t="s">
        <v>500</v>
      </c>
      <c r="E419" s="27">
        <v>45192</v>
      </c>
      <c r="F419" s="34">
        <v>12499</v>
      </c>
      <c r="G419" s="30">
        <v>12498</v>
      </c>
      <c r="H419" s="35">
        <v>1877.1</v>
      </c>
      <c r="I419" s="36">
        <v>650630.24</v>
      </c>
      <c r="J419" s="35">
        <v>42.8</v>
      </c>
      <c r="K419" s="36">
        <v>254483912.53999999</v>
      </c>
      <c r="L419" s="36">
        <v>400211252.13999999</v>
      </c>
      <c r="M419" s="36">
        <v>654695164.67999995</v>
      </c>
      <c r="N419" s="29">
        <f t="shared" si="13"/>
        <v>0</v>
      </c>
      <c r="O419" s="36">
        <v>31243</v>
      </c>
      <c r="P419" s="36">
        <v>52383.99</v>
      </c>
      <c r="Q419" s="36">
        <v>32060.9</v>
      </c>
      <c r="T419" s="34">
        <v>12499</v>
      </c>
      <c r="U419" s="34">
        <v>12499</v>
      </c>
      <c r="V419" s="34">
        <v>12499</v>
      </c>
      <c r="X419" s="33">
        <v>12486</v>
      </c>
      <c r="AH419" s="33">
        <v>13</v>
      </c>
      <c r="AL419" s="39">
        <v>45279.708333333336</v>
      </c>
      <c r="AM419" s="39">
        <v>45282.416666666664</v>
      </c>
      <c r="AN419" s="1" t="s">
        <v>17</v>
      </c>
      <c r="AO419" s="1" t="s">
        <v>18</v>
      </c>
      <c r="AP419" s="39">
        <v>45282.416666666664</v>
      </c>
      <c r="AQ419" s="39">
        <v>45282.458333333336</v>
      </c>
      <c r="AR419" s="34">
        <v>5</v>
      </c>
      <c r="AS419" s="36">
        <v>14000000</v>
      </c>
      <c r="AT419" s="36">
        <v>200000</v>
      </c>
      <c r="AW419" s="30">
        <f t="shared" si="19"/>
        <v>0</v>
      </c>
    </row>
    <row r="420" spans="1:49" ht="32">
      <c r="A420" s="30">
        <f t="shared" si="18"/>
        <v>419</v>
      </c>
      <c r="B420" s="2" t="s">
        <v>824</v>
      </c>
      <c r="C420" s="7" t="s">
        <v>795</v>
      </c>
      <c r="D420" s="7" t="s">
        <v>477</v>
      </c>
      <c r="E420" s="27">
        <v>45230</v>
      </c>
      <c r="F420" s="34">
        <v>2143</v>
      </c>
      <c r="G420" s="30">
        <v>570</v>
      </c>
      <c r="H420" s="35">
        <v>400.73</v>
      </c>
      <c r="I420" s="36">
        <v>1148371.6299999999</v>
      </c>
      <c r="J420" s="35">
        <v>38.340000000000003</v>
      </c>
      <c r="K420" s="36">
        <v>67083826.68</v>
      </c>
      <c r="L420" s="36">
        <v>9051007.4299999997</v>
      </c>
      <c r="M420" s="36">
        <v>76134834.109999999</v>
      </c>
      <c r="N420" s="29">
        <f t="shared" si="13"/>
        <v>0</v>
      </c>
      <c r="O420" s="36">
        <v>61172.36</v>
      </c>
      <c r="P420" s="36">
        <v>133569.88</v>
      </c>
      <c r="Q420" s="36">
        <v>490126.61</v>
      </c>
      <c r="S420" s="34">
        <v>1820</v>
      </c>
      <c r="T420" s="34">
        <v>323</v>
      </c>
      <c r="U420" s="34">
        <v>0</v>
      </c>
      <c r="V420" s="34">
        <v>2143</v>
      </c>
      <c r="X420" s="33">
        <v>2110</v>
      </c>
      <c r="AC420" s="33">
        <v>17</v>
      </c>
      <c r="AG420" s="33">
        <v>16</v>
      </c>
      <c r="AL420" s="39">
        <v>45279.625</v>
      </c>
      <c r="AM420" s="39">
        <v>45281.416666666664</v>
      </c>
      <c r="AN420" s="1" t="s">
        <v>17</v>
      </c>
      <c r="AO420" s="1" t="s">
        <v>18</v>
      </c>
      <c r="AP420" s="39">
        <v>45281.416666666664</v>
      </c>
      <c r="AQ420" s="39">
        <v>45281.458333333336</v>
      </c>
      <c r="AR420" s="34">
        <v>5</v>
      </c>
      <c r="AS420" s="36">
        <v>5480000</v>
      </c>
      <c r="AT420" s="36">
        <v>100000</v>
      </c>
      <c r="AW420" s="30">
        <f t="shared" si="19"/>
        <v>0</v>
      </c>
    </row>
    <row r="421" spans="1:49" ht="32">
      <c r="A421" s="30">
        <f t="shared" si="18"/>
        <v>420</v>
      </c>
      <c r="B421" s="2" t="s">
        <v>825</v>
      </c>
      <c r="C421" s="7" t="s">
        <v>354</v>
      </c>
      <c r="E421" s="27">
        <v>45246</v>
      </c>
      <c r="F421" s="34">
        <v>46955</v>
      </c>
      <c r="G421" s="30">
        <v>46955</v>
      </c>
      <c r="H421" s="35">
        <v>1132.8499999999999</v>
      </c>
      <c r="I421" s="36">
        <v>126168.46</v>
      </c>
      <c r="J421" s="35">
        <v>40.049999999999997</v>
      </c>
      <c r="K421" s="36">
        <v>751422340.89999998</v>
      </c>
      <c r="L421" s="36">
        <v>113327807.5</v>
      </c>
      <c r="M421" s="36">
        <v>864750148.39999998</v>
      </c>
      <c r="N421" s="29">
        <f t="shared" si="13"/>
        <v>0</v>
      </c>
      <c r="O421" s="36">
        <v>0</v>
      </c>
      <c r="P421" s="36">
        <v>18416.57</v>
      </c>
      <c r="Q421" s="36">
        <v>16016.33</v>
      </c>
      <c r="T421" s="34">
        <v>46955</v>
      </c>
      <c r="U421" s="34">
        <v>46955</v>
      </c>
      <c r="V421" s="34">
        <v>46955</v>
      </c>
      <c r="X421" s="33">
        <v>46955</v>
      </c>
      <c r="AK421" s="3" t="s">
        <v>244</v>
      </c>
      <c r="AL421" s="39">
        <v>45279.708333333336</v>
      </c>
      <c r="AM421" s="39">
        <v>45281.416666666664</v>
      </c>
      <c r="AN421" s="1" t="s">
        <v>17</v>
      </c>
      <c r="AO421" s="1" t="s">
        <v>18</v>
      </c>
      <c r="AP421" s="39">
        <v>45281.416666666664</v>
      </c>
      <c r="AQ421" s="39">
        <v>45281.4375</v>
      </c>
      <c r="AR421" s="34">
        <v>5</v>
      </c>
      <c r="AS421" s="36">
        <v>52420000</v>
      </c>
      <c r="AT421" s="36">
        <v>50000</v>
      </c>
      <c r="AW421" s="30">
        <f t="shared" si="19"/>
        <v>0</v>
      </c>
    </row>
    <row r="422" spans="1:49" ht="32">
      <c r="A422" s="30">
        <f t="shared" si="18"/>
        <v>421</v>
      </c>
      <c r="B422" s="2" t="s">
        <v>826</v>
      </c>
      <c r="C422" s="7" t="s">
        <v>354</v>
      </c>
      <c r="E422" s="27">
        <v>45237</v>
      </c>
      <c r="F422" s="34">
        <v>12186</v>
      </c>
      <c r="G422" s="30">
        <v>12186</v>
      </c>
      <c r="H422" s="35">
        <v>1060.6199999999999</v>
      </c>
      <c r="I422" s="36">
        <v>145092.13</v>
      </c>
      <c r="J422" s="35">
        <v>41.07</v>
      </c>
      <c r="K422" s="36">
        <v>193502925.96000001</v>
      </c>
      <c r="L422" s="36">
        <v>28754151.77</v>
      </c>
      <c r="M422" s="36">
        <v>222257077.72999999</v>
      </c>
      <c r="N422" s="29">
        <f t="shared" si="13"/>
        <v>0</v>
      </c>
      <c r="O422" s="36">
        <v>0</v>
      </c>
      <c r="P422" s="36">
        <v>18238.72</v>
      </c>
      <c r="Q422" s="36">
        <v>18730.46</v>
      </c>
      <c r="T422" s="34">
        <v>12186</v>
      </c>
      <c r="U422" s="34">
        <v>12186</v>
      </c>
      <c r="V422" s="34">
        <v>12186</v>
      </c>
      <c r="X422" s="33">
        <v>12186</v>
      </c>
      <c r="AK422" s="3" t="s">
        <v>244</v>
      </c>
      <c r="AL422" s="39">
        <v>45279.708333333336</v>
      </c>
      <c r="AM422" s="39">
        <v>45281.416666666664</v>
      </c>
      <c r="AN422" s="1" t="s">
        <v>17</v>
      </c>
      <c r="AO422" s="1" t="s">
        <v>18</v>
      </c>
      <c r="AP422" s="39">
        <v>45281.416666666664</v>
      </c>
      <c r="AQ422" s="39">
        <v>45281.4375</v>
      </c>
      <c r="AR422" s="34">
        <v>3</v>
      </c>
      <c r="AS422" s="36">
        <v>13700000</v>
      </c>
      <c r="AT422" s="36">
        <v>100000</v>
      </c>
      <c r="AW422" s="30">
        <f t="shared" si="19"/>
        <v>0</v>
      </c>
    </row>
    <row r="423" spans="1:49" ht="32">
      <c r="A423" s="30">
        <f t="shared" si="18"/>
        <v>422</v>
      </c>
      <c r="B423" s="2" t="s">
        <v>828</v>
      </c>
      <c r="C423" s="7" t="s">
        <v>354</v>
      </c>
      <c r="E423" s="27">
        <v>45247</v>
      </c>
      <c r="F423" s="34">
        <v>16282</v>
      </c>
      <c r="G423" s="30">
        <v>16282</v>
      </c>
      <c r="H423" s="35">
        <v>1111.22</v>
      </c>
      <c r="I423" s="36">
        <v>127404.73</v>
      </c>
      <c r="J423" s="35">
        <v>41.78</v>
      </c>
      <c r="K423" s="36">
        <v>245973913</v>
      </c>
      <c r="L423" s="36">
        <v>37050780.200000003</v>
      </c>
      <c r="M423" s="36">
        <v>283024693.19999999</v>
      </c>
      <c r="N423" s="29">
        <f t="shared" si="13"/>
        <v>0</v>
      </c>
      <c r="O423" s="36">
        <v>0</v>
      </c>
      <c r="P423" s="36">
        <v>17382.669999999998</v>
      </c>
      <c r="Q423" s="36">
        <v>17408.95</v>
      </c>
      <c r="T423" s="34">
        <v>16282</v>
      </c>
      <c r="U423" s="34">
        <v>16282</v>
      </c>
      <c r="V423" s="34">
        <v>16282</v>
      </c>
      <c r="X423" s="33">
        <v>16282</v>
      </c>
      <c r="AK423" s="3" t="s">
        <v>244</v>
      </c>
      <c r="AL423" s="39">
        <v>45280.708333333336</v>
      </c>
      <c r="AM423" s="39">
        <v>45282.416666608799</v>
      </c>
      <c r="AN423" s="1" t="s">
        <v>17</v>
      </c>
      <c r="AO423" s="1" t="s">
        <v>18</v>
      </c>
      <c r="AP423" s="39">
        <v>45282.416666608799</v>
      </c>
      <c r="AQ423" s="39">
        <v>45282.4375</v>
      </c>
      <c r="AR423" s="34">
        <v>5</v>
      </c>
      <c r="AS423" s="36">
        <v>17160000</v>
      </c>
      <c r="AT423" s="36">
        <v>10000</v>
      </c>
      <c r="AW423" s="30">
        <f t="shared" si="19"/>
        <v>0</v>
      </c>
    </row>
    <row r="424" spans="1:49" ht="32">
      <c r="A424" s="30">
        <f t="shared" si="18"/>
        <v>423</v>
      </c>
      <c r="B424" s="2" t="s">
        <v>829</v>
      </c>
      <c r="C424" s="7" t="s">
        <v>354</v>
      </c>
      <c r="E424" s="27">
        <v>45237</v>
      </c>
      <c r="F424" s="34">
        <v>11274</v>
      </c>
      <c r="G424" s="30">
        <v>11274</v>
      </c>
      <c r="H424" s="35">
        <v>1111.5</v>
      </c>
      <c r="I424" s="36">
        <v>125754.05</v>
      </c>
      <c r="J424" s="35">
        <v>41.81</v>
      </c>
      <c r="K424" s="36">
        <v>174746454.91</v>
      </c>
      <c r="L424" s="36">
        <v>26231727.59</v>
      </c>
      <c r="M424" s="36">
        <v>200978182.5</v>
      </c>
      <c r="N424" s="29">
        <f t="shared" si="13"/>
        <v>0</v>
      </c>
      <c r="O424" s="36">
        <v>0</v>
      </c>
      <c r="P424" s="36">
        <v>17826.7</v>
      </c>
      <c r="Q424" s="36">
        <v>16134</v>
      </c>
      <c r="T424" s="34">
        <v>11274</v>
      </c>
      <c r="U424" s="34">
        <v>11274</v>
      </c>
      <c r="V424" s="34">
        <v>11274</v>
      </c>
      <c r="X424" s="33">
        <v>11274</v>
      </c>
      <c r="AK424" s="3" t="s">
        <v>244</v>
      </c>
      <c r="AL424" s="39">
        <v>45280.708333333336</v>
      </c>
      <c r="AM424" s="39">
        <v>45282.416666608799</v>
      </c>
      <c r="AN424" s="1" t="s">
        <v>17</v>
      </c>
      <c r="AO424" s="1" t="s">
        <v>18</v>
      </c>
      <c r="AP424" s="39">
        <v>45282.416666608799</v>
      </c>
      <c r="AQ424" s="39">
        <v>45282.4375</v>
      </c>
      <c r="AR424" s="34">
        <v>5</v>
      </c>
      <c r="AS424" s="36">
        <v>12500000</v>
      </c>
      <c r="AT424" s="36">
        <v>10000</v>
      </c>
      <c r="AW424" s="30">
        <f t="shared" si="19"/>
        <v>0</v>
      </c>
    </row>
    <row r="425" spans="1:49" ht="32">
      <c r="A425" s="30">
        <f t="shared" si="18"/>
        <v>424</v>
      </c>
      <c r="B425" s="2" t="s">
        <v>830</v>
      </c>
      <c r="C425" s="7" t="s">
        <v>354</v>
      </c>
      <c r="E425" s="27">
        <v>45223</v>
      </c>
      <c r="F425" s="34">
        <v>522</v>
      </c>
      <c r="G425" s="30">
        <v>517</v>
      </c>
      <c r="H425" s="35">
        <v>118.15</v>
      </c>
      <c r="I425" s="36">
        <v>123768.26</v>
      </c>
      <c r="J425" s="35">
        <v>45.72</v>
      </c>
      <c r="K425" s="36">
        <v>59937987.200000003</v>
      </c>
      <c r="L425" s="36">
        <v>4050204.61</v>
      </c>
      <c r="M425" s="36">
        <v>63988191.810000002</v>
      </c>
      <c r="N425" s="29">
        <f t="shared" si="13"/>
        <v>0</v>
      </c>
      <c r="O425" s="36">
        <v>46258</v>
      </c>
      <c r="P425" s="36">
        <v>123768.26</v>
      </c>
      <c r="Q425" s="36">
        <v>287018.27</v>
      </c>
      <c r="R425" s="34">
        <v>323</v>
      </c>
      <c r="S425" s="34">
        <v>130</v>
      </c>
      <c r="T425" s="34">
        <v>69</v>
      </c>
      <c r="U425" s="34">
        <v>0</v>
      </c>
      <c r="V425" s="34">
        <v>522</v>
      </c>
      <c r="X425" s="33">
        <v>501</v>
      </c>
      <c r="AC425" s="33">
        <v>21</v>
      </c>
      <c r="AK425" s="3" t="s">
        <v>664</v>
      </c>
      <c r="AL425" s="39">
        <v>45273.708333333336</v>
      </c>
      <c r="AM425" s="39">
        <v>45275.416666666664</v>
      </c>
      <c r="AN425" s="1" t="s">
        <v>17</v>
      </c>
      <c r="AO425" s="1" t="s">
        <v>18</v>
      </c>
      <c r="AP425" s="39">
        <v>45275.416666666664</v>
      </c>
      <c r="AQ425" s="39">
        <v>45275.4375</v>
      </c>
      <c r="AR425" s="34">
        <v>3</v>
      </c>
      <c r="AS425" s="36">
        <v>9800000</v>
      </c>
      <c r="AT425" s="36">
        <v>50000</v>
      </c>
      <c r="AW425" s="30">
        <f t="shared" si="19"/>
        <v>0</v>
      </c>
    </row>
    <row r="426" spans="1:49" ht="32">
      <c r="A426" s="30">
        <f t="shared" si="18"/>
        <v>425</v>
      </c>
      <c r="B426" s="2" t="s">
        <v>831</v>
      </c>
      <c r="C426" s="7" t="s">
        <v>832</v>
      </c>
      <c r="E426" s="27">
        <v>45190</v>
      </c>
      <c r="F426" s="34">
        <v>267</v>
      </c>
      <c r="G426" s="30">
        <v>263</v>
      </c>
      <c r="H426" s="35">
        <v>1559.94</v>
      </c>
      <c r="I426" s="36">
        <v>3713950.46</v>
      </c>
      <c r="J426" s="35">
        <v>43.89</v>
      </c>
      <c r="K426" s="36">
        <v>30067565</v>
      </c>
      <c r="L426" s="36">
        <v>9982861.0999999996</v>
      </c>
      <c r="M426" s="36">
        <v>40050426.100000001</v>
      </c>
      <c r="N426" s="29">
        <f t="shared" si="13"/>
        <v>0</v>
      </c>
      <c r="O426" s="36">
        <v>463588.83</v>
      </c>
      <c r="P426" s="36">
        <v>152282.99</v>
      </c>
      <c r="Q426" s="36">
        <v>9805766.4800000004</v>
      </c>
      <c r="R426" s="34">
        <v>20</v>
      </c>
      <c r="S426" s="34">
        <v>99</v>
      </c>
      <c r="T426" s="34">
        <v>148</v>
      </c>
      <c r="U426" s="34">
        <v>34</v>
      </c>
      <c r="V426" s="34">
        <v>254</v>
      </c>
      <c r="W426" s="34">
        <v>13</v>
      </c>
      <c r="X426" s="33">
        <v>221</v>
      </c>
      <c r="Y426" s="33">
        <v>26</v>
      </c>
      <c r="AC426" s="33">
        <v>1</v>
      </c>
      <c r="AD426" s="33">
        <v>8</v>
      </c>
      <c r="AH426" s="33">
        <v>4</v>
      </c>
      <c r="AI426" s="33">
        <v>7</v>
      </c>
      <c r="AL426" s="39">
        <v>45280.625</v>
      </c>
      <c r="AM426" s="39">
        <v>45282.416666608799</v>
      </c>
      <c r="AN426" s="1" t="s">
        <v>17</v>
      </c>
      <c r="AO426" s="1" t="s">
        <v>18</v>
      </c>
      <c r="AP426" s="39">
        <v>45282.416666608799</v>
      </c>
      <c r="AQ426" s="39">
        <v>45282.458333333336</v>
      </c>
      <c r="AR426" s="34">
        <v>5</v>
      </c>
      <c r="AS426" s="36">
        <v>1503378.25</v>
      </c>
      <c r="AT426" s="36">
        <v>30000</v>
      </c>
      <c r="AW426" s="30">
        <f t="shared" si="19"/>
        <v>0</v>
      </c>
    </row>
    <row r="427" spans="1:49" ht="32">
      <c r="A427" s="30">
        <f t="shared" si="18"/>
        <v>426</v>
      </c>
      <c r="B427" s="2" t="s">
        <v>833</v>
      </c>
      <c r="C427" s="7" t="s">
        <v>834</v>
      </c>
      <c r="E427" s="27">
        <v>45138</v>
      </c>
      <c r="F427" s="34">
        <v>74</v>
      </c>
      <c r="G427" s="30">
        <v>66</v>
      </c>
      <c r="H427" s="35">
        <v>1737.57</v>
      </c>
      <c r="I427" s="36">
        <v>1477976.43</v>
      </c>
      <c r="J427" s="35">
        <v>45.52</v>
      </c>
      <c r="K427" s="36">
        <v>11310974.15</v>
      </c>
      <c r="L427" s="36">
        <v>4248578.58</v>
      </c>
      <c r="M427" s="36">
        <v>15559552.73</v>
      </c>
      <c r="N427" s="29">
        <f t="shared" si="13"/>
        <v>0</v>
      </c>
      <c r="O427" s="36">
        <v>277638.19</v>
      </c>
      <c r="P427" s="36">
        <v>235750.8</v>
      </c>
      <c r="Q427" s="36">
        <v>295549.23</v>
      </c>
      <c r="S427" s="34">
        <v>8</v>
      </c>
      <c r="T427" s="34">
        <v>66</v>
      </c>
      <c r="U427" s="34">
        <v>33</v>
      </c>
      <c r="V427" s="34">
        <v>13</v>
      </c>
      <c r="W427" s="34">
        <v>61</v>
      </c>
      <c r="AC427" s="33">
        <v>6</v>
      </c>
      <c r="AD427" s="33">
        <v>19</v>
      </c>
      <c r="AH427" s="33">
        <v>49</v>
      </c>
      <c r="AL427" s="39">
        <v>45280.625</v>
      </c>
      <c r="AM427" s="39">
        <v>45282.395833333336</v>
      </c>
      <c r="AN427" s="1" t="s">
        <v>17</v>
      </c>
      <c r="AO427" s="1" t="s">
        <v>18</v>
      </c>
      <c r="AP427" s="39">
        <v>45282.395833333336</v>
      </c>
      <c r="AQ427" s="39">
        <v>45282.4375</v>
      </c>
      <c r="AR427" s="34">
        <v>5</v>
      </c>
      <c r="AS427" s="36">
        <v>555000</v>
      </c>
      <c r="AT427" s="36">
        <v>10000</v>
      </c>
      <c r="AW427" s="30">
        <f t="shared" si="19"/>
        <v>0</v>
      </c>
    </row>
    <row r="428" spans="1:49" ht="32">
      <c r="A428" s="30">
        <f t="shared" si="18"/>
        <v>427</v>
      </c>
      <c r="B428" s="2" t="s">
        <v>835</v>
      </c>
      <c r="C428" s="7" t="s">
        <v>836</v>
      </c>
      <c r="E428" s="27">
        <v>45236</v>
      </c>
      <c r="F428" s="34">
        <v>83</v>
      </c>
      <c r="G428" s="30">
        <v>74</v>
      </c>
      <c r="H428" s="35">
        <v>564.07000000000005</v>
      </c>
      <c r="I428" s="36">
        <v>709214.13</v>
      </c>
      <c r="J428" s="35">
        <v>44.85</v>
      </c>
      <c r="K428" s="36">
        <v>10029239</v>
      </c>
      <c r="L428" s="36">
        <v>2877345.61</v>
      </c>
      <c r="M428" s="36">
        <v>12906584.609999999</v>
      </c>
      <c r="N428" s="29">
        <f t="shared" si="13"/>
        <v>0</v>
      </c>
      <c r="O428" s="36">
        <v>0</v>
      </c>
      <c r="P428" s="36">
        <v>174413.31</v>
      </c>
      <c r="Q428" s="36">
        <v>1501178.14</v>
      </c>
      <c r="R428" s="34">
        <v>11</v>
      </c>
      <c r="S428" s="34">
        <v>15</v>
      </c>
      <c r="T428" s="34">
        <v>57</v>
      </c>
      <c r="U428" s="34">
        <v>0</v>
      </c>
      <c r="V428" s="34">
        <v>28</v>
      </c>
      <c r="W428" s="34">
        <v>55</v>
      </c>
      <c r="X428" s="33">
        <v>83</v>
      </c>
      <c r="AL428" s="39">
        <v>45280.625</v>
      </c>
      <c r="AM428" s="39">
        <v>45282.583333333336</v>
      </c>
      <c r="AN428" s="1" t="s">
        <v>17</v>
      </c>
      <c r="AO428" s="1" t="s">
        <v>18</v>
      </c>
      <c r="AP428" s="39">
        <v>45282.583333333336</v>
      </c>
      <c r="AQ428" s="39">
        <v>45282.625</v>
      </c>
      <c r="AR428" s="34">
        <v>5</v>
      </c>
      <c r="AS428" s="36">
        <v>702046.73</v>
      </c>
      <c r="AT428" s="36">
        <v>10000</v>
      </c>
      <c r="AW428" s="30">
        <f t="shared" si="19"/>
        <v>0</v>
      </c>
    </row>
    <row r="429" spans="1:49" ht="32">
      <c r="A429" s="30">
        <f t="shared" si="18"/>
        <v>428</v>
      </c>
      <c r="B429" s="2" t="s">
        <v>837</v>
      </c>
      <c r="C429" s="7" t="s">
        <v>838</v>
      </c>
      <c r="E429" s="27">
        <v>45199</v>
      </c>
      <c r="F429" s="34">
        <v>188</v>
      </c>
      <c r="G429" s="30">
        <v>180</v>
      </c>
      <c r="H429" s="35">
        <v>1213.1500000000001</v>
      </c>
      <c r="I429" s="36">
        <v>797749.22</v>
      </c>
      <c r="J429" s="35">
        <v>46.93</v>
      </c>
      <c r="K429" s="36">
        <v>29822068.850000001</v>
      </c>
      <c r="L429" s="36">
        <v>19828080.210000001</v>
      </c>
      <c r="M429" s="36">
        <v>49650149.060000002</v>
      </c>
      <c r="N429" s="29">
        <f t="shared" si="13"/>
        <v>0</v>
      </c>
      <c r="O429" s="36">
        <v>0</v>
      </c>
      <c r="P429" s="36">
        <v>275834.15999999997</v>
      </c>
      <c r="Q429" s="36">
        <v>542386.89</v>
      </c>
      <c r="S429" s="34">
        <v>167</v>
      </c>
      <c r="T429" s="34">
        <v>21</v>
      </c>
      <c r="U429" s="34">
        <v>0</v>
      </c>
      <c r="V429" s="34">
        <v>90</v>
      </c>
      <c r="W429" s="34">
        <v>98</v>
      </c>
      <c r="X429" s="33">
        <v>147</v>
      </c>
      <c r="Y429" s="33">
        <v>3</v>
      </c>
      <c r="AC429" s="33">
        <v>7</v>
      </c>
      <c r="AD429" s="33">
        <v>17</v>
      </c>
      <c r="AG429" s="33">
        <v>9</v>
      </c>
      <c r="AH429" s="33">
        <v>5</v>
      </c>
      <c r="AL429" s="39">
        <v>45280.625</v>
      </c>
      <c r="AM429" s="39">
        <v>45282.416666608799</v>
      </c>
      <c r="AN429" s="1" t="s">
        <v>17</v>
      </c>
      <c r="AO429" s="1" t="s">
        <v>18</v>
      </c>
      <c r="AP429" s="39">
        <v>45282.416666608799</v>
      </c>
      <c r="AQ429" s="39">
        <v>45282.458333333336</v>
      </c>
      <c r="AR429" s="34">
        <v>5</v>
      </c>
      <c r="AS429" s="36">
        <v>2027900.68</v>
      </c>
      <c r="AT429" s="36">
        <v>20000</v>
      </c>
      <c r="AW429" s="30">
        <f t="shared" si="19"/>
        <v>0</v>
      </c>
    </row>
    <row r="430" spans="1:49" ht="32">
      <c r="A430" s="30">
        <f t="shared" si="18"/>
        <v>429</v>
      </c>
      <c r="B430" s="2" t="s">
        <v>839</v>
      </c>
      <c r="C430" s="7" t="s">
        <v>354</v>
      </c>
      <c r="E430" s="27">
        <v>45237</v>
      </c>
      <c r="F430" s="34">
        <v>24998</v>
      </c>
      <c r="G430" s="30">
        <v>24998</v>
      </c>
      <c r="H430" s="35">
        <v>1106.05</v>
      </c>
      <c r="I430" s="36">
        <v>141870.01999999999</v>
      </c>
      <c r="J430" s="35">
        <v>42.21</v>
      </c>
      <c r="K430" s="36">
        <v>365102662.85000002</v>
      </c>
      <c r="L430" s="36">
        <v>54508707.399999999</v>
      </c>
      <c r="M430" s="36">
        <v>419611370.25</v>
      </c>
      <c r="N430" s="29">
        <f t="shared" si="13"/>
        <v>0</v>
      </c>
      <c r="O430" s="36">
        <v>0</v>
      </c>
      <c r="P430" s="36">
        <v>16785.8</v>
      </c>
      <c r="Q430" s="36">
        <v>15365.62</v>
      </c>
      <c r="T430" s="34">
        <v>24998</v>
      </c>
      <c r="U430" s="34">
        <v>24998</v>
      </c>
      <c r="V430" s="34">
        <v>24998</v>
      </c>
      <c r="X430" s="33">
        <v>24998</v>
      </c>
      <c r="AK430" s="3" t="s">
        <v>244</v>
      </c>
      <c r="AL430" s="39">
        <v>45280.708333333336</v>
      </c>
      <c r="AM430" s="39">
        <v>45282.416666608799</v>
      </c>
      <c r="AN430" s="1" t="s">
        <v>17</v>
      </c>
      <c r="AO430" s="1" t="s">
        <v>18</v>
      </c>
      <c r="AP430" s="39">
        <v>45282.416666608799</v>
      </c>
      <c r="AQ430" s="39">
        <v>45282.4375</v>
      </c>
      <c r="AR430" s="34">
        <v>3</v>
      </c>
      <c r="AS430" s="36">
        <v>26170000</v>
      </c>
      <c r="AT430" s="36">
        <v>50000</v>
      </c>
      <c r="AW430" s="30">
        <f t="shared" si="19"/>
        <v>0</v>
      </c>
    </row>
    <row r="431" spans="1:49" ht="32">
      <c r="A431" s="30">
        <f t="shared" si="18"/>
        <v>430</v>
      </c>
      <c r="B431" s="2" t="s">
        <v>840</v>
      </c>
      <c r="C431" s="7" t="s">
        <v>354</v>
      </c>
      <c r="E431" s="27">
        <v>45236</v>
      </c>
      <c r="F431" s="34">
        <v>22321</v>
      </c>
      <c r="G431" s="30">
        <v>22321</v>
      </c>
      <c r="H431" s="35">
        <v>1107.82</v>
      </c>
      <c r="I431" s="36">
        <v>130507.66</v>
      </c>
      <c r="J431" s="35">
        <v>38.520000000000003</v>
      </c>
      <c r="K431" s="36">
        <v>358188130.95999998</v>
      </c>
      <c r="L431" s="36">
        <v>52108199.130000003</v>
      </c>
      <c r="M431" s="36">
        <v>410296330.08999997</v>
      </c>
      <c r="N431" s="29">
        <f t="shared" si="13"/>
        <v>0</v>
      </c>
      <c r="O431" s="36">
        <v>0</v>
      </c>
      <c r="P431" s="36">
        <v>18381.63</v>
      </c>
      <c r="Q431" s="36">
        <v>16234.72</v>
      </c>
      <c r="T431" s="34">
        <v>22321</v>
      </c>
      <c r="U431" s="34">
        <v>22321</v>
      </c>
      <c r="V431" s="34">
        <v>22321</v>
      </c>
      <c r="X431" s="33">
        <v>22321</v>
      </c>
      <c r="AK431" s="3" t="s">
        <v>244</v>
      </c>
      <c r="AL431" s="39">
        <v>45281.708333333336</v>
      </c>
      <c r="AM431" s="39">
        <v>45285.625</v>
      </c>
      <c r="AN431" s="1" t="s">
        <v>17</v>
      </c>
      <c r="AO431" s="1" t="s">
        <v>18</v>
      </c>
      <c r="AP431" s="39">
        <v>45285.625</v>
      </c>
      <c r="AQ431" s="39">
        <v>45285.645833333336</v>
      </c>
      <c r="AR431" s="34">
        <v>3</v>
      </c>
      <c r="AS431" s="36">
        <v>27000000</v>
      </c>
      <c r="AT431" s="36">
        <v>10000</v>
      </c>
      <c r="AW431" s="30">
        <f t="shared" si="19"/>
        <v>0</v>
      </c>
    </row>
    <row r="432" spans="1:49" ht="32">
      <c r="A432" s="30">
        <f t="shared" si="18"/>
        <v>431</v>
      </c>
      <c r="B432" s="2" t="s">
        <v>841</v>
      </c>
      <c r="C432" s="7" t="s">
        <v>354</v>
      </c>
      <c r="E432" s="27">
        <v>45244</v>
      </c>
      <c r="F432" s="34">
        <v>4343</v>
      </c>
      <c r="G432" s="30">
        <v>4343</v>
      </c>
      <c r="H432" s="35">
        <v>948.24</v>
      </c>
      <c r="I432" s="36">
        <v>64720.46</v>
      </c>
      <c r="J432" s="35">
        <v>37.85</v>
      </c>
      <c r="K432" s="36">
        <v>91975853.989999995</v>
      </c>
      <c r="L432" s="36">
        <v>12282329.119999999</v>
      </c>
      <c r="M432" s="36">
        <v>104258183.11</v>
      </c>
      <c r="N432" s="29">
        <f t="shared" si="13"/>
        <v>0</v>
      </c>
      <c r="O432" s="36">
        <v>0</v>
      </c>
      <c r="P432" s="36">
        <v>24006.03</v>
      </c>
      <c r="Q432" s="36">
        <v>15047.46</v>
      </c>
      <c r="T432" s="34">
        <v>4343</v>
      </c>
      <c r="U432" s="34">
        <v>4343</v>
      </c>
      <c r="V432" s="34">
        <v>4343</v>
      </c>
      <c r="X432" s="33">
        <v>4343</v>
      </c>
      <c r="AK432" s="3" t="s">
        <v>244</v>
      </c>
      <c r="AL432" s="39">
        <v>45280.708333333336</v>
      </c>
      <c r="AM432" s="39">
        <v>45282.416666608799</v>
      </c>
      <c r="AN432" s="1" t="s">
        <v>17</v>
      </c>
      <c r="AO432" s="1" t="s">
        <v>18</v>
      </c>
      <c r="AP432" s="39">
        <v>45282.416666608799</v>
      </c>
      <c r="AQ432" s="39">
        <v>45282.4375</v>
      </c>
      <c r="AR432" s="34">
        <v>3</v>
      </c>
      <c r="AS432" s="36">
        <v>7750000</v>
      </c>
      <c r="AT432" s="36">
        <v>10000</v>
      </c>
      <c r="AW432" s="30">
        <f t="shared" si="19"/>
        <v>0</v>
      </c>
    </row>
    <row r="433" spans="1:49" ht="32">
      <c r="A433" s="30">
        <f t="shared" si="18"/>
        <v>432</v>
      </c>
      <c r="B433" s="2" t="s">
        <v>842</v>
      </c>
      <c r="C433" s="7" t="s">
        <v>354</v>
      </c>
      <c r="E433" s="27">
        <v>45247</v>
      </c>
      <c r="F433" s="34">
        <v>22371</v>
      </c>
      <c r="G433" s="30">
        <v>22371</v>
      </c>
      <c r="H433" s="35">
        <v>1109.08</v>
      </c>
      <c r="I433" s="36">
        <v>120851.24</v>
      </c>
      <c r="J433" s="35">
        <v>40.909999999999997</v>
      </c>
      <c r="K433" s="36">
        <v>290850512.27999997</v>
      </c>
      <c r="L433" s="36">
        <v>42200597.240000002</v>
      </c>
      <c r="M433" s="36">
        <v>333051109.51999998</v>
      </c>
      <c r="N433" s="29">
        <f t="shared" si="13"/>
        <v>0</v>
      </c>
      <c r="O433" s="36">
        <v>0</v>
      </c>
      <c r="P433" s="36">
        <v>14887.63</v>
      </c>
      <c r="Q433" s="36">
        <v>15296.83</v>
      </c>
      <c r="T433" s="34">
        <v>22371</v>
      </c>
      <c r="U433" s="34">
        <v>22371</v>
      </c>
      <c r="V433" s="34">
        <v>22371</v>
      </c>
      <c r="X433" s="33">
        <v>22371</v>
      </c>
      <c r="AK433" s="3" t="s">
        <v>244</v>
      </c>
      <c r="AL433" s="39">
        <v>45280.708333333336</v>
      </c>
      <c r="AM433" s="39">
        <v>45282.416666608799</v>
      </c>
      <c r="AN433" s="1" t="s">
        <v>17</v>
      </c>
      <c r="AO433" s="1" t="s">
        <v>18</v>
      </c>
      <c r="AP433" s="39">
        <v>45282.416666608799</v>
      </c>
      <c r="AQ433" s="39">
        <v>45282.4375</v>
      </c>
      <c r="AR433" s="34">
        <v>5</v>
      </c>
      <c r="AS433" s="36">
        <v>20560000</v>
      </c>
      <c r="AT433" s="36">
        <v>10000</v>
      </c>
      <c r="AW433" s="30">
        <f t="shared" si="19"/>
        <v>0</v>
      </c>
    </row>
    <row r="434" spans="1:49" ht="32">
      <c r="A434" s="30">
        <f t="shared" si="18"/>
        <v>433</v>
      </c>
      <c r="B434" s="2" t="s">
        <v>843</v>
      </c>
      <c r="C434" s="7" t="s">
        <v>354</v>
      </c>
      <c r="E434" s="27">
        <v>45236</v>
      </c>
      <c r="F434" s="34">
        <v>19771</v>
      </c>
      <c r="G434" s="30">
        <v>19771</v>
      </c>
      <c r="H434" s="35">
        <v>1121.8800000000001</v>
      </c>
      <c r="I434" s="36">
        <v>141479.17000000001</v>
      </c>
      <c r="J434" s="35">
        <v>38.9</v>
      </c>
      <c r="K434" s="36">
        <v>312209873.19</v>
      </c>
      <c r="L434" s="36">
        <v>47171824.740000002</v>
      </c>
      <c r="M434" s="36">
        <v>359381697.93000001</v>
      </c>
      <c r="N434" s="29">
        <f t="shared" si="13"/>
        <v>0</v>
      </c>
      <c r="O434" s="36">
        <v>0</v>
      </c>
      <c r="P434" s="36">
        <v>18177.21</v>
      </c>
      <c r="Q434" s="36">
        <v>14301.68</v>
      </c>
      <c r="T434" s="34">
        <v>19771</v>
      </c>
      <c r="U434" s="34">
        <v>19771</v>
      </c>
      <c r="V434" s="34">
        <v>19771</v>
      </c>
      <c r="X434" s="33">
        <v>19771</v>
      </c>
      <c r="AK434" s="3" t="s">
        <v>244</v>
      </c>
      <c r="AL434" s="39">
        <v>45280.708333333336</v>
      </c>
      <c r="AM434" s="39">
        <v>45282.416666608799</v>
      </c>
      <c r="AN434" s="1" t="s">
        <v>17</v>
      </c>
      <c r="AO434" s="1" t="s">
        <v>18</v>
      </c>
      <c r="AP434" s="39">
        <v>45282.416666608799</v>
      </c>
      <c r="AQ434" s="39">
        <v>45282.4375</v>
      </c>
      <c r="AR434" s="34">
        <v>3</v>
      </c>
      <c r="AS434" s="36">
        <v>22000000</v>
      </c>
      <c r="AT434" s="36">
        <v>100000</v>
      </c>
      <c r="AW434" s="30">
        <f t="shared" si="19"/>
        <v>0</v>
      </c>
    </row>
    <row r="435" spans="1:49" ht="32">
      <c r="A435" s="30">
        <f t="shared" si="18"/>
        <v>434</v>
      </c>
      <c r="B435" s="2" t="s">
        <v>844</v>
      </c>
      <c r="C435" s="7" t="s">
        <v>354</v>
      </c>
      <c r="E435" s="27">
        <v>45237</v>
      </c>
      <c r="F435" s="34">
        <v>19317</v>
      </c>
      <c r="G435" s="30">
        <v>19317</v>
      </c>
      <c r="H435" s="35">
        <v>1098.78</v>
      </c>
      <c r="I435" s="36">
        <v>128022.19</v>
      </c>
      <c r="J435" s="35">
        <v>38.369999999999997</v>
      </c>
      <c r="K435" s="36">
        <v>317200579.95999998</v>
      </c>
      <c r="L435" s="36">
        <v>46159640.969999999</v>
      </c>
      <c r="M435" s="36">
        <v>363360220.93000001</v>
      </c>
      <c r="N435" s="29">
        <f t="shared" si="13"/>
        <v>0</v>
      </c>
      <c r="O435" s="36">
        <v>0</v>
      </c>
      <c r="P435" s="36">
        <v>18810.39</v>
      </c>
      <c r="Q435" s="36">
        <v>16885.61</v>
      </c>
      <c r="T435" s="34">
        <v>19317</v>
      </c>
      <c r="U435" s="34">
        <v>19317</v>
      </c>
      <c r="V435" s="34">
        <v>19317</v>
      </c>
      <c r="X435" s="33">
        <v>19317</v>
      </c>
      <c r="AK435" s="3" t="s">
        <v>244</v>
      </c>
      <c r="AL435" s="39">
        <v>45280.708333333336</v>
      </c>
      <c r="AM435" s="39">
        <v>45282.416666608799</v>
      </c>
      <c r="AN435" s="1" t="s">
        <v>17</v>
      </c>
      <c r="AO435" s="1" t="s">
        <v>18</v>
      </c>
      <c r="AP435" s="39">
        <v>45282.416666608799</v>
      </c>
      <c r="AQ435" s="39">
        <v>45282.4375</v>
      </c>
      <c r="AR435" s="34">
        <v>3</v>
      </c>
      <c r="AS435" s="36">
        <v>22340000</v>
      </c>
      <c r="AT435" s="36">
        <v>100000</v>
      </c>
      <c r="AW435" s="30">
        <f t="shared" si="19"/>
        <v>0</v>
      </c>
    </row>
    <row r="436" spans="1:49" ht="32">
      <c r="A436" s="30">
        <f t="shared" si="18"/>
        <v>435</v>
      </c>
      <c r="B436" s="2" t="s">
        <v>845</v>
      </c>
      <c r="C436" s="7" t="s">
        <v>354</v>
      </c>
      <c r="E436" s="27">
        <v>45192</v>
      </c>
      <c r="F436" s="34">
        <v>1165</v>
      </c>
      <c r="G436" s="30">
        <v>1165</v>
      </c>
      <c r="H436" s="35">
        <v>726.3</v>
      </c>
      <c r="I436" s="36">
        <v>481800.87</v>
      </c>
      <c r="J436" s="35">
        <v>38.61</v>
      </c>
      <c r="K436" s="36">
        <v>102582433.31</v>
      </c>
      <c r="L436" s="36">
        <v>14393596.76</v>
      </c>
      <c r="M436" s="36">
        <v>116976030.06999999</v>
      </c>
      <c r="N436" s="29">
        <f t="shared" ref="N436:N441" si="20">IF(K436+L436=M436,0,1)</f>
        <v>0</v>
      </c>
      <c r="O436" s="36">
        <v>2322</v>
      </c>
      <c r="P436" s="36">
        <v>100408.61</v>
      </c>
      <c r="Q436" s="36">
        <v>27717.43</v>
      </c>
      <c r="T436" s="34">
        <v>1165</v>
      </c>
      <c r="U436" s="34">
        <v>1165</v>
      </c>
      <c r="V436" s="34">
        <v>1165</v>
      </c>
      <c r="X436" s="33">
        <v>1122</v>
      </c>
      <c r="Y436" s="33">
        <v>6</v>
      </c>
      <c r="AC436" s="33">
        <v>18</v>
      </c>
      <c r="AD436" s="33">
        <v>9</v>
      </c>
      <c r="AH436" s="33">
        <v>8</v>
      </c>
      <c r="AI436" s="33">
        <v>2</v>
      </c>
      <c r="AK436" s="3" t="s">
        <v>244</v>
      </c>
      <c r="AL436" s="39">
        <v>45280.708333333336</v>
      </c>
      <c r="AM436" s="39">
        <v>45282.416666608799</v>
      </c>
      <c r="AN436" s="1" t="s">
        <v>17</v>
      </c>
      <c r="AO436" s="1" t="s">
        <v>18</v>
      </c>
      <c r="AP436" s="39">
        <v>45282.416666608799</v>
      </c>
      <c r="AQ436" s="39">
        <v>45282.4375</v>
      </c>
      <c r="AR436" s="34">
        <v>3</v>
      </c>
      <c r="AS436" s="36">
        <v>7100000</v>
      </c>
      <c r="AT436" s="36">
        <v>50000</v>
      </c>
      <c r="AW436" s="30">
        <f t="shared" si="19"/>
        <v>0</v>
      </c>
    </row>
    <row r="437" spans="1:49" ht="32">
      <c r="A437" s="30">
        <f t="shared" si="18"/>
        <v>436</v>
      </c>
      <c r="B437" s="2" t="s">
        <v>846</v>
      </c>
      <c r="C437" s="7" t="s">
        <v>354</v>
      </c>
      <c r="E437" s="27">
        <v>45187</v>
      </c>
      <c r="F437" s="34">
        <v>124</v>
      </c>
      <c r="G437" s="30">
        <v>124</v>
      </c>
      <c r="H437" s="35">
        <v>316.68</v>
      </c>
      <c r="I437" s="36">
        <v>574162.84</v>
      </c>
      <c r="J437" s="35">
        <v>43.16</v>
      </c>
      <c r="K437" s="36">
        <v>19816683.539999999</v>
      </c>
      <c r="L437" s="36">
        <v>3882071.55</v>
      </c>
      <c r="M437" s="36">
        <v>23698755.09</v>
      </c>
      <c r="N437" s="29">
        <f t="shared" si="20"/>
        <v>0</v>
      </c>
      <c r="O437" s="36">
        <v>346836.29</v>
      </c>
      <c r="P437" s="36">
        <v>191118.99</v>
      </c>
      <c r="Q437" s="36">
        <v>225991.94</v>
      </c>
      <c r="T437" s="34">
        <v>124</v>
      </c>
      <c r="U437" s="34">
        <v>124</v>
      </c>
      <c r="V437" s="34">
        <v>124</v>
      </c>
      <c r="X437" s="33">
        <v>1</v>
      </c>
      <c r="Y437" s="33">
        <v>1</v>
      </c>
      <c r="AC437" s="33">
        <v>57</v>
      </c>
      <c r="AD437" s="33">
        <v>65</v>
      </c>
      <c r="AK437" s="3" t="s">
        <v>847</v>
      </c>
      <c r="AL437" s="39">
        <v>45280.625</v>
      </c>
      <c r="AM437" s="39">
        <v>45282.416666608799</v>
      </c>
      <c r="AN437" s="1" t="s">
        <v>17</v>
      </c>
      <c r="AO437" s="1" t="s">
        <v>18</v>
      </c>
      <c r="AP437" s="39">
        <v>45282.416666608799</v>
      </c>
      <c r="AQ437" s="39">
        <v>45282.4375</v>
      </c>
      <c r="AR437" s="34">
        <v>3</v>
      </c>
      <c r="AS437" s="36">
        <v>2380000</v>
      </c>
      <c r="AT437" s="36">
        <v>50000</v>
      </c>
      <c r="AW437" s="30">
        <f t="shared" si="19"/>
        <v>0</v>
      </c>
    </row>
    <row r="438" spans="1:49" ht="32">
      <c r="A438" s="30">
        <f t="shared" si="18"/>
        <v>437</v>
      </c>
      <c r="B438" s="2" t="s">
        <v>848</v>
      </c>
      <c r="C438" s="7" t="s">
        <v>354</v>
      </c>
      <c r="E438" s="27">
        <v>45205</v>
      </c>
      <c r="F438" s="34">
        <v>256</v>
      </c>
      <c r="G438" s="30">
        <v>249</v>
      </c>
      <c r="H438" s="35">
        <v>115</v>
      </c>
      <c r="I438" s="36">
        <v>495669.59</v>
      </c>
      <c r="J438" s="35">
        <v>42</v>
      </c>
      <c r="K438" s="36">
        <v>30285279.890000001</v>
      </c>
      <c r="L438" s="36">
        <v>1973603.91</v>
      </c>
      <c r="M438" s="36">
        <v>32258883.800000001</v>
      </c>
      <c r="N438" s="29">
        <f t="shared" si="20"/>
        <v>0</v>
      </c>
      <c r="O438" s="36">
        <v>7047.47</v>
      </c>
      <c r="P438" s="36">
        <v>129553.75</v>
      </c>
      <c r="Q438" s="36">
        <v>302381.08</v>
      </c>
      <c r="R438" s="34">
        <v>151</v>
      </c>
      <c r="S438" s="34">
        <v>84</v>
      </c>
      <c r="T438" s="34">
        <v>21</v>
      </c>
      <c r="U438" s="34">
        <v>0</v>
      </c>
      <c r="V438" s="34">
        <v>256</v>
      </c>
      <c r="X438" s="33">
        <v>254</v>
      </c>
      <c r="Y438" s="33">
        <v>2</v>
      </c>
      <c r="AK438" s="3" t="s">
        <v>321</v>
      </c>
      <c r="AL438" s="39">
        <v>45280.708333333336</v>
      </c>
      <c r="AM438" s="39">
        <v>45282.416666608799</v>
      </c>
      <c r="AN438" s="1" t="s">
        <v>17</v>
      </c>
      <c r="AO438" s="1" t="s">
        <v>18</v>
      </c>
      <c r="AP438" s="39">
        <v>45282.416666608799</v>
      </c>
      <c r="AQ438" s="39">
        <v>45282.4375</v>
      </c>
      <c r="AR438" s="34">
        <v>3</v>
      </c>
      <c r="AS438" s="36">
        <v>4300000</v>
      </c>
      <c r="AT438" s="36">
        <v>20000</v>
      </c>
      <c r="AW438" s="30">
        <f t="shared" si="19"/>
        <v>0</v>
      </c>
    </row>
    <row r="439" spans="1:49" ht="32">
      <c r="A439" s="30">
        <f t="shared" si="18"/>
        <v>438</v>
      </c>
      <c r="B439" s="2" t="s">
        <v>849</v>
      </c>
      <c r="C439" s="7" t="s">
        <v>354</v>
      </c>
      <c r="E439" s="27">
        <v>45143</v>
      </c>
      <c r="F439" s="34">
        <v>555</v>
      </c>
      <c r="G439" s="30">
        <v>549</v>
      </c>
      <c r="H439" s="35">
        <v>3023.53</v>
      </c>
      <c r="I439" s="36">
        <v>4465118.2</v>
      </c>
      <c r="J439" s="35">
        <v>48.82</v>
      </c>
      <c r="K439" s="36">
        <v>111702435.48</v>
      </c>
      <c r="L439" s="36">
        <v>563495197.39999998</v>
      </c>
      <c r="M439" s="36">
        <v>675197632.88</v>
      </c>
      <c r="N439" s="29">
        <f t="shared" si="20"/>
        <v>0</v>
      </c>
      <c r="O439" s="36">
        <v>319971.21000000002</v>
      </c>
      <c r="P439" s="36">
        <v>1229868.18</v>
      </c>
      <c r="Q439" s="36">
        <v>354559.96</v>
      </c>
      <c r="T439" s="34">
        <v>555</v>
      </c>
      <c r="U439" s="34">
        <v>555</v>
      </c>
      <c r="V439" s="34">
        <v>555</v>
      </c>
      <c r="AH439" s="33">
        <v>555</v>
      </c>
      <c r="AK439" s="3" t="s">
        <v>850</v>
      </c>
      <c r="AL439" s="39">
        <v>45280.708333333336</v>
      </c>
      <c r="AM439" s="39">
        <v>45282.416666608799</v>
      </c>
      <c r="AN439" s="1" t="s">
        <v>17</v>
      </c>
      <c r="AO439" s="1" t="s">
        <v>18</v>
      </c>
      <c r="AP439" s="39">
        <v>45282.416666608799</v>
      </c>
      <c r="AQ439" s="39">
        <v>45282.4375</v>
      </c>
      <c r="AR439" s="34">
        <v>3</v>
      </c>
      <c r="AS439" s="36">
        <v>5070000</v>
      </c>
      <c r="AT439" s="36">
        <v>10000</v>
      </c>
      <c r="AW439" s="30">
        <f t="shared" si="19"/>
        <v>0</v>
      </c>
    </row>
    <row r="440" spans="1:49" ht="32">
      <c r="A440" s="30">
        <f t="shared" si="18"/>
        <v>439</v>
      </c>
      <c r="B440" s="2" t="s">
        <v>851</v>
      </c>
      <c r="C440" s="7" t="s">
        <v>354</v>
      </c>
      <c r="E440" s="27">
        <v>45216</v>
      </c>
      <c r="F440" s="34">
        <v>446</v>
      </c>
      <c r="G440" s="30">
        <v>436</v>
      </c>
      <c r="H440" s="35">
        <v>1210.6400000000001</v>
      </c>
      <c r="I440" s="36">
        <v>1769366.61</v>
      </c>
      <c r="J440" s="35">
        <v>45.61</v>
      </c>
      <c r="K440" s="36">
        <v>48350052.450000003</v>
      </c>
      <c r="L440" s="36">
        <v>43173388.640000001</v>
      </c>
      <c r="M440" s="36">
        <v>91523441.090000004</v>
      </c>
      <c r="N440" s="29">
        <f t="shared" si="20"/>
        <v>0</v>
      </c>
      <c r="O440" s="36">
        <v>542286.15</v>
      </c>
      <c r="P440" s="36">
        <v>209916.15</v>
      </c>
      <c r="Q440" s="36">
        <v>250688.19</v>
      </c>
      <c r="T440" s="34">
        <v>446</v>
      </c>
      <c r="U440" s="34">
        <v>446</v>
      </c>
      <c r="V440" s="34">
        <v>446</v>
      </c>
      <c r="X440" s="33">
        <v>73</v>
      </c>
      <c r="AC440" s="33">
        <v>120</v>
      </c>
      <c r="AD440" s="33">
        <v>72</v>
      </c>
      <c r="AH440" s="33">
        <v>181</v>
      </c>
      <c r="AK440" s="3" t="s">
        <v>852</v>
      </c>
      <c r="AL440" s="39">
        <v>45280.708333333336</v>
      </c>
      <c r="AM440" s="39">
        <v>45282.416666608799</v>
      </c>
      <c r="AN440" s="1" t="s">
        <v>17</v>
      </c>
      <c r="AO440" s="1" t="s">
        <v>18</v>
      </c>
      <c r="AP440" s="39">
        <v>45282.416666608799</v>
      </c>
      <c r="AQ440" s="39">
        <v>45282.4375</v>
      </c>
      <c r="AR440" s="34">
        <v>5</v>
      </c>
      <c r="AS440" s="36">
        <v>4000000</v>
      </c>
      <c r="AT440" s="36">
        <v>100000</v>
      </c>
      <c r="AW440" s="30">
        <f t="shared" si="19"/>
        <v>0</v>
      </c>
    </row>
    <row r="441" spans="1:49" ht="32">
      <c r="A441" s="30">
        <f t="shared" si="18"/>
        <v>440</v>
      </c>
      <c r="B441" s="2" t="s">
        <v>853</v>
      </c>
      <c r="C441" s="7" t="s">
        <v>854</v>
      </c>
      <c r="E441" s="27">
        <v>45161</v>
      </c>
      <c r="F441" s="34">
        <v>125</v>
      </c>
      <c r="G441" s="30">
        <v>124</v>
      </c>
      <c r="H441" s="35">
        <v>3342.59</v>
      </c>
      <c r="I441" s="36">
        <v>344777.07</v>
      </c>
      <c r="J441" s="35">
        <v>51.23</v>
      </c>
      <c r="K441" s="36">
        <v>8362934.2999999998</v>
      </c>
      <c r="L441" s="36">
        <v>6283025.5599999996</v>
      </c>
      <c r="M441" s="36">
        <v>14645959.859999999</v>
      </c>
      <c r="N441" s="29">
        <f t="shared" si="20"/>
        <v>0</v>
      </c>
      <c r="O441" s="36">
        <v>0</v>
      </c>
      <c r="P441" s="36">
        <v>118112.58</v>
      </c>
      <c r="Q441" s="36">
        <v>82823</v>
      </c>
      <c r="T441" s="34">
        <v>125</v>
      </c>
      <c r="U441" s="34">
        <v>125</v>
      </c>
      <c r="V441" s="34">
        <v>125</v>
      </c>
      <c r="X441" s="33">
        <v>104</v>
      </c>
      <c r="AC441" s="33">
        <v>6</v>
      </c>
      <c r="AD441" s="33">
        <v>15</v>
      </c>
      <c r="AK441" s="3" t="s">
        <v>601</v>
      </c>
      <c r="AL441" s="39">
        <v>45280.625</v>
      </c>
      <c r="AM441" s="39">
        <v>45282.625</v>
      </c>
      <c r="AN441" s="1" t="s">
        <v>17</v>
      </c>
      <c r="AO441" s="1" t="s">
        <v>18</v>
      </c>
      <c r="AP441" s="39">
        <v>45282.625</v>
      </c>
      <c r="AQ441" s="39">
        <v>45282.666666666664</v>
      </c>
      <c r="AR441" s="34">
        <v>5</v>
      </c>
      <c r="AS441" s="36">
        <v>585405.4</v>
      </c>
      <c r="AT441" s="36">
        <v>10000</v>
      </c>
      <c r="AW441" s="30">
        <f t="shared" si="19"/>
        <v>0</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BEE2-9A93-0947-867F-734821F6AEB8}">
  <dimension ref="A1:H169"/>
  <sheetViews>
    <sheetView zoomScale="138" workbookViewId="0">
      <pane ySplit="1" topLeftCell="A135" activePane="bottomLeft" state="frozen"/>
      <selection pane="bottomLeft" activeCell="B151" sqref="B151"/>
    </sheetView>
  </sheetViews>
  <sheetFormatPr baseColWidth="10" defaultRowHeight="16"/>
  <cols>
    <col min="2" max="2" width="95" style="3" customWidth="1"/>
    <col min="3" max="3" width="23.5" style="29" customWidth="1"/>
    <col min="4" max="5" width="40.33203125" style="7" customWidth="1"/>
    <col min="6" max="6" width="70.6640625" style="7" customWidth="1"/>
    <col min="7" max="7" width="26.33203125" style="27" customWidth="1"/>
    <col min="8" max="8" width="19.83203125" style="32" customWidth="1"/>
  </cols>
  <sheetData>
    <row r="1" spans="1:8" s="21" customFormat="1" ht="18">
      <c r="A1" s="11" t="s">
        <v>39</v>
      </c>
      <c r="B1" s="19" t="s">
        <v>24</v>
      </c>
      <c r="C1" s="18" t="s">
        <v>40</v>
      </c>
      <c r="D1" s="6" t="s">
        <v>530</v>
      </c>
      <c r="E1" s="6" t="s">
        <v>504</v>
      </c>
      <c r="F1" s="18" t="s">
        <v>41</v>
      </c>
      <c r="G1" s="23" t="s">
        <v>42</v>
      </c>
      <c r="H1" s="17" t="s">
        <v>43</v>
      </c>
    </row>
    <row r="2" spans="1:8" s="5" customFormat="1">
      <c r="A2" s="1">
        <v>1</v>
      </c>
      <c r="B2" s="3" t="s">
        <v>357</v>
      </c>
      <c r="C2" s="28">
        <v>22000096</v>
      </c>
      <c r="D2" s="7" t="s">
        <v>354</v>
      </c>
      <c r="E2" s="7"/>
      <c r="F2" s="10" t="s">
        <v>358</v>
      </c>
      <c r="G2" s="26">
        <v>44774</v>
      </c>
      <c r="H2" s="31"/>
    </row>
    <row r="3" spans="1:8">
      <c r="A3" s="1">
        <f>ROW()-1</f>
        <v>2</v>
      </c>
      <c r="B3" s="3" t="s">
        <v>359</v>
      </c>
      <c r="C3" s="28">
        <v>22000083</v>
      </c>
      <c r="D3" s="7" t="s">
        <v>354</v>
      </c>
      <c r="F3" s="10" t="s">
        <v>360</v>
      </c>
      <c r="G3" s="26">
        <v>44806</v>
      </c>
      <c r="H3" s="31"/>
    </row>
    <row r="4" spans="1:8">
      <c r="A4" s="1">
        <f t="shared" ref="A4:A67" si="0">ROW()-1</f>
        <v>3</v>
      </c>
      <c r="B4" s="3" t="s">
        <v>361</v>
      </c>
      <c r="C4" s="28">
        <v>22000166</v>
      </c>
      <c r="D4" s="7" t="s">
        <v>486</v>
      </c>
      <c r="E4" s="7" t="s">
        <v>496</v>
      </c>
      <c r="F4" s="10" t="s">
        <v>362</v>
      </c>
      <c r="G4" s="26">
        <v>44869</v>
      </c>
      <c r="H4" s="31"/>
    </row>
    <row r="5" spans="1:8">
      <c r="A5" s="1">
        <f t="shared" si="0"/>
        <v>4</v>
      </c>
      <c r="B5" s="3" t="s">
        <v>363</v>
      </c>
      <c r="C5" s="28">
        <v>22000038</v>
      </c>
      <c r="D5" s="7" t="s">
        <v>354</v>
      </c>
      <c r="F5" s="10" t="s">
        <v>358</v>
      </c>
      <c r="G5" s="26">
        <v>44650</v>
      </c>
      <c r="H5" s="31"/>
    </row>
    <row r="6" spans="1:8">
      <c r="A6" s="1">
        <f t="shared" si="0"/>
        <v>5</v>
      </c>
      <c r="B6" s="3" t="s">
        <v>364</v>
      </c>
      <c r="C6" s="28">
        <v>22000107</v>
      </c>
      <c r="D6" s="7" t="s">
        <v>510</v>
      </c>
      <c r="E6" s="7" t="s">
        <v>512</v>
      </c>
      <c r="F6" s="10" t="s">
        <v>365</v>
      </c>
      <c r="G6" s="26">
        <v>44795</v>
      </c>
      <c r="H6" s="31"/>
    </row>
    <row r="7" spans="1:8">
      <c r="A7" s="1">
        <f t="shared" si="0"/>
        <v>6</v>
      </c>
      <c r="B7" s="3" t="s">
        <v>366</v>
      </c>
      <c r="C7" s="28">
        <v>21000110</v>
      </c>
      <c r="D7" s="7" t="s">
        <v>354</v>
      </c>
      <c r="F7" s="10" t="s">
        <v>365</v>
      </c>
      <c r="G7" s="26">
        <v>44481</v>
      </c>
      <c r="H7" s="31"/>
    </row>
    <row r="8" spans="1:8">
      <c r="A8" s="1">
        <f t="shared" si="0"/>
        <v>7</v>
      </c>
      <c r="B8" s="3" t="s">
        <v>367</v>
      </c>
      <c r="C8" s="28">
        <v>21000226</v>
      </c>
      <c r="D8" s="7" t="s">
        <v>354</v>
      </c>
      <c r="F8" s="10" t="s">
        <v>365</v>
      </c>
      <c r="G8" s="26">
        <v>44580</v>
      </c>
      <c r="H8" s="31"/>
    </row>
    <row r="9" spans="1:8">
      <c r="A9" s="1">
        <f t="shared" si="0"/>
        <v>8</v>
      </c>
      <c r="B9" s="3" t="s">
        <v>368</v>
      </c>
      <c r="C9" s="28">
        <v>22000121</v>
      </c>
      <c r="D9" s="7" t="s">
        <v>354</v>
      </c>
      <c r="F9" s="10" t="s">
        <v>365</v>
      </c>
      <c r="G9" s="26">
        <v>44820</v>
      </c>
      <c r="H9" s="31"/>
    </row>
    <row r="10" spans="1:8">
      <c r="A10" s="1">
        <f t="shared" si="0"/>
        <v>9</v>
      </c>
      <c r="B10" s="3" t="s">
        <v>369</v>
      </c>
      <c r="C10" s="28">
        <v>22000153</v>
      </c>
      <c r="D10" s="7" t="s">
        <v>513</v>
      </c>
      <c r="E10" s="7" t="s">
        <v>484</v>
      </c>
      <c r="F10" s="10" t="s">
        <v>370</v>
      </c>
      <c r="G10" s="26">
        <v>44862</v>
      </c>
      <c r="H10" s="31"/>
    </row>
    <row r="11" spans="1:8">
      <c r="A11" s="1">
        <f t="shared" si="0"/>
        <v>10</v>
      </c>
      <c r="B11" s="3" t="s">
        <v>371</v>
      </c>
      <c r="C11" s="28">
        <v>22000267</v>
      </c>
      <c r="D11" s="7" t="s">
        <v>499</v>
      </c>
      <c r="E11" s="7" t="s">
        <v>500</v>
      </c>
      <c r="F11" s="10" t="s">
        <v>365</v>
      </c>
      <c r="G11" s="26">
        <v>44946</v>
      </c>
      <c r="H11" s="31"/>
    </row>
    <row r="12" spans="1:8">
      <c r="A12" s="1">
        <f t="shared" si="0"/>
        <v>11</v>
      </c>
      <c r="B12" s="3" t="s">
        <v>372</v>
      </c>
      <c r="C12" s="28">
        <v>22000040</v>
      </c>
      <c r="D12" s="7" t="s">
        <v>354</v>
      </c>
      <c r="F12" s="10" t="s">
        <v>373</v>
      </c>
      <c r="G12" s="26">
        <v>44663</v>
      </c>
      <c r="H12" s="31"/>
    </row>
    <row r="13" spans="1:8">
      <c r="A13" s="1">
        <f t="shared" si="0"/>
        <v>12</v>
      </c>
      <c r="B13" s="3" t="s">
        <v>374</v>
      </c>
      <c r="C13" s="28">
        <v>22000111</v>
      </c>
      <c r="D13" s="7" t="s">
        <v>354</v>
      </c>
      <c r="F13" s="10" t="s">
        <v>375</v>
      </c>
      <c r="G13" s="26">
        <v>44810</v>
      </c>
      <c r="H13" s="31"/>
    </row>
    <row r="14" spans="1:8">
      <c r="A14" s="1">
        <f t="shared" si="0"/>
        <v>13</v>
      </c>
      <c r="B14" s="3" t="s">
        <v>376</v>
      </c>
      <c r="C14" s="28">
        <v>21000150</v>
      </c>
      <c r="D14" s="7" t="s">
        <v>354</v>
      </c>
      <c r="F14" s="10" t="s">
        <v>365</v>
      </c>
      <c r="G14" s="26">
        <v>44540</v>
      </c>
      <c r="H14" s="31"/>
    </row>
    <row r="15" spans="1:8">
      <c r="A15" s="1">
        <f t="shared" si="0"/>
        <v>14</v>
      </c>
      <c r="B15" s="3" t="s">
        <v>377</v>
      </c>
      <c r="C15" s="28">
        <v>22000062</v>
      </c>
      <c r="D15" s="7" t="s">
        <v>354</v>
      </c>
      <c r="F15" s="10" t="s">
        <v>378</v>
      </c>
      <c r="G15" s="26">
        <v>44711</v>
      </c>
      <c r="H15" s="31"/>
    </row>
    <row r="16" spans="1:8">
      <c r="A16" s="1">
        <f t="shared" si="0"/>
        <v>15</v>
      </c>
      <c r="B16" s="3" t="s">
        <v>379</v>
      </c>
      <c r="C16" s="28">
        <v>22000190</v>
      </c>
      <c r="D16" s="7" t="s">
        <v>354</v>
      </c>
      <c r="F16" s="10" t="s">
        <v>378</v>
      </c>
      <c r="G16" s="26">
        <v>44891</v>
      </c>
      <c r="H16" s="31"/>
    </row>
    <row r="17" spans="1:8">
      <c r="A17" s="1">
        <f t="shared" si="0"/>
        <v>16</v>
      </c>
      <c r="B17" s="3" t="s">
        <v>380</v>
      </c>
      <c r="C17" s="28">
        <v>22000174</v>
      </c>
      <c r="D17" s="7" t="s">
        <v>354</v>
      </c>
      <c r="F17" s="10" t="s">
        <v>375</v>
      </c>
      <c r="G17" s="26">
        <v>44885</v>
      </c>
      <c r="H17" s="31"/>
    </row>
    <row r="18" spans="1:8">
      <c r="A18" s="1">
        <f t="shared" si="0"/>
        <v>17</v>
      </c>
      <c r="B18" s="3" t="s">
        <v>381</v>
      </c>
      <c r="C18" s="28">
        <v>22000246</v>
      </c>
      <c r="D18" s="7" t="s">
        <v>354</v>
      </c>
      <c r="F18" s="10" t="s">
        <v>375</v>
      </c>
      <c r="G18" s="26">
        <v>44922</v>
      </c>
      <c r="H18" s="31"/>
    </row>
    <row r="19" spans="1:8">
      <c r="A19" s="1">
        <f t="shared" si="0"/>
        <v>18</v>
      </c>
      <c r="B19" s="3" t="s">
        <v>382</v>
      </c>
      <c r="C19" s="28">
        <v>22000179</v>
      </c>
      <c r="D19" s="7" t="s">
        <v>354</v>
      </c>
      <c r="F19" s="10" t="s">
        <v>375</v>
      </c>
      <c r="G19" s="26">
        <v>44886</v>
      </c>
      <c r="H19" s="31"/>
    </row>
    <row r="20" spans="1:8">
      <c r="A20" s="1">
        <f t="shared" si="0"/>
        <v>19</v>
      </c>
      <c r="B20" s="3" t="s">
        <v>383</v>
      </c>
      <c r="C20" s="28">
        <v>22000185</v>
      </c>
      <c r="D20" s="7" t="s">
        <v>354</v>
      </c>
      <c r="F20" s="10" t="s">
        <v>384</v>
      </c>
      <c r="G20" s="26">
        <v>44896</v>
      </c>
      <c r="H20" s="31"/>
    </row>
    <row r="21" spans="1:8">
      <c r="A21" s="1">
        <f t="shared" si="0"/>
        <v>20</v>
      </c>
      <c r="B21" s="3" t="s">
        <v>385</v>
      </c>
      <c r="C21" s="28">
        <v>22000017</v>
      </c>
      <c r="D21" s="7" t="s">
        <v>386</v>
      </c>
      <c r="F21" s="10" t="s">
        <v>387</v>
      </c>
      <c r="G21" s="26">
        <v>44694</v>
      </c>
      <c r="H21" s="31"/>
    </row>
    <row r="22" spans="1:8">
      <c r="A22" s="1">
        <f t="shared" si="0"/>
        <v>21</v>
      </c>
      <c r="B22" s="3" t="s">
        <v>388</v>
      </c>
      <c r="C22" s="28">
        <v>22000183</v>
      </c>
      <c r="D22" s="7" t="s">
        <v>354</v>
      </c>
      <c r="F22" s="10" t="s">
        <v>375</v>
      </c>
      <c r="G22" s="26">
        <v>44886</v>
      </c>
      <c r="H22" s="31"/>
    </row>
    <row r="23" spans="1:8">
      <c r="A23" s="1">
        <f t="shared" si="0"/>
        <v>22</v>
      </c>
      <c r="B23" s="3" t="s">
        <v>389</v>
      </c>
      <c r="C23" s="28">
        <v>22000243</v>
      </c>
      <c r="D23" s="7" t="s">
        <v>354</v>
      </c>
      <c r="F23" s="10" t="s">
        <v>375</v>
      </c>
      <c r="G23" s="26">
        <v>44917</v>
      </c>
    </row>
    <row r="24" spans="1:8">
      <c r="A24" s="1">
        <f t="shared" si="0"/>
        <v>23</v>
      </c>
      <c r="B24" s="3" t="s">
        <v>390</v>
      </c>
      <c r="C24" s="28">
        <v>22000180</v>
      </c>
      <c r="D24" s="7" t="s">
        <v>354</v>
      </c>
      <c r="F24" s="10" t="s">
        <v>375</v>
      </c>
      <c r="G24" s="26">
        <v>44886</v>
      </c>
    </row>
    <row r="25" spans="1:8">
      <c r="A25" s="1">
        <f t="shared" si="0"/>
        <v>24</v>
      </c>
      <c r="B25" s="3" t="s">
        <v>391</v>
      </c>
      <c r="C25" s="29">
        <v>22000256</v>
      </c>
      <c r="D25" s="7" t="s">
        <v>354</v>
      </c>
      <c r="F25" s="10" t="s">
        <v>375</v>
      </c>
      <c r="G25" s="26">
        <v>44924</v>
      </c>
    </row>
    <row r="26" spans="1:8">
      <c r="A26" s="1">
        <f t="shared" si="0"/>
        <v>25</v>
      </c>
      <c r="B26" s="3" t="s">
        <v>392</v>
      </c>
      <c r="C26" s="29">
        <v>22000044</v>
      </c>
      <c r="D26" s="7" t="s">
        <v>354</v>
      </c>
      <c r="F26" s="10" t="s">
        <v>365</v>
      </c>
      <c r="G26" s="26">
        <v>44729</v>
      </c>
    </row>
    <row r="27" spans="1:8">
      <c r="A27" s="1">
        <f t="shared" si="0"/>
        <v>26</v>
      </c>
      <c r="B27" s="3" t="s">
        <v>393</v>
      </c>
      <c r="C27" s="29">
        <v>22000235</v>
      </c>
      <c r="D27" s="7" t="s">
        <v>354</v>
      </c>
      <c r="F27" s="10" t="s">
        <v>375</v>
      </c>
      <c r="G27" s="26">
        <v>44911</v>
      </c>
    </row>
    <row r="28" spans="1:8">
      <c r="A28" s="1">
        <f t="shared" si="0"/>
        <v>27</v>
      </c>
      <c r="B28" s="10" t="s">
        <v>394</v>
      </c>
      <c r="C28" s="29" t="s">
        <v>395</v>
      </c>
      <c r="D28" s="7" t="s">
        <v>354</v>
      </c>
      <c r="F28" s="10" t="s">
        <v>365</v>
      </c>
      <c r="G28" s="26">
        <v>44895</v>
      </c>
    </row>
    <row r="29" spans="1:8">
      <c r="A29" s="1">
        <f t="shared" si="0"/>
        <v>28</v>
      </c>
      <c r="B29" s="10" t="s">
        <v>396</v>
      </c>
      <c r="C29" s="29">
        <v>22000164</v>
      </c>
      <c r="D29" s="7" t="s">
        <v>354</v>
      </c>
      <c r="F29" s="10" t="s">
        <v>373</v>
      </c>
      <c r="G29" s="26">
        <v>45016</v>
      </c>
    </row>
    <row r="30" spans="1:8">
      <c r="A30" s="1">
        <f t="shared" si="0"/>
        <v>29</v>
      </c>
      <c r="B30" s="3" t="s">
        <v>397</v>
      </c>
      <c r="C30" s="29">
        <v>22000196</v>
      </c>
      <c r="D30" s="7" t="s">
        <v>354</v>
      </c>
      <c r="F30" s="10" t="s">
        <v>373</v>
      </c>
      <c r="G30" s="26">
        <v>45016</v>
      </c>
    </row>
    <row r="31" spans="1:8">
      <c r="A31" s="1">
        <f t="shared" si="0"/>
        <v>30</v>
      </c>
      <c r="B31" s="3" t="s">
        <v>398</v>
      </c>
      <c r="C31" s="29">
        <v>22000197</v>
      </c>
      <c r="D31" s="7" t="s">
        <v>354</v>
      </c>
      <c r="F31" s="10" t="s">
        <v>360</v>
      </c>
      <c r="G31" s="26">
        <v>44893</v>
      </c>
    </row>
    <row r="32" spans="1:8">
      <c r="A32" s="1">
        <f t="shared" si="0"/>
        <v>31</v>
      </c>
      <c r="B32" s="3" t="s">
        <v>399</v>
      </c>
      <c r="C32" s="29">
        <v>22000005</v>
      </c>
      <c r="D32" s="7" t="s">
        <v>354</v>
      </c>
      <c r="F32" s="10" t="s">
        <v>400</v>
      </c>
      <c r="G32" s="26">
        <v>44613</v>
      </c>
    </row>
    <row r="33" spans="1:7">
      <c r="A33" s="1">
        <f t="shared" si="0"/>
        <v>32</v>
      </c>
      <c r="B33" s="3" t="s">
        <v>401</v>
      </c>
      <c r="C33" s="29">
        <v>21000194</v>
      </c>
      <c r="D33" s="7" t="s">
        <v>354</v>
      </c>
      <c r="F33" s="10" t="s">
        <v>400</v>
      </c>
      <c r="G33" s="26">
        <v>44599</v>
      </c>
    </row>
    <row r="34" spans="1:7">
      <c r="A34" s="1">
        <f t="shared" si="0"/>
        <v>33</v>
      </c>
      <c r="B34" s="3" t="s">
        <v>402</v>
      </c>
      <c r="C34" s="29">
        <v>22000199</v>
      </c>
      <c r="D34" s="7" t="s">
        <v>354</v>
      </c>
      <c r="F34" s="10" t="s">
        <v>375</v>
      </c>
      <c r="G34" s="26">
        <v>44923</v>
      </c>
    </row>
    <row r="35" spans="1:7">
      <c r="A35" s="1">
        <f t="shared" si="0"/>
        <v>34</v>
      </c>
      <c r="B35" s="3" t="s">
        <v>403</v>
      </c>
      <c r="C35" s="29">
        <v>22000189</v>
      </c>
      <c r="D35" s="7" t="s">
        <v>354</v>
      </c>
      <c r="F35" s="10" t="s">
        <v>375</v>
      </c>
      <c r="G35" s="26">
        <v>44896</v>
      </c>
    </row>
    <row r="36" spans="1:7">
      <c r="A36" s="1">
        <f t="shared" si="0"/>
        <v>35</v>
      </c>
      <c r="B36" s="3" t="s">
        <v>404</v>
      </c>
      <c r="C36" s="29">
        <v>22000234</v>
      </c>
      <c r="D36" s="7" t="s">
        <v>354</v>
      </c>
      <c r="F36" s="10" t="s">
        <v>375</v>
      </c>
      <c r="G36" s="26">
        <v>44921</v>
      </c>
    </row>
    <row r="37" spans="1:7">
      <c r="A37" s="1">
        <f t="shared" si="0"/>
        <v>36</v>
      </c>
      <c r="B37" s="3" t="s">
        <v>405</v>
      </c>
      <c r="C37" s="29">
        <v>22000104</v>
      </c>
      <c r="D37" s="7" t="s">
        <v>354</v>
      </c>
      <c r="F37" s="10" t="s">
        <v>360</v>
      </c>
      <c r="G37" s="26">
        <v>44762</v>
      </c>
    </row>
    <row r="38" spans="1:7">
      <c r="A38" s="1">
        <f t="shared" si="0"/>
        <v>37</v>
      </c>
      <c r="B38" s="3" t="s">
        <v>406</v>
      </c>
      <c r="C38" s="29">
        <v>22000145</v>
      </c>
      <c r="D38" s="7" t="s">
        <v>386</v>
      </c>
      <c r="F38" s="7" t="s">
        <v>407</v>
      </c>
      <c r="G38" s="26">
        <v>44868</v>
      </c>
    </row>
    <row r="39" spans="1:7">
      <c r="A39" s="1">
        <f t="shared" si="0"/>
        <v>38</v>
      </c>
      <c r="B39" s="3" t="s">
        <v>408</v>
      </c>
      <c r="C39" s="29">
        <v>22000146</v>
      </c>
      <c r="D39" s="7" t="s">
        <v>386</v>
      </c>
      <c r="F39" s="10" t="s">
        <v>373</v>
      </c>
      <c r="G39" s="26">
        <v>44851</v>
      </c>
    </row>
    <row r="40" spans="1:7">
      <c r="A40" s="1">
        <f t="shared" si="0"/>
        <v>39</v>
      </c>
      <c r="B40" s="3" t="s">
        <v>409</v>
      </c>
      <c r="C40" s="29">
        <v>22000286</v>
      </c>
      <c r="D40" s="7" t="s">
        <v>488</v>
      </c>
      <c r="E40" s="7" t="s">
        <v>511</v>
      </c>
      <c r="F40" s="7" t="s">
        <v>365</v>
      </c>
      <c r="G40" s="26">
        <v>44966</v>
      </c>
    </row>
    <row r="41" spans="1:7">
      <c r="A41" s="1">
        <f t="shared" si="0"/>
        <v>40</v>
      </c>
      <c r="B41" s="3" t="s">
        <v>410</v>
      </c>
      <c r="C41" s="29">
        <v>22000116</v>
      </c>
      <c r="D41" s="7" t="s">
        <v>354</v>
      </c>
      <c r="F41" s="10" t="s">
        <v>375</v>
      </c>
      <c r="G41" s="26">
        <v>44798</v>
      </c>
    </row>
    <row r="42" spans="1:7">
      <c r="A42" s="1">
        <f t="shared" si="0"/>
        <v>41</v>
      </c>
      <c r="B42" s="3" t="s">
        <v>411</v>
      </c>
      <c r="C42" s="29">
        <v>22000152</v>
      </c>
      <c r="D42" s="7" t="s">
        <v>354</v>
      </c>
      <c r="F42" s="10" t="s">
        <v>360</v>
      </c>
      <c r="G42" s="26">
        <v>44834</v>
      </c>
    </row>
    <row r="43" spans="1:7">
      <c r="A43" s="1">
        <f t="shared" si="0"/>
        <v>42</v>
      </c>
      <c r="B43" s="3" t="s">
        <v>412</v>
      </c>
      <c r="C43" s="29">
        <v>22000169</v>
      </c>
      <c r="D43" s="7" t="s">
        <v>354</v>
      </c>
      <c r="F43" s="7" t="s">
        <v>378</v>
      </c>
      <c r="G43" s="26">
        <v>44873</v>
      </c>
    </row>
    <row r="44" spans="1:7">
      <c r="A44" s="1">
        <f t="shared" si="0"/>
        <v>43</v>
      </c>
      <c r="B44" s="3" t="s">
        <v>413</v>
      </c>
      <c r="C44" s="29">
        <v>22000282</v>
      </c>
      <c r="D44" s="7" t="s">
        <v>354</v>
      </c>
      <c r="F44" s="10" t="s">
        <v>375</v>
      </c>
      <c r="G44" s="26">
        <v>44942</v>
      </c>
    </row>
    <row r="45" spans="1:7">
      <c r="A45" s="1">
        <f t="shared" si="0"/>
        <v>44</v>
      </c>
      <c r="B45" s="3" t="s">
        <v>414</v>
      </c>
      <c r="C45" s="29">
        <v>22000080</v>
      </c>
      <c r="D45" s="7" t="s">
        <v>354</v>
      </c>
      <c r="F45" s="7" t="s">
        <v>358</v>
      </c>
      <c r="G45" s="26">
        <v>44745</v>
      </c>
    </row>
    <row r="46" spans="1:7">
      <c r="A46" s="1">
        <f t="shared" si="0"/>
        <v>45</v>
      </c>
      <c r="B46" s="3" t="s">
        <v>415</v>
      </c>
      <c r="C46" s="29">
        <v>23000038</v>
      </c>
      <c r="D46" s="7" t="s">
        <v>354</v>
      </c>
      <c r="F46" s="10" t="s">
        <v>375</v>
      </c>
      <c r="G46" s="26">
        <v>45015</v>
      </c>
    </row>
    <row r="47" spans="1:7">
      <c r="A47" s="1">
        <f t="shared" si="0"/>
        <v>46</v>
      </c>
      <c r="B47" s="3" t="s">
        <v>416</v>
      </c>
      <c r="C47" s="29">
        <v>22000030</v>
      </c>
      <c r="D47" s="7" t="s">
        <v>354</v>
      </c>
      <c r="F47" s="7" t="s">
        <v>417</v>
      </c>
      <c r="G47" s="26">
        <v>44649</v>
      </c>
    </row>
    <row r="48" spans="1:7">
      <c r="A48" s="1">
        <f t="shared" si="0"/>
        <v>47</v>
      </c>
      <c r="B48" s="3" t="s">
        <v>418</v>
      </c>
      <c r="C48" s="29">
        <v>22000049</v>
      </c>
      <c r="D48" s="7" t="s">
        <v>354</v>
      </c>
      <c r="F48" s="7" t="s">
        <v>417</v>
      </c>
      <c r="G48" s="26">
        <v>44663</v>
      </c>
    </row>
    <row r="49" spans="1:7">
      <c r="A49" s="1">
        <f t="shared" si="0"/>
        <v>48</v>
      </c>
      <c r="B49" s="3" t="s">
        <v>419</v>
      </c>
      <c r="C49" s="29">
        <v>22000118</v>
      </c>
      <c r="D49" s="7" t="s">
        <v>354</v>
      </c>
      <c r="F49" s="7" t="s">
        <v>417</v>
      </c>
      <c r="G49" s="26">
        <v>44798</v>
      </c>
    </row>
    <row r="50" spans="1:7">
      <c r="A50" s="1">
        <f t="shared" si="0"/>
        <v>49</v>
      </c>
      <c r="B50" s="3" t="s">
        <v>28</v>
      </c>
      <c r="C50" s="29">
        <v>23000005</v>
      </c>
      <c r="D50" s="7" t="s">
        <v>354</v>
      </c>
      <c r="F50" s="7" t="s">
        <v>375</v>
      </c>
      <c r="G50" s="26">
        <v>44985</v>
      </c>
    </row>
    <row r="51" spans="1:7">
      <c r="A51" s="1">
        <f t="shared" si="0"/>
        <v>50</v>
      </c>
      <c r="B51" s="3" t="s">
        <v>420</v>
      </c>
      <c r="C51" s="29">
        <v>22000157</v>
      </c>
      <c r="D51" s="7" t="s">
        <v>499</v>
      </c>
      <c r="E51" s="7" t="s">
        <v>480</v>
      </c>
      <c r="F51" s="7" t="s">
        <v>365</v>
      </c>
      <c r="G51" s="26">
        <v>44868</v>
      </c>
    </row>
    <row r="52" spans="1:7">
      <c r="A52" s="1">
        <f t="shared" si="0"/>
        <v>51</v>
      </c>
      <c r="B52" s="3" t="s">
        <v>53</v>
      </c>
      <c r="C52" s="29">
        <v>23000031</v>
      </c>
      <c r="D52" s="7" t="s">
        <v>354</v>
      </c>
      <c r="F52" s="7" t="s">
        <v>375</v>
      </c>
      <c r="G52" s="26">
        <v>45014</v>
      </c>
    </row>
    <row r="53" spans="1:7">
      <c r="A53" s="1">
        <f t="shared" si="0"/>
        <v>52</v>
      </c>
      <c r="B53" s="3" t="s">
        <v>421</v>
      </c>
      <c r="C53" s="29">
        <v>22000207</v>
      </c>
      <c r="D53" s="7" t="s">
        <v>354</v>
      </c>
      <c r="F53" s="7" t="s">
        <v>373</v>
      </c>
      <c r="G53" s="26">
        <v>44894</v>
      </c>
    </row>
    <row r="54" spans="1:7">
      <c r="A54" s="1">
        <f t="shared" si="0"/>
        <v>53</v>
      </c>
      <c r="B54" s="3" t="s">
        <v>32</v>
      </c>
      <c r="C54" s="29">
        <v>23000010</v>
      </c>
      <c r="D54" s="7" t="s">
        <v>354</v>
      </c>
      <c r="F54" s="7" t="s">
        <v>375</v>
      </c>
      <c r="G54" s="26">
        <v>45001</v>
      </c>
    </row>
    <row r="55" spans="1:7">
      <c r="A55" s="1">
        <f t="shared" si="0"/>
        <v>54</v>
      </c>
      <c r="B55" s="3" t="s">
        <v>64</v>
      </c>
      <c r="C55" s="29">
        <v>23000049</v>
      </c>
      <c r="D55" s="7" t="s">
        <v>488</v>
      </c>
      <c r="E55" s="7" t="s">
        <v>471</v>
      </c>
      <c r="F55" s="7" t="s">
        <v>375</v>
      </c>
      <c r="G55" s="26">
        <v>45026</v>
      </c>
    </row>
    <row r="56" spans="1:7">
      <c r="A56" s="1">
        <f t="shared" si="0"/>
        <v>55</v>
      </c>
      <c r="B56" s="3" t="s">
        <v>422</v>
      </c>
      <c r="C56" s="29">
        <v>22000188</v>
      </c>
      <c r="D56" s="7" t="s">
        <v>354</v>
      </c>
      <c r="F56" s="7" t="s">
        <v>375</v>
      </c>
      <c r="G56" s="26">
        <v>44887</v>
      </c>
    </row>
    <row r="57" spans="1:7">
      <c r="A57" s="1">
        <f t="shared" si="0"/>
        <v>56</v>
      </c>
      <c r="B57" s="3" t="s">
        <v>423</v>
      </c>
      <c r="C57" s="29">
        <v>22000201</v>
      </c>
      <c r="D57" s="7" t="s">
        <v>354</v>
      </c>
      <c r="F57" s="7" t="s">
        <v>360</v>
      </c>
      <c r="G57" s="26">
        <v>44894</v>
      </c>
    </row>
    <row r="58" spans="1:7">
      <c r="A58" s="1">
        <f t="shared" si="0"/>
        <v>57</v>
      </c>
      <c r="B58" s="3" t="s">
        <v>62</v>
      </c>
      <c r="C58" s="29">
        <v>23000046</v>
      </c>
      <c r="D58" s="7" t="s">
        <v>61</v>
      </c>
      <c r="F58" s="7" t="s">
        <v>370</v>
      </c>
      <c r="G58" s="26">
        <v>45016</v>
      </c>
    </row>
    <row r="59" spans="1:7">
      <c r="A59" s="1">
        <f t="shared" si="0"/>
        <v>58</v>
      </c>
      <c r="B59" s="3" t="s">
        <v>27</v>
      </c>
      <c r="C59" s="29">
        <v>23000004</v>
      </c>
      <c r="D59" s="7" t="s">
        <v>354</v>
      </c>
      <c r="F59" s="7" t="s">
        <v>378</v>
      </c>
      <c r="G59" s="26">
        <v>44957</v>
      </c>
    </row>
    <row r="60" spans="1:7">
      <c r="A60" s="1">
        <f t="shared" si="0"/>
        <v>59</v>
      </c>
      <c r="B60" s="3" t="s">
        <v>424</v>
      </c>
      <c r="C60" s="29">
        <v>22000205</v>
      </c>
      <c r="D60" s="7" t="s">
        <v>354</v>
      </c>
      <c r="F60" s="7" t="s">
        <v>360</v>
      </c>
      <c r="G60" s="26">
        <v>44897</v>
      </c>
    </row>
    <row r="61" spans="1:7">
      <c r="A61" s="1">
        <f t="shared" si="0"/>
        <v>60</v>
      </c>
      <c r="B61" s="3" t="s">
        <v>425</v>
      </c>
      <c r="C61" s="29">
        <v>22000009</v>
      </c>
      <c r="D61" s="7" t="s">
        <v>354</v>
      </c>
      <c r="F61" s="7" t="s">
        <v>373</v>
      </c>
      <c r="G61" s="26">
        <v>44623</v>
      </c>
    </row>
    <row r="62" spans="1:7">
      <c r="A62" s="1">
        <f t="shared" si="0"/>
        <v>61</v>
      </c>
      <c r="B62" s="3" t="s">
        <v>426</v>
      </c>
      <c r="C62" s="29">
        <v>22000203</v>
      </c>
      <c r="D62" s="7" t="s">
        <v>354</v>
      </c>
      <c r="F62" s="7" t="s">
        <v>375</v>
      </c>
      <c r="G62" s="26">
        <v>44894</v>
      </c>
    </row>
    <row r="63" spans="1:7">
      <c r="A63" s="1">
        <f t="shared" si="0"/>
        <v>62</v>
      </c>
      <c r="B63" s="3" t="s">
        <v>81</v>
      </c>
      <c r="C63" s="29" t="s">
        <v>427</v>
      </c>
      <c r="D63" s="7" t="s">
        <v>488</v>
      </c>
      <c r="E63" s="7" t="s">
        <v>474</v>
      </c>
      <c r="F63" s="7" t="s">
        <v>375</v>
      </c>
      <c r="G63" s="26">
        <v>45070</v>
      </c>
    </row>
    <row r="64" spans="1:7">
      <c r="A64" s="1">
        <f t="shared" si="0"/>
        <v>63</v>
      </c>
      <c r="B64" s="3" t="s">
        <v>428</v>
      </c>
      <c r="C64" s="29">
        <v>23000048</v>
      </c>
      <c r="D64" s="7" t="s">
        <v>488</v>
      </c>
      <c r="E64" s="7" t="s">
        <v>472</v>
      </c>
      <c r="F64" s="7" t="s">
        <v>375</v>
      </c>
      <c r="G64" s="26">
        <v>45072</v>
      </c>
    </row>
    <row r="65" spans="1:7">
      <c r="A65" s="1">
        <f t="shared" si="0"/>
        <v>64</v>
      </c>
      <c r="B65" s="3" t="s">
        <v>82</v>
      </c>
      <c r="C65" s="29" t="s">
        <v>429</v>
      </c>
      <c r="D65" s="7" t="s">
        <v>513</v>
      </c>
      <c r="E65" s="7" t="s">
        <v>490</v>
      </c>
      <c r="F65" s="7" t="s">
        <v>430</v>
      </c>
      <c r="G65" s="26">
        <v>45071</v>
      </c>
    </row>
    <row r="66" spans="1:7">
      <c r="A66" s="1">
        <f t="shared" si="0"/>
        <v>65</v>
      </c>
      <c r="B66" s="3" t="s">
        <v>35</v>
      </c>
      <c r="C66" s="29">
        <v>23000012</v>
      </c>
      <c r="D66" s="7" t="s">
        <v>354</v>
      </c>
      <c r="F66" s="7" t="s">
        <v>375</v>
      </c>
      <c r="G66" s="26">
        <v>45006</v>
      </c>
    </row>
    <row r="67" spans="1:7">
      <c r="A67" s="1">
        <f t="shared" si="0"/>
        <v>66</v>
      </c>
      <c r="B67" s="3" t="s">
        <v>60</v>
      </c>
      <c r="C67" s="29">
        <v>23000042</v>
      </c>
      <c r="D67" s="7" t="s">
        <v>354</v>
      </c>
      <c r="F67" s="7" t="s">
        <v>375</v>
      </c>
      <c r="G67" s="26">
        <v>45015</v>
      </c>
    </row>
    <row r="68" spans="1:7">
      <c r="A68" s="1">
        <f t="shared" ref="A68:A131" si="1">ROW()-1</f>
        <v>67</v>
      </c>
      <c r="B68" s="3" t="s">
        <v>431</v>
      </c>
      <c r="C68" s="29">
        <v>23000011</v>
      </c>
      <c r="D68" s="7" t="s">
        <v>33</v>
      </c>
      <c r="F68" s="7" t="s">
        <v>375</v>
      </c>
      <c r="G68" s="26">
        <v>45015</v>
      </c>
    </row>
    <row r="69" spans="1:7">
      <c r="A69" s="1">
        <f t="shared" si="1"/>
        <v>68</v>
      </c>
      <c r="B69" s="3" t="s">
        <v>73</v>
      </c>
      <c r="C69" s="29" t="s">
        <v>432</v>
      </c>
      <c r="D69" s="7" t="s">
        <v>354</v>
      </c>
      <c r="F69" s="7" t="s">
        <v>375</v>
      </c>
      <c r="G69" s="26">
        <v>45037</v>
      </c>
    </row>
    <row r="70" spans="1:7">
      <c r="A70" s="1">
        <f t="shared" si="1"/>
        <v>69</v>
      </c>
      <c r="B70" s="3" t="s">
        <v>87</v>
      </c>
      <c r="C70" s="29" t="s">
        <v>433</v>
      </c>
      <c r="D70" s="7" t="s">
        <v>492</v>
      </c>
      <c r="E70" s="7" t="s">
        <v>476</v>
      </c>
      <c r="F70" s="7" t="s">
        <v>434</v>
      </c>
      <c r="G70" s="26">
        <v>45097</v>
      </c>
    </row>
    <row r="71" spans="1:7">
      <c r="A71" s="1">
        <f t="shared" si="1"/>
        <v>70</v>
      </c>
      <c r="B71" s="3" t="s">
        <v>55</v>
      </c>
      <c r="C71" s="29">
        <v>23000035</v>
      </c>
      <c r="D71" s="7" t="s">
        <v>354</v>
      </c>
      <c r="F71" s="7" t="s">
        <v>576</v>
      </c>
      <c r="G71" s="26">
        <v>45015</v>
      </c>
    </row>
    <row r="72" spans="1:7">
      <c r="A72" s="1">
        <f t="shared" si="1"/>
        <v>71</v>
      </c>
      <c r="B72" s="3" t="s">
        <v>435</v>
      </c>
      <c r="C72" s="29">
        <v>22000003</v>
      </c>
      <c r="D72" s="7" t="s">
        <v>354</v>
      </c>
      <c r="F72" s="7" t="s">
        <v>365</v>
      </c>
      <c r="G72" s="26">
        <v>44591</v>
      </c>
    </row>
    <row r="73" spans="1:7">
      <c r="A73" s="1">
        <f t="shared" si="1"/>
        <v>72</v>
      </c>
      <c r="B73" s="3" t="s">
        <v>436</v>
      </c>
      <c r="C73" s="29">
        <v>22000002</v>
      </c>
      <c r="D73" s="7" t="s">
        <v>354</v>
      </c>
      <c r="F73" s="7" t="s">
        <v>365</v>
      </c>
      <c r="G73" s="26">
        <v>44591</v>
      </c>
    </row>
    <row r="74" spans="1:7">
      <c r="A74" s="1">
        <f t="shared" si="1"/>
        <v>73</v>
      </c>
      <c r="B74" s="3" t="s">
        <v>437</v>
      </c>
      <c r="C74" s="29">
        <v>22000195</v>
      </c>
      <c r="D74" s="7" t="s">
        <v>354</v>
      </c>
      <c r="F74" s="7" t="s">
        <v>373</v>
      </c>
      <c r="G74" s="26">
        <v>44894</v>
      </c>
    </row>
    <row r="75" spans="1:7">
      <c r="A75" s="1">
        <f t="shared" si="1"/>
        <v>74</v>
      </c>
      <c r="B75" s="3" t="s">
        <v>56</v>
      </c>
      <c r="C75" s="29">
        <v>23000036</v>
      </c>
      <c r="D75" s="7" t="s">
        <v>354</v>
      </c>
      <c r="F75" s="7" t="s">
        <v>375</v>
      </c>
      <c r="G75" s="26">
        <v>45015</v>
      </c>
    </row>
    <row r="76" spans="1:7">
      <c r="A76" s="1">
        <f t="shared" si="1"/>
        <v>75</v>
      </c>
      <c r="B76" s="3" t="s">
        <v>438</v>
      </c>
      <c r="C76" s="29" t="s">
        <v>439</v>
      </c>
      <c r="D76" s="7" t="s">
        <v>289</v>
      </c>
      <c r="F76" s="7" t="s">
        <v>365</v>
      </c>
      <c r="G76" s="26">
        <v>45098</v>
      </c>
    </row>
    <row r="77" spans="1:7">
      <c r="A77" s="1">
        <f t="shared" si="1"/>
        <v>76</v>
      </c>
      <c r="B77" s="3" t="s">
        <v>440</v>
      </c>
      <c r="C77" s="29">
        <v>23000017</v>
      </c>
      <c r="D77" s="7" t="s">
        <v>354</v>
      </c>
      <c r="F77" s="7" t="s">
        <v>375</v>
      </c>
      <c r="G77" s="26">
        <v>45008</v>
      </c>
    </row>
    <row r="78" spans="1:7">
      <c r="A78" s="1">
        <f t="shared" si="1"/>
        <v>77</v>
      </c>
      <c r="B78" s="3" t="s">
        <v>111</v>
      </c>
      <c r="C78" s="29" t="s">
        <v>441</v>
      </c>
      <c r="D78" s="7" t="s">
        <v>112</v>
      </c>
      <c r="F78" s="7" t="s">
        <v>442</v>
      </c>
      <c r="G78" s="26">
        <v>45106</v>
      </c>
    </row>
    <row r="79" spans="1:7">
      <c r="A79" s="1">
        <f t="shared" si="1"/>
        <v>78</v>
      </c>
      <c r="B79" s="3" t="s">
        <v>121</v>
      </c>
      <c r="C79" s="29" t="s">
        <v>443</v>
      </c>
      <c r="D79" s="7" t="s">
        <v>354</v>
      </c>
      <c r="F79" s="7" t="s">
        <v>442</v>
      </c>
      <c r="G79" s="26">
        <v>45132</v>
      </c>
    </row>
    <row r="80" spans="1:7">
      <c r="A80" s="1">
        <f t="shared" si="1"/>
        <v>79</v>
      </c>
      <c r="B80" s="3" t="s">
        <v>37</v>
      </c>
      <c r="C80" s="29">
        <v>23000016</v>
      </c>
      <c r="D80" s="7" t="s">
        <v>354</v>
      </c>
      <c r="F80" s="7" t="s">
        <v>375</v>
      </c>
      <c r="G80" s="26">
        <v>45008</v>
      </c>
    </row>
    <row r="81" spans="1:7">
      <c r="A81" s="1">
        <f t="shared" si="1"/>
        <v>80</v>
      </c>
      <c r="B81" s="3" t="s">
        <v>103</v>
      </c>
      <c r="C81" s="29" t="s">
        <v>444</v>
      </c>
      <c r="D81" s="7" t="s">
        <v>289</v>
      </c>
      <c r="F81" s="7" t="s">
        <v>445</v>
      </c>
      <c r="G81" s="26">
        <v>45098</v>
      </c>
    </row>
    <row r="82" spans="1:7">
      <c r="A82" s="1">
        <f t="shared" si="1"/>
        <v>81</v>
      </c>
      <c r="B82" s="3" t="s">
        <v>100</v>
      </c>
      <c r="C82" s="29" t="s">
        <v>446</v>
      </c>
      <c r="D82" s="7" t="s">
        <v>354</v>
      </c>
      <c r="F82" s="7" t="s">
        <v>375</v>
      </c>
      <c r="G82" s="26">
        <v>45146</v>
      </c>
    </row>
    <row r="83" spans="1:7">
      <c r="A83" s="1">
        <f t="shared" si="1"/>
        <v>82</v>
      </c>
      <c r="B83" s="3" t="s">
        <v>447</v>
      </c>
      <c r="C83" s="29">
        <v>22000236</v>
      </c>
      <c r="D83" s="7" t="s">
        <v>354</v>
      </c>
      <c r="F83" s="7" t="s">
        <v>375</v>
      </c>
      <c r="G83" s="26">
        <v>45145</v>
      </c>
    </row>
    <row r="84" spans="1:7">
      <c r="A84" s="1">
        <f t="shared" si="1"/>
        <v>83</v>
      </c>
      <c r="B84" s="3" t="s">
        <v>199</v>
      </c>
      <c r="C84" s="29" t="s">
        <v>448</v>
      </c>
      <c r="D84" s="7" t="s">
        <v>499</v>
      </c>
      <c r="E84" s="7" t="s">
        <v>500</v>
      </c>
      <c r="F84" s="7" t="s">
        <v>449</v>
      </c>
      <c r="G84" s="26">
        <v>45146</v>
      </c>
    </row>
    <row r="85" spans="1:7">
      <c r="A85" s="1">
        <f t="shared" si="1"/>
        <v>84</v>
      </c>
      <c r="B85" s="3" t="s">
        <v>450</v>
      </c>
      <c r="C85" s="29" t="s">
        <v>451</v>
      </c>
      <c r="D85" s="7" t="s">
        <v>499</v>
      </c>
      <c r="E85" s="7" t="s">
        <v>500</v>
      </c>
      <c r="F85" s="7" t="s">
        <v>449</v>
      </c>
      <c r="G85" s="26">
        <v>45148</v>
      </c>
    </row>
    <row r="86" spans="1:7">
      <c r="A86" s="1">
        <f t="shared" si="1"/>
        <v>85</v>
      </c>
      <c r="B86" s="3" t="s">
        <v>188</v>
      </c>
      <c r="C86" s="29" t="s">
        <v>452</v>
      </c>
      <c r="D86" s="7" t="s">
        <v>189</v>
      </c>
      <c r="F86" s="7" t="s">
        <v>387</v>
      </c>
      <c r="G86" s="26">
        <v>45126</v>
      </c>
    </row>
    <row r="87" spans="1:7">
      <c r="A87" s="1">
        <f t="shared" si="1"/>
        <v>86</v>
      </c>
      <c r="B87" s="3" t="s">
        <v>177</v>
      </c>
      <c r="C87" s="29" t="s">
        <v>453</v>
      </c>
      <c r="D87" s="7" t="s">
        <v>354</v>
      </c>
      <c r="F87" s="7" t="s">
        <v>375</v>
      </c>
      <c r="G87" s="26">
        <v>45106</v>
      </c>
    </row>
    <row r="88" spans="1:7">
      <c r="A88" s="1">
        <f t="shared" si="1"/>
        <v>87</v>
      </c>
      <c r="B88" s="3" t="s">
        <v>126</v>
      </c>
      <c r="C88" s="29" t="s">
        <v>454</v>
      </c>
      <c r="D88" s="7" t="s">
        <v>354</v>
      </c>
      <c r="F88" s="7" t="s">
        <v>375</v>
      </c>
      <c r="G88" s="26">
        <v>45106</v>
      </c>
    </row>
    <row r="89" spans="1:7">
      <c r="A89" s="1">
        <f t="shared" si="1"/>
        <v>88</v>
      </c>
      <c r="B89" s="3" t="s">
        <v>455</v>
      </c>
      <c r="C89" s="29">
        <v>22000250</v>
      </c>
      <c r="D89" s="7" t="s">
        <v>488</v>
      </c>
      <c r="E89" s="7" t="s">
        <v>470</v>
      </c>
      <c r="F89" s="7" t="s">
        <v>370</v>
      </c>
      <c r="G89" s="26">
        <v>45026</v>
      </c>
    </row>
    <row r="90" spans="1:7">
      <c r="A90" s="1">
        <f t="shared" si="1"/>
        <v>89</v>
      </c>
      <c r="B90" s="3" t="s">
        <v>36</v>
      </c>
      <c r="C90" s="29">
        <v>23000014</v>
      </c>
      <c r="D90" s="7" t="s">
        <v>354</v>
      </c>
      <c r="F90" s="7" t="s">
        <v>400</v>
      </c>
      <c r="G90" s="26">
        <v>45007</v>
      </c>
    </row>
    <row r="91" spans="1:7">
      <c r="A91" s="1">
        <f t="shared" si="1"/>
        <v>90</v>
      </c>
      <c r="B91" s="3" t="s">
        <v>456</v>
      </c>
      <c r="C91" s="29" t="s">
        <v>457</v>
      </c>
      <c r="D91" s="7" t="s">
        <v>354</v>
      </c>
      <c r="F91" s="7" t="s">
        <v>375</v>
      </c>
      <c r="G91" s="26">
        <v>45105</v>
      </c>
    </row>
    <row r="92" spans="1:7">
      <c r="A92" s="1">
        <f t="shared" si="1"/>
        <v>91</v>
      </c>
      <c r="B92" s="3" t="s">
        <v>172</v>
      </c>
      <c r="C92" s="29" t="s">
        <v>461</v>
      </c>
      <c r="D92" s="7" t="s">
        <v>354</v>
      </c>
      <c r="F92" s="7" t="s">
        <v>375</v>
      </c>
      <c r="G92" s="26">
        <v>45105</v>
      </c>
    </row>
    <row r="93" spans="1:7">
      <c r="A93" s="1">
        <f t="shared" si="1"/>
        <v>92</v>
      </c>
      <c r="B93" s="3" t="s">
        <v>174</v>
      </c>
      <c r="C93" s="29" t="s">
        <v>458</v>
      </c>
      <c r="D93" s="7" t="s">
        <v>354</v>
      </c>
      <c r="F93" s="7" t="s">
        <v>375</v>
      </c>
      <c r="G93" s="26">
        <v>45105</v>
      </c>
    </row>
    <row r="94" spans="1:7">
      <c r="A94" s="1">
        <f t="shared" si="1"/>
        <v>93</v>
      </c>
      <c r="B94" s="3" t="s">
        <v>77</v>
      </c>
      <c r="C94" s="29" t="s">
        <v>459</v>
      </c>
      <c r="D94" s="7" t="s">
        <v>214</v>
      </c>
      <c r="F94" s="7" t="s">
        <v>387</v>
      </c>
      <c r="G94" s="26">
        <v>45065</v>
      </c>
    </row>
    <row r="95" spans="1:7">
      <c r="A95" s="1">
        <f t="shared" si="1"/>
        <v>94</v>
      </c>
      <c r="B95" s="3" t="s">
        <v>31</v>
      </c>
      <c r="C95" s="29">
        <v>23000007</v>
      </c>
      <c r="D95" s="7" t="s">
        <v>354</v>
      </c>
      <c r="F95" s="7" t="s">
        <v>370</v>
      </c>
      <c r="G95" s="26">
        <v>45016</v>
      </c>
    </row>
    <row r="96" spans="1:7">
      <c r="A96" s="1">
        <f t="shared" si="1"/>
        <v>95</v>
      </c>
      <c r="B96" s="3" t="s">
        <v>196</v>
      </c>
      <c r="C96" s="29" t="s">
        <v>462</v>
      </c>
      <c r="D96" s="7" t="s">
        <v>354</v>
      </c>
      <c r="F96" s="7" t="s">
        <v>375</v>
      </c>
      <c r="G96" s="26">
        <v>45182</v>
      </c>
    </row>
    <row r="97" spans="1:7">
      <c r="A97" s="1">
        <f t="shared" si="1"/>
        <v>96</v>
      </c>
      <c r="B97" s="3" t="s">
        <v>132</v>
      </c>
      <c r="C97" s="29" t="s">
        <v>460</v>
      </c>
      <c r="D97" s="7" t="s">
        <v>354</v>
      </c>
      <c r="F97" s="7" t="s">
        <v>375</v>
      </c>
      <c r="G97" s="26">
        <v>45182</v>
      </c>
    </row>
    <row r="98" spans="1:7">
      <c r="A98" s="1">
        <f t="shared" si="1"/>
        <v>97</v>
      </c>
      <c r="B98" s="3" t="s">
        <v>48</v>
      </c>
      <c r="C98" s="30">
        <v>23000026</v>
      </c>
      <c r="D98" s="7" t="s">
        <v>354</v>
      </c>
      <c r="F98" s="7" t="s">
        <v>375</v>
      </c>
      <c r="G98" s="26">
        <v>45014</v>
      </c>
    </row>
    <row r="99" spans="1:7">
      <c r="A99" s="1">
        <f t="shared" si="1"/>
        <v>98</v>
      </c>
      <c r="B99" s="3" t="s">
        <v>120</v>
      </c>
      <c r="C99" s="29" t="s">
        <v>463</v>
      </c>
      <c r="D99" s="7" t="s">
        <v>354</v>
      </c>
      <c r="F99" s="7" t="s">
        <v>375</v>
      </c>
      <c r="G99" s="26">
        <v>45183</v>
      </c>
    </row>
    <row r="100" spans="1:7">
      <c r="A100" s="1">
        <f t="shared" si="1"/>
        <v>99</v>
      </c>
      <c r="B100" s="3" t="s">
        <v>49</v>
      </c>
      <c r="C100" s="30">
        <v>23000037</v>
      </c>
      <c r="D100" s="7" t="s">
        <v>354</v>
      </c>
      <c r="F100" s="7" t="s">
        <v>442</v>
      </c>
      <c r="G100" s="26">
        <v>45033</v>
      </c>
    </row>
    <row r="101" spans="1:7">
      <c r="A101" s="1">
        <f t="shared" si="1"/>
        <v>100</v>
      </c>
      <c r="B101" s="3" t="s">
        <v>464</v>
      </c>
      <c r="C101" s="29" t="s">
        <v>465</v>
      </c>
      <c r="D101" s="7" t="s">
        <v>499</v>
      </c>
      <c r="E101" s="7" t="s">
        <v>500</v>
      </c>
      <c r="F101" s="7" t="s">
        <v>466</v>
      </c>
      <c r="G101" s="26">
        <v>45153</v>
      </c>
    </row>
    <row r="102" spans="1:7">
      <c r="A102" s="1">
        <f t="shared" si="1"/>
        <v>101</v>
      </c>
      <c r="B102" s="3" t="s">
        <v>97</v>
      </c>
      <c r="C102" s="29" t="s">
        <v>467</v>
      </c>
      <c r="D102" s="7" t="s">
        <v>98</v>
      </c>
      <c r="F102" s="7" t="s">
        <v>375</v>
      </c>
      <c r="G102" s="26">
        <v>45097</v>
      </c>
    </row>
    <row r="103" spans="1:7">
      <c r="A103" s="1">
        <f t="shared" si="1"/>
        <v>102</v>
      </c>
      <c r="B103" s="3" t="s">
        <v>468</v>
      </c>
      <c r="C103" s="29" t="s">
        <v>469</v>
      </c>
      <c r="D103" s="7" t="s">
        <v>499</v>
      </c>
      <c r="E103" s="7" t="s">
        <v>500</v>
      </c>
      <c r="F103" s="7" t="s">
        <v>400</v>
      </c>
      <c r="G103" s="26">
        <v>45155</v>
      </c>
    </row>
    <row r="104" spans="1:7">
      <c r="A104" s="1">
        <f t="shared" si="1"/>
        <v>103</v>
      </c>
      <c r="B104" s="3" t="s">
        <v>528</v>
      </c>
      <c r="C104" s="29" t="s">
        <v>529</v>
      </c>
      <c r="D104" s="7" t="s">
        <v>354</v>
      </c>
      <c r="F104" s="7" t="s">
        <v>375</v>
      </c>
      <c r="G104" s="26">
        <v>45189</v>
      </c>
    </row>
    <row r="105" spans="1:7">
      <c r="A105" s="1">
        <f t="shared" si="1"/>
        <v>104</v>
      </c>
      <c r="B105" s="3" t="s">
        <v>45</v>
      </c>
      <c r="C105" s="30">
        <v>23000023</v>
      </c>
      <c r="D105" s="7" t="s">
        <v>354</v>
      </c>
      <c r="F105" s="7" t="s">
        <v>375</v>
      </c>
      <c r="G105" s="26">
        <v>45103</v>
      </c>
    </row>
    <row r="106" spans="1:7">
      <c r="A106" s="1">
        <f t="shared" si="1"/>
        <v>105</v>
      </c>
      <c r="B106" s="3" t="s">
        <v>532</v>
      </c>
      <c r="C106" s="30">
        <v>22000115</v>
      </c>
      <c r="D106" s="7" t="s">
        <v>486</v>
      </c>
      <c r="E106" s="7" t="s">
        <v>470</v>
      </c>
      <c r="F106" s="7" t="s">
        <v>387</v>
      </c>
      <c r="G106" s="26">
        <v>44798</v>
      </c>
    </row>
    <row r="107" spans="1:7">
      <c r="A107" s="1">
        <f t="shared" si="1"/>
        <v>106</v>
      </c>
      <c r="B107" s="3" t="s">
        <v>533</v>
      </c>
      <c r="C107" s="29" t="s">
        <v>534</v>
      </c>
      <c r="D107" s="7" t="s">
        <v>499</v>
      </c>
      <c r="E107" s="7" t="s">
        <v>500</v>
      </c>
      <c r="F107" s="7" t="s">
        <v>535</v>
      </c>
      <c r="G107" s="26">
        <v>45159</v>
      </c>
    </row>
    <row r="108" spans="1:7">
      <c r="A108" s="1">
        <f t="shared" si="1"/>
        <v>107</v>
      </c>
      <c r="B108" s="3" t="s">
        <v>153</v>
      </c>
      <c r="C108" s="29" t="s">
        <v>539</v>
      </c>
      <c r="D108" s="7" t="s">
        <v>354</v>
      </c>
      <c r="F108" s="7" t="s">
        <v>387</v>
      </c>
      <c r="G108" s="26">
        <v>45179</v>
      </c>
    </row>
    <row r="109" spans="1:7">
      <c r="A109" s="1">
        <f t="shared" si="1"/>
        <v>108</v>
      </c>
      <c r="B109" s="3" t="s">
        <v>178</v>
      </c>
      <c r="C109" s="29" t="s">
        <v>540</v>
      </c>
      <c r="D109" s="7" t="s">
        <v>354</v>
      </c>
      <c r="F109" s="7" t="s">
        <v>387</v>
      </c>
      <c r="G109" s="26">
        <v>45188</v>
      </c>
    </row>
    <row r="110" spans="1:7">
      <c r="A110" s="1">
        <f t="shared" si="1"/>
        <v>109</v>
      </c>
      <c r="B110" s="3" t="s">
        <v>548</v>
      </c>
      <c r="C110" s="30">
        <v>21000197</v>
      </c>
      <c r="D110" s="7" t="s">
        <v>354</v>
      </c>
      <c r="F110" s="7" t="s">
        <v>417</v>
      </c>
      <c r="G110" s="26">
        <v>44554</v>
      </c>
    </row>
    <row r="111" spans="1:7">
      <c r="A111" s="1">
        <f t="shared" si="1"/>
        <v>110</v>
      </c>
      <c r="B111" s="3" t="s">
        <v>160</v>
      </c>
      <c r="C111" s="29" t="s">
        <v>549</v>
      </c>
      <c r="D111" s="7" t="s">
        <v>161</v>
      </c>
      <c r="F111" s="7" t="s">
        <v>434</v>
      </c>
      <c r="G111" s="26">
        <v>45125</v>
      </c>
    </row>
    <row r="112" spans="1:7">
      <c r="A112" s="1">
        <f t="shared" si="1"/>
        <v>111</v>
      </c>
      <c r="B112" s="3" t="s">
        <v>155</v>
      </c>
      <c r="C112" s="29" t="s">
        <v>557</v>
      </c>
      <c r="D112" s="7" t="s">
        <v>354</v>
      </c>
      <c r="F112" s="7" t="s">
        <v>375</v>
      </c>
      <c r="G112" s="26">
        <v>45105</v>
      </c>
    </row>
    <row r="113" spans="1:7">
      <c r="A113" s="1">
        <f t="shared" si="1"/>
        <v>112</v>
      </c>
      <c r="B113" s="3" t="s">
        <v>93</v>
      </c>
      <c r="C113" s="29" t="s">
        <v>559</v>
      </c>
      <c r="D113" s="7" t="s">
        <v>354</v>
      </c>
      <c r="F113" s="10" t="s">
        <v>558</v>
      </c>
      <c r="G113" s="26">
        <v>45121</v>
      </c>
    </row>
    <row r="114" spans="1:7">
      <c r="A114" s="1">
        <f t="shared" si="1"/>
        <v>113</v>
      </c>
      <c r="B114" s="3" t="s">
        <v>217</v>
      </c>
      <c r="C114" s="29" t="s">
        <v>560</v>
      </c>
      <c r="D114" s="7" t="s">
        <v>502</v>
      </c>
      <c r="F114" s="7" t="s">
        <v>445</v>
      </c>
      <c r="G114" s="26">
        <v>45181</v>
      </c>
    </row>
    <row r="115" spans="1:7">
      <c r="A115" s="1">
        <f t="shared" si="1"/>
        <v>114</v>
      </c>
      <c r="B115" s="3" t="s">
        <v>280</v>
      </c>
      <c r="C115" s="29" t="s">
        <v>574</v>
      </c>
      <c r="D115" s="7" t="s">
        <v>489</v>
      </c>
      <c r="F115" s="7" t="s">
        <v>375</v>
      </c>
      <c r="G115" s="26">
        <v>45195</v>
      </c>
    </row>
    <row r="116" spans="1:7">
      <c r="A116" s="1">
        <f t="shared" si="1"/>
        <v>115</v>
      </c>
      <c r="B116" s="3" t="s">
        <v>236</v>
      </c>
      <c r="C116" s="29" t="s">
        <v>581</v>
      </c>
      <c r="D116" s="7" t="s">
        <v>580</v>
      </c>
      <c r="F116" s="7" t="s">
        <v>375</v>
      </c>
      <c r="G116" s="26">
        <v>45195</v>
      </c>
    </row>
    <row r="117" spans="1:7">
      <c r="A117" s="1">
        <f t="shared" si="1"/>
        <v>116</v>
      </c>
      <c r="B117" s="3" t="s">
        <v>205</v>
      </c>
      <c r="C117" s="29" t="s">
        <v>582</v>
      </c>
      <c r="D117" s="7" t="s">
        <v>583</v>
      </c>
      <c r="F117" s="7" t="s">
        <v>387</v>
      </c>
      <c r="G117" s="26">
        <v>45173</v>
      </c>
    </row>
    <row r="118" spans="1:7">
      <c r="A118" s="1">
        <f t="shared" si="1"/>
        <v>117</v>
      </c>
      <c r="B118" s="3" t="s">
        <v>84</v>
      </c>
      <c r="C118" s="29" t="s">
        <v>584</v>
      </c>
      <c r="D118" s="7" t="s">
        <v>583</v>
      </c>
      <c r="F118" s="7" t="s">
        <v>365</v>
      </c>
      <c r="G118" s="26">
        <v>45090</v>
      </c>
    </row>
    <row r="119" spans="1:7">
      <c r="A119" s="1">
        <f t="shared" si="1"/>
        <v>118</v>
      </c>
      <c r="B119" s="3" t="s">
        <v>54</v>
      </c>
      <c r="C119" s="30">
        <v>23000039</v>
      </c>
      <c r="D119" s="7" t="s">
        <v>354</v>
      </c>
      <c r="F119" s="7" t="s">
        <v>375</v>
      </c>
      <c r="G119" s="26">
        <v>45015</v>
      </c>
    </row>
    <row r="120" spans="1:7">
      <c r="A120" s="1">
        <f t="shared" si="1"/>
        <v>119</v>
      </c>
      <c r="B120" s="3" t="s">
        <v>69</v>
      </c>
      <c r="C120" s="30">
        <v>23000052</v>
      </c>
      <c r="D120" s="7" t="s">
        <v>354</v>
      </c>
      <c r="F120" s="7" t="s">
        <v>589</v>
      </c>
      <c r="G120" s="26">
        <v>45055</v>
      </c>
    </row>
    <row r="121" spans="1:7">
      <c r="A121" s="1">
        <f t="shared" si="1"/>
        <v>120</v>
      </c>
      <c r="B121" s="3" t="s">
        <v>86</v>
      </c>
      <c r="C121" s="29" t="s">
        <v>591</v>
      </c>
      <c r="D121" s="7" t="s">
        <v>354</v>
      </c>
      <c r="E121" s="3"/>
      <c r="F121" s="7" t="s">
        <v>375</v>
      </c>
      <c r="G121" s="26">
        <v>45079</v>
      </c>
    </row>
    <row r="122" spans="1:7">
      <c r="A122" s="1">
        <f t="shared" si="1"/>
        <v>121</v>
      </c>
      <c r="B122" s="3" t="s">
        <v>176</v>
      </c>
      <c r="C122" s="29" t="s">
        <v>592</v>
      </c>
      <c r="D122" s="7" t="s">
        <v>354</v>
      </c>
      <c r="F122" s="7" t="s">
        <v>375</v>
      </c>
      <c r="G122" s="26">
        <v>45230</v>
      </c>
    </row>
    <row r="123" spans="1:7">
      <c r="A123" s="1">
        <f t="shared" si="1"/>
        <v>122</v>
      </c>
      <c r="B123" s="3" t="s">
        <v>207</v>
      </c>
      <c r="C123" s="29" t="s">
        <v>593</v>
      </c>
      <c r="D123" s="7" t="s">
        <v>208</v>
      </c>
      <c r="F123" s="7" t="s">
        <v>375</v>
      </c>
      <c r="G123" s="26">
        <v>45154</v>
      </c>
    </row>
    <row r="124" spans="1:7">
      <c r="A124" s="1">
        <f t="shared" si="1"/>
        <v>123</v>
      </c>
      <c r="B124" s="3" t="s">
        <v>180</v>
      </c>
      <c r="C124" s="29" t="s">
        <v>594</v>
      </c>
      <c r="D124" s="7" t="s">
        <v>354</v>
      </c>
      <c r="F124" s="7" t="s">
        <v>375</v>
      </c>
      <c r="G124" s="26">
        <v>45106</v>
      </c>
    </row>
    <row r="125" spans="1:7">
      <c r="A125" s="1">
        <f t="shared" si="1"/>
        <v>124</v>
      </c>
      <c r="B125" s="3" t="s">
        <v>194</v>
      </c>
      <c r="C125" s="29" t="s">
        <v>597</v>
      </c>
      <c r="D125" s="7" t="s">
        <v>497</v>
      </c>
      <c r="F125" s="7" t="s">
        <v>375</v>
      </c>
      <c r="G125" s="26">
        <v>45128</v>
      </c>
    </row>
    <row r="126" spans="1:7">
      <c r="A126" s="1">
        <f t="shared" si="1"/>
        <v>125</v>
      </c>
      <c r="B126" s="3" t="s">
        <v>140</v>
      </c>
      <c r="C126" s="29" t="s">
        <v>603</v>
      </c>
      <c r="D126" s="7" t="s">
        <v>354</v>
      </c>
      <c r="F126" s="7" t="s">
        <v>535</v>
      </c>
      <c r="G126" s="26">
        <v>45236</v>
      </c>
    </row>
    <row r="127" spans="1:7">
      <c r="A127" s="1">
        <f t="shared" si="1"/>
        <v>126</v>
      </c>
      <c r="B127" s="3" t="s">
        <v>281</v>
      </c>
      <c r="C127" s="29" t="s">
        <v>609</v>
      </c>
      <c r="D127" s="7" t="s">
        <v>61</v>
      </c>
      <c r="F127" s="7" t="s">
        <v>442</v>
      </c>
      <c r="G127" s="26">
        <v>45211</v>
      </c>
    </row>
    <row r="128" spans="1:7">
      <c r="A128" s="1">
        <f t="shared" si="1"/>
        <v>127</v>
      </c>
      <c r="B128" s="3" t="s">
        <v>285</v>
      </c>
      <c r="C128" s="29" t="s">
        <v>623</v>
      </c>
      <c r="D128" s="7" t="s">
        <v>479</v>
      </c>
      <c r="E128" s="7" t="s">
        <v>493</v>
      </c>
      <c r="F128" s="7" t="s">
        <v>375</v>
      </c>
      <c r="G128" s="26">
        <v>45195</v>
      </c>
    </row>
    <row r="129" spans="1:7">
      <c r="A129" s="1">
        <f t="shared" si="1"/>
        <v>128</v>
      </c>
      <c r="B129" s="3" t="s">
        <v>242</v>
      </c>
      <c r="C129" s="29" t="s">
        <v>693</v>
      </c>
      <c r="D129" s="7" t="s">
        <v>499</v>
      </c>
      <c r="E129" s="7" t="s">
        <v>500</v>
      </c>
      <c r="F129" s="7" t="s">
        <v>400</v>
      </c>
      <c r="G129" s="26">
        <v>45216</v>
      </c>
    </row>
    <row r="130" spans="1:7">
      <c r="A130" s="1">
        <f t="shared" si="1"/>
        <v>129</v>
      </c>
      <c r="B130" s="3" t="s">
        <v>240</v>
      </c>
      <c r="C130" s="29" t="s">
        <v>694</v>
      </c>
      <c r="D130" s="7" t="s">
        <v>499</v>
      </c>
      <c r="E130" s="7" t="s">
        <v>500</v>
      </c>
      <c r="F130" s="7" t="s">
        <v>535</v>
      </c>
      <c r="G130" s="26">
        <v>45217</v>
      </c>
    </row>
    <row r="131" spans="1:7">
      <c r="A131" s="1">
        <f t="shared" si="1"/>
        <v>130</v>
      </c>
      <c r="B131" s="3" t="s">
        <v>241</v>
      </c>
      <c r="C131" s="29" t="s">
        <v>695</v>
      </c>
      <c r="D131" s="7" t="s">
        <v>499</v>
      </c>
      <c r="E131" s="7" t="s">
        <v>500</v>
      </c>
      <c r="F131" s="7" t="s">
        <v>535</v>
      </c>
      <c r="G131" s="26">
        <v>45218</v>
      </c>
    </row>
    <row r="132" spans="1:7">
      <c r="A132" s="1">
        <f t="shared" ref="A132:A148" si="2">ROW()-1</f>
        <v>131</v>
      </c>
      <c r="B132" s="3" t="s">
        <v>239</v>
      </c>
      <c r="C132" s="29" t="s">
        <v>696</v>
      </c>
      <c r="D132" s="7" t="s">
        <v>499</v>
      </c>
      <c r="E132" s="7" t="s">
        <v>500</v>
      </c>
      <c r="F132" s="7" t="s">
        <v>535</v>
      </c>
      <c r="G132" s="26">
        <v>45219</v>
      </c>
    </row>
    <row r="133" spans="1:7">
      <c r="A133" s="1">
        <f t="shared" si="2"/>
        <v>132</v>
      </c>
      <c r="B133" s="3" t="s">
        <v>700</v>
      </c>
      <c r="C133" s="30">
        <v>22000208</v>
      </c>
      <c r="D133" s="7" t="s">
        <v>701</v>
      </c>
      <c r="E133" s="7" t="s">
        <v>702</v>
      </c>
      <c r="F133" s="7" t="s">
        <v>703</v>
      </c>
      <c r="G133" s="26">
        <v>44902</v>
      </c>
    </row>
    <row r="134" spans="1:7">
      <c r="A134" s="1">
        <f t="shared" si="2"/>
        <v>133</v>
      </c>
      <c r="B134" s="3" t="s">
        <v>138</v>
      </c>
      <c r="C134" s="29" t="s">
        <v>713</v>
      </c>
      <c r="D134" s="7" t="s">
        <v>354</v>
      </c>
      <c r="F134" s="7" t="s">
        <v>714</v>
      </c>
      <c r="G134" s="26">
        <v>45106</v>
      </c>
    </row>
    <row r="135" spans="1:7">
      <c r="A135" s="1">
        <f t="shared" si="2"/>
        <v>134</v>
      </c>
      <c r="B135" s="3" t="s">
        <v>252</v>
      </c>
      <c r="C135" s="29" t="s">
        <v>723</v>
      </c>
      <c r="D135" s="7" t="s">
        <v>492</v>
      </c>
      <c r="E135" s="7" t="s">
        <v>724</v>
      </c>
      <c r="F135" s="7" t="s">
        <v>375</v>
      </c>
      <c r="G135" s="26">
        <v>45189</v>
      </c>
    </row>
    <row r="136" spans="1:7">
      <c r="A136" s="1">
        <f t="shared" si="2"/>
        <v>135</v>
      </c>
      <c r="B136" s="3" t="s">
        <v>284</v>
      </c>
      <c r="C136" s="29" t="s">
        <v>725</v>
      </c>
      <c r="D136" s="7" t="s">
        <v>503</v>
      </c>
      <c r="F136" s="7" t="s">
        <v>387</v>
      </c>
      <c r="G136" s="26">
        <v>45212</v>
      </c>
    </row>
    <row r="137" spans="1:7">
      <c r="A137" s="1">
        <f t="shared" si="2"/>
        <v>136</v>
      </c>
      <c r="B137" s="3" t="s">
        <v>726</v>
      </c>
      <c r="C137" s="29" t="s">
        <v>727</v>
      </c>
      <c r="D137" s="7" t="s">
        <v>728</v>
      </c>
      <c r="E137" s="7" t="s">
        <v>501</v>
      </c>
      <c r="F137" s="7" t="s">
        <v>387</v>
      </c>
      <c r="G137" s="26">
        <v>45210</v>
      </c>
    </row>
    <row r="138" spans="1:7">
      <c r="A138" s="1">
        <f t="shared" si="2"/>
        <v>137</v>
      </c>
      <c r="B138" s="3" t="s">
        <v>729</v>
      </c>
      <c r="C138" s="29" t="s">
        <v>730</v>
      </c>
      <c r="D138" s="7" t="s">
        <v>728</v>
      </c>
      <c r="E138" s="7" t="s">
        <v>501</v>
      </c>
      <c r="F138" s="7" t="s">
        <v>387</v>
      </c>
      <c r="G138" s="26">
        <v>45210</v>
      </c>
    </row>
    <row r="139" spans="1:7">
      <c r="A139" s="1">
        <f t="shared" si="2"/>
        <v>138</v>
      </c>
      <c r="B139" s="3" t="s">
        <v>165</v>
      </c>
      <c r="C139" s="29" t="s">
        <v>745</v>
      </c>
      <c r="D139" s="7" t="s">
        <v>354</v>
      </c>
      <c r="F139" s="7" t="s">
        <v>378</v>
      </c>
      <c r="G139" s="26">
        <v>45107</v>
      </c>
    </row>
    <row r="140" spans="1:7">
      <c r="A140" s="1">
        <f t="shared" si="2"/>
        <v>139</v>
      </c>
      <c r="B140" s="3" t="s">
        <v>223</v>
      </c>
      <c r="C140" s="29" t="s">
        <v>749</v>
      </c>
      <c r="D140" s="7" t="s">
        <v>354</v>
      </c>
      <c r="F140" s="7" t="s">
        <v>442</v>
      </c>
      <c r="G140" s="26">
        <v>45261</v>
      </c>
    </row>
    <row r="141" spans="1:7">
      <c r="A141" s="1">
        <f t="shared" si="2"/>
        <v>140</v>
      </c>
      <c r="B141" s="3" t="s">
        <v>210</v>
      </c>
      <c r="C141" s="29" t="s">
        <v>750</v>
      </c>
      <c r="D141" s="7" t="s">
        <v>728</v>
      </c>
      <c r="E141" s="7" t="s">
        <v>501</v>
      </c>
      <c r="F141" s="7" t="s">
        <v>365</v>
      </c>
      <c r="G141" s="26">
        <v>45210</v>
      </c>
    </row>
    <row r="142" spans="1:7">
      <c r="A142" s="1">
        <f t="shared" si="2"/>
        <v>141</v>
      </c>
      <c r="B142" s="3" t="s">
        <v>765</v>
      </c>
      <c r="C142" s="30">
        <v>22000285</v>
      </c>
      <c r="D142" s="7" t="s">
        <v>766</v>
      </c>
      <c r="F142" s="7" t="s">
        <v>449</v>
      </c>
      <c r="G142" s="26">
        <v>44971</v>
      </c>
    </row>
    <row r="143" spans="1:7">
      <c r="A143" s="1">
        <f t="shared" si="2"/>
        <v>142</v>
      </c>
      <c r="B143" s="3" t="s">
        <v>291</v>
      </c>
      <c r="C143" s="29" t="s">
        <v>767</v>
      </c>
      <c r="D143" s="7" t="s">
        <v>289</v>
      </c>
      <c r="F143" s="7" t="s">
        <v>449</v>
      </c>
      <c r="G143" s="26">
        <v>45196</v>
      </c>
    </row>
    <row r="144" spans="1:7">
      <c r="A144" s="1">
        <f t="shared" si="2"/>
        <v>143</v>
      </c>
      <c r="B144" s="3" t="s">
        <v>536</v>
      </c>
      <c r="C144" s="29" t="s">
        <v>775</v>
      </c>
      <c r="D144" s="7" t="s">
        <v>499</v>
      </c>
      <c r="E144" s="7" t="s">
        <v>500</v>
      </c>
      <c r="F144" s="7" t="s">
        <v>776</v>
      </c>
      <c r="G144" s="26">
        <v>45233</v>
      </c>
    </row>
    <row r="145" spans="1:8">
      <c r="A145" s="1">
        <f t="shared" si="2"/>
        <v>144</v>
      </c>
      <c r="B145" s="3" t="s">
        <v>537</v>
      </c>
      <c r="C145" s="29" t="s">
        <v>777</v>
      </c>
      <c r="D145" s="7" t="s">
        <v>499</v>
      </c>
      <c r="E145" s="7" t="s">
        <v>500</v>
      </c>
      <c r="F145" s="7" t="s">
        <v>776</v>
      </c>
      <c r="G145" s="26">
        <v>45232</v>
      </c>
    </row>
    <row r="146" spans="1:8">
      <c r="A146" s="1">
        <f t="shared" si="2"/>
        <v>145</v>
      </c>
      <c r="B146" s="3" t="s">
        <v>191</v>
      </c>
      <c r="C146" s="29" t="s">
        <v>786</v>
      </c>
      <c r="D146" s="7" t="s">
        <v>354</v>
      </c>
      <c r="F146" s="7" t="s">
        <v>375</v>
      </c>
      <c r="G146" s="26">
        <v>45258</v>
      </c>
    </row>
    <row r="147" spans="1:8">
      <c r="A147" s="1">
        <f t="shared" si="2"/>
        <v>146</v>
      </c>
      <c r="B147" s="3" t="s">
        <v>225</v>
      </c>
      <c r="C147" s="29" t="s">
        <v>827</v>
      </c>
      <c r="D147" s="7" t="s">
        <v>354</v>
      </c>
      <c r="F147" s="7" t="s">
        <v>375</v>
      </c>
      <c r="G147" s="26">
        <v>45268</v>
      </c>
    </row>
    <row r="148" spans="1:8">
      <c r="A148" s="1">
        <f t="shared" si="2"/>
        <v>147</v>
      </c>
      <c r="B148" s="3" t="s">
        <v>568</v>
      </c>
      <c r="C148" s="29" t="s">
        <v>856</v>
      </c>
      <c r="D148" s="7" t="s">
        <v>569</v>
      </c>
      <c r="F148" s="7" t="s">
        <v>387</v>
      </c>
      <c r="G148" s="26" t="s">
        <v>855</v>
      </c>
      <c r="H148" s="42"/>
    </row>
    <row r="149" spans="1:8">
      <c r="A149" s="1"/>
      <c r="G149" s="26"/>
    </row>
    <row r="150" spans="1:8">
      <c r="A150" s="1"/>
      <c r="G150" s="26"/>
    </row>
    <row r="151" spans="1:8">
      <c r="A151" s="1"/>
      <c r="G151" s="26"/>
    </row>
    <row r="152" spans="1:8">
      <c r="A152" s="1"/>
      <c r="D152" s="3"/>
      <c r="E152" s="3"/>
      <c r="G152" s="26"/>
    </row>
    <row r="153" spans="1:8">
      <c r="A153" s="1"/>
      <c r="D153" s="3"/>
      <c r="E153" s="3"/>
      <c r="G153" s="26"/>
    </row>
    <row r="154" spans="1:8">
      <c r="A154" s="1"/>
      <c r="G154" s="26"/>
    </row>
    <row r="155" spans="1:8">
      <c r="A155" s="1"/>
      <c r="D155" s="3"/>
      <c r="E155" s="3"/>
      <c r="G155" s="26"/>
    </row>
    <row r="156" spans="1:8">
      <c r="A156" s="1"/>
      <c r="G156" s="26"/>
    </row>
    <row r="157" spans="1:8">
      <c r="A157" s="1"/>
      <c r="G157" s="26"/>
    </row>
    <row r="158" spans="1:8">
      <c r="A158" s="1"/>
      <c r="G158" s="26"/>
    </row>
    <row r="159" spans="1:8">
      <c r="A159" s="1"/>
      <c r="G159" s="26"/>
    </row>
    <row r="160" spans="1:8">
      <c r="A160" s="1"/>
      <c r="G160" s="26"/>
    </row>
    <row r="161" spans="1:7">
      <c r="A161" s="1"/>
      <c r="G161" s="26"/>
    </row>
    <row r="162" spans="1:7">
      <c r="A162" s="1"/>
      <c r="G162" s="26"/>
    </row>
    <row r="163" spans="1:7">
      <c r="A163" s="1"/>
      <c r="G163" s="26"/>
    </row>
    <row r="164" spans="1:7">
      <c r="A164" s="1"/>
    </row>
    <row r="165" spans="1:7">
      <c r="A165" s="1"/>
    </row>
    <row r="166" spans="1:7">
      <c r="A166" s="1"/>
    </row>
    <row r="167" spans="1:7">
      <c r="A167" s="1"/>
    </row>
    <row r="168" spans="1:7">
      <c r="A168" s="1"/>
    </row>
    <row r="169" spans="1:7">
      <c r="A169" s="1"/>
    </row>
  </sheetData>
  <phoneticPr fontId="1" type="noConversion"/>
  <pageMargins left="0.7" right="0.7" top="0.75" bottom="0.75" header="0.3" footer="0.3"/>
  <pageSetup paperSize="9" orientation="portrait" horizontalDpi="0" verticalDpi="0"/>
  <ignoredErrors>
    <ignoredError sqref="C2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转让公告</vt:lpstr>
      <vt:lpstr>转让结果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2023-09-13T07:58:43Z</dcterms:created>
  <dcterms:modified xsi:type="dcterms:W3CDTF">2023-12-12T03:42:05Z</dcterms:modified>
</cp:coreProperties>
</file>