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mc:AlternateContent xmlns:mc="http://schemas.openxmlformats.org/markup-compatibility/2006">
    <mc:Choice Requires="x15">
      <x15ac:absPath xmlns:x15ac="http://schemas.microsoft.com/office/spreadsheetml/2010/11/ac" url="C:\Users\alonso\Downloads\"/>
    </mc:Choice>
  </mc:AlternateContent>
  <xr:revisionPtr revIDLastSave="0" documentId="8_{6C68C484-177C-41F8-91C9-4647289D1F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3" r:id="rId2"/>
    <sheet name="Hoja3" sheetId="4" r:id="rId3"/>
    <sheet name="Hoja4" sheetId="5" r:id="rId4"/>
    <sheet name="Hoja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8" i="5"/>
  <c r="J4" i="3"/>
  <c r="K4" i="3" s="1"/>
  <c r="J5" i="3"/>
  <c r="K5" i="3" s="1"/>
  <c r="J3" i="3"/>
  <c r="K3" i="3" s="1"/>
  <c r="E10" i="3"/>
  <c r="E11" i="3"/>
  <c r="E9" i="3"/>
  <c r="C29" i="3" s="1"/>
  <c r="C30" i="3"/>
  <c r="C31" i="3"/>
  <c r="E22" i="3"/>
  <c r="E30" i="3" s="1"/>
  <c r="E23" i="3"/>
  <c r="E31" i="3" s="1"/>
  <c r="E16" i="3"/>
  <c r="D30" i="3" s="1"/>
  <c r="E17" i="3"/>
  <c r="D31" i="3" s="1"/>
  <c r="E4" i="3"/>
  <c r="B30" i="3" s="1"/>
  <c r="F30" i="3" s="1"/>
  <c r="I4" i="3" s="1"/>
  <c r="L4" i="3" s="1"/>
  <c r="E5" i="3"/>
  <c r="B31" i="3" s="1"/>
  <c r="E21" i="3"/>
  <c r="E29" i="3" s="1"/>
  <c r="E15" i="3"/>
  <c r="D29" i="3" s="1"/>
  <c r="E3" i="3"/>
  <c r="B29" i="3" s="1"/>
  <c r="F31" i="3" l="1"/>
  <c r="I5" i="3" s="1"/>
  <c r="L5" i="3" s="1"/>
  <c r="F29" i="3"/>
  <c r="I3" i="3" s="1"/>
  <c r="L3" i="3" s="1"/>
</calcChain>
</file>

<file path=xl/sharedStrings.xml><?xml version="1.0" encoding="utf-8"?>
<sst xmlns="http://schemas.openxmlformats.org/spreadsheetml/2006/main" count="106" uniqueCount="78">
  <si>
    <t>Universidad Autonóma de Nuevo Léon</t>
  </si>
  <si>
    <t>Puntajes poblaciones de México con respecto a otros países</t>
  </si>
  <si>
    <t>Grado de preparación de países para pasarse a una digitalización 2021</t>
  </si>
  <si>
    <t>Facultad de Ingeniería Mecánica y Eléctrica</t>
  </si>
  <si>
    <t>Desarrollo individual</t>
  </si>
  <si>
    <t>Desarrollo en negocios</t>
  </si>
  <si>
    <t>Desarrollo</t>
  </si>
  <si>
    <t>País</t>
  </si>
  <si>
    <t>Puntaje tecnológico</t>
  </si>
  <si>
    <t>Aplicación de las Tecnologías de Información</t>
  </si>
  <si>
    <t>México</t>
  </si>
  <si>
    <t>Instructor</t>
  </si>
  <si>
    <t>Salim Kopara Nerio</t>
  </si>
  <si>
    <t>Brigada</t>
  </si>
  <si>
    <t>Semestre</t>
  </si>
  <si>
    <t>1 (Enero - Junio 2022)</t>
  </si>
  <si>
    <t>Fecha</t>
  </si>
  <si>
    <t>Actividad Fundamental No. 3</t>
  </si>
  <si>
    <t>Modelo matemático en Excel</t>
  </si>
  <si>
    <t>Matrícula</t>
  </si>
  <si>
    <t>Nombre</t>
  </si>
  <si>
    <t>Carrera</t>
  </si>
  <si>
    <t>América Elizabeth Compian Mendoza</t>
  </si>
  <si>
    <t>IMF</t>
  </si>
  <si>
    <t>Eduardo Patricio Sauceda Urbina</t>
  </si>
  <si>
    <t>IAS</t>
  </si>
  <si>
    <t>Alonso Ramírez Páez</t>
  </si>
  <si>
    <t>ITS</t>
  </si>
  <si>
    <t>José Eduardo González Carrizales</t>
  </si>
  <si>
    <t>IEA</t>
  </si>
  <si>
    <t>Juan Alberto Méndez Reséndiz</t>
  </si>
  <si>
    <t>IMA</t>
  </si>
  <si>
    <t>Puntajes del uso de la tecnología en algunos países con respecto a todos los demás</t>
  </si>
  <si>
    <t>¿Los puntajes de preparación están por encima del promedio?</t>
  </si>
  <si>
    <t>Acceso a la tecnología</t>
  </si>
  <si>
    <t>Contenido tecnológico disponible</t>
  </si>
  <si>
    <t>Futuras tecnologías</t>
  </si>
  <si>
    <t>Puntaje pilar tecnológico</t>
  </si>
  <si>
    <t>Puntaje de preparación</t>
  </si>
  <si>
    <t>¿Es un país de bajos, medianos o altos ingresos?</t>
  </si>
  <si>
    <t>Promedio según ingresos</t>
  </si>
  <si>
    <t>¿Están por encima del promedio?</t>
  </si>
  <si>
    <t>Estados Unidos</t>
  </si>
  <si>
    <t>Canadá</t>
  </si>
  <si>
    <t>Puntajes poblacionales del desarrollo tecnológico en algunos países con respecto a todos los demás</t>
  </si>
  <si>
    <t>Desarrollo de negocios</t>
  </si>
  <si>
    <t>Desarrollo gubernamental</t>
  </si>
  <si>
    <t>Puntaje pilar poblacional</t>
  </si>
  <si>
    <t>Puntajes del comportamiento gubernamental en el ámbito tecnológico en algunos países con respecto a todos los demás</t>
  </si>
  <si>
    <t>Confianza en el pueblo</t>
  </si>
  <si>
    <t>Regulación de leyes</t>
  </si>
  <si>
    <t>Inclusión</t>
  </si>
  <si>
    <t>Puntaje pilar gubernamental</t>
  </si>
  <si>
    <t>Puntajes del impacto tecnológico en algunos países con respecto a todos los demás</t>
  </si>
  <si>
    <t>Economía</t>
  </si>
  <si>
    <t>Calidad de vida</t>
  </si>
  <si>
    <t>Contribución a la sostenibilidad</t>
  </si>
  <si>
    <t>Puntaje pilar de impacto</t>
  </si>
  <si>
    <t>Puntaje del grado de preparación de algunos países para pasarse a una digitalización</t>
  </si>
  <si>
    <t>Investigación de empresas en México que utilizan software</t>
  </si>
  <si>
    <t>Tamaño</t>
  </si>
  <si>
    <t>Número de empleados</t>
  </si>
  <si>
    <t>Promedio de empleados</t>
  </si>
  <si>
    <t>Número de empresas</t>
  </si>
  <si>
    <t>Micro</t>
  </si>
  <si>
    <t>Menos de 15</t>
  </si>
  <si>
    <t>Pequeña</t>
  </si>
  <si>
    <t>De 16 a 100</t>
  </si>
  <si>
    <t>Mediana</t>
  </si>
  <si>
    <t>De 101 a 250</t>
  </si>
  <si>
    <t>Grande</t>
  </si>
  <si>
    <t>De 251 a 1000</t>
  </si>
  <si>
    <t>Corporativa</t>
  </si>
  <si>
    <t>Más de 1000</t>
  </si>
  <si>
    <t>Total</t>
  </si>
  <si>
    <t>Datos deducidos de las empresas que usan software en México</t>
  </si>
  <si>
    <t>Tamaño de empresa de las cuales hay un mayor número</t>
  </si>
  <si>
    <t>Tamaño de empresa de las cuales hay un menor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</si>
</sst>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A4D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5" tint="0.79998168889431442"/>
      </left>
      <right/>
      <top/>
      <bottom/>
      <diagonal/>
    </border>
    <border>
      <left/>
      <right style="thin">
        <color theme="5" tint="0.79998168889431442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0" fillId="14" borderId="0" xfId="0" applyNumberForma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4DE"/>
      <color rgb="FF2FC9FF"/>
      <color rgb="FF47CFFF"/>
      <color rgb="FF99FF99"/>
      <color rgb="FF4FD1FF"/>
      <color rgb="FFE1CCF0"/>
      <color rgb="FFB381D9"/>
      <color rgb="FFC9A6E4"/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</a:t>
            </a:r>
            <a:r>
              <a:rPr lang="es-MX" baseline="0"/>
              <a:t> de países acerca del grado de preparación para digitalizarse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Hoja2!$A$29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Hoja2!$B$28:$F$28</c:f>
              <c:strCache>
                <c:ptCount val="5"/>
                <c:pt idx="0">
                  <c:v>Puntaje pilar tecnológico</c:v>
                </c:pt>
                <c:pt idx="1">
                  <c:v>Puntaje pilar poblacional</c:v>
                </c:pt>
                <c:pt idx="2">
                  <c:v>Puntaje pilar gubernamental</c:v>
                </c:pt>
                <c:pt idx="3">
                  <c:v>Puntaje pilar de impacto</c:v>
                </c:pt>
                <c:pt idx="4">
                  <c:v>Puntaje de preparación</c:v>
                </c:pt>
              </c:strCache>
            </c:strRef>
          </c:cat>
          <c:val>
            <c:numRef>
              <c:f>Hoja2!$B$29:$F$29</c:f>
              <c:numCache>
                <c:formatCode>General</c:formatCode>
                <c:ptCount val="5"/>
                <c:pt idx="0">
                  <c:v>45.24</c:v>
                </c:pt>
                <c:pt idx="1">
                  <c:v>53.456666666666671</c:v>
                </c:pt>
                <c:pt idx="2">
                  <c:v>54.653333333333329</c:v>
                </c:pt>
                <c:pt idx="3">
                  <c:v>56.949999999999996</c:v>
                </c:pt>
                <c:pt idx="4">
                  <c:v>52.574999999999996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E79-B9FA-C80BDD217DE4}"/>
            </c:ext>
          </c:extLst>
        </c:ser>
        <c:ser>
          <c:idx val="1"/>
          <c:order val="1"/>
          <c:tx>
            <c:strRef>
              <c:f>Hoja2!$A$30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Hoja2!$B$28:$F$28</c:f>
              <c:strCache>
                <c:ptCount val="5"/>
                <c:pt idx="0">
                  <c:v>Puntaje pilar tecnológico</c:v>
                </c:pt>
                <c:pt idx="1">
                  <c:v>Puntaje pilar poblacional</c:v>
                </c:pt>
                <c:pt idx="2">
                  <c:v>Puntaje pilar gubernamental</c:v>
                </c:pt>
                <c:pt idx="3">
                  <c:v>Puntaje pilar de impacto</c:v>
                </c:pt>
                <c:pt idx="4">
                  <c:v>Puntaje de preparación</c:v>
                </c:pt>
              </c:strCache>
            </c:strRef>
          </c:cat>
          <c:val>
            <c:numRef>
              <c:f>Hoja2!$B$30:$F$30</c:f>
              <c:numCache>
                <c:formatCode>General</c:formatCode>
                <c:ptCount val="5"/>
                <c:pt idx="0">
                  <c:v>87.803333333333327</c:v>
                </c:pt>
                <c:pt idx="1">
                  <c:v>75.649999999999991</c:v>
                </c:pt>
                <c:pt idx="2">
                  <c:v>87.266666666666666</c:v>
                </c:pt>
                <c:pt idx="3">
                  <c:v>73.643333333333331</c:v>
                </c:pt>
                <c:pt idx="4">
                  <c:v>81.090833333333322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E79-B9FA-C80BDD217DE4}"/>
            </c:ext>
          </c:extLst>
        </c:ser>
        <c:ser>
          <c:idx val="2"/>
          <c:order val="2"/>
          <c:tx>
            <c:strRef>
              <c:f>Hoja2!$A$31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Hoja2!$B$28:$F$28</c:f>
              <c:strCache>
                <c:ptCount val="5"/>
                <c:pt idx="0">
                  <c:v>Puntaje pilar tecnológico</c:v>
                </c:pt>
                <c:pt idx="1">
                  <c:v>Puntaje pilar poblacional</c:v>
                </c:pt>
                <c:pt idx="2">
                  <c:v>Puntaje pilar gubernamental</c:v>
                </c:pt>
                <c:pt idx="3">
                  <c:v>Puntaje pilar de impacto</c:v>
                </c:pt>
                <c:pt idx="4">
                  <c:v>Puntaje de preparación</c:v>
                </c:pt>
              </c:strCache>
            </c:strRef>
          </c:cat>
          <c:val>
            <c:numRef>
              <c:f>Hoja2!$B$31:$F$31</c:f>
              <c:numCache>
                <c:formatCode>General</c:formatCode>
                <c:ptCount val="5"/>
                <c:pt idx="0">
                  <c:v>75.303333333333342</c:v>
                </c:pt>
                <c:pt idx="1">
                  <c:v>70.350000000000009</c:v>
                </c:pt>
                <c:pt idx="2">
                  <c:v>87.27</c:v>
                </c:pt>
                <c:pt idx="3">
                  <c:v>72.99666666666667</c:v>
                </c:pt>
                <c:pt idx="4">
                  <c:v>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E79-B9FA-C80BDD21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529696"/>
        <c:axId val="2058529280"/>
      </c:barChart>
      <c:catAx>
        <c:axId val="20585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29280"/>
        <c:crosses val="autoZero"/>
        <c:auto val="1"/>
        <c:lblAlgn val="ctr"/>
        <c:lblOffset val="100"/>
        <c:noMultiLvlLbl val="0"/>
      </c:catAx>
      <c:valAx>
        <c:axId val="20585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empresas</a:t>
            </a:r>
            <a:r>
              <a:rPr lang="en-US" baseline="0"/>
              <a:t> (divididas por tamaño) en México que</a:t>
            </a:r>
            <a:br>
              <a:rPr lang="en-US" baseline="0"/>
            </a:br>
            <a:r>
              <a:rPr lang="en-US" baseline="0"/>
              <a:t>utilizan software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Hoja4!$D$2</c:f>
              <c:strCache>
                <c:ptCount val="1"/>
                <c:pt idx="0">
                  <c:v>Número de empresas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3-478E-9B47-18D6A7AFB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3-478E-9B47-18D6A7AFB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3-478E-9B47-18D6A7AFB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3-478E-9B47-18D6A7AFB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3-478E-9B47-18D6A7AFB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Hoja4!$A$3:$A$7</c:f>
              <c:strCache>
                <c:ptCount val="5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  <c:pt idx="4">
                  <c:v>Corporativa</c:v>
                </c:pt>
              </c:strCache>
            </c:strRef>
          </c:cat>
          <c:val>
            <c:numRef>
              <c:f>Hoja4!$D$3:$D$7</c:f>
              <c:numCache>
                <c:formatCode>General</c:formatCode>
                <c:ptCount val="5"/>
                <c:pt idx="0">
                  <c:v>63</c:v>
                </c:pt>
                <c:pt idx="1">
                  <c:v>117</c:v>
                </c:pt>
                <c:pt idx="2">
                  <c:v>14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53-478E-9B47-18D6A7AF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666752</xdr:colOff>
      <xdr:row>22</xdr:row>
      <xdr:rowOff>123265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A6304-4A22-44DD-95FC-05CC771E1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295274</xdr:colOff>
      <xdr:row>19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FCB4C7-24F2-4E05-84A3-78EBB1DB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workbookViewId="0">
      <selection activeCell="E12" sqref="E12"/>
    </sheetView>
  </sheetViews>
  <sheetFormatPr defaultColWidth="11.42578125" defaultRowHeight="15"/>
  <cols>
    <col min="1" max="1" width="13.5703125" customWidth="1"/>
    <col min="2" max="2" width="19" customWidth="1"/>
    <col min="3" max="3" width="18.28515625" customWidth="1"/>
    <col min="4" max="4" width="18.85546875" customWidth="1"/>
    <col min="12" max="12" width="22.5703125" customWidth="1"/>
    <col min="13" max="13" width="32.140625" customWidth="1"/>
    <col min="14" max="14" width="27.140625" customWidth="1"/>
    <col min="15" max="15" width="23.42578125" customWidth="1"/>
  </cols>
  <sheetData>
    <row r="1" spans="1:26">
      <c r="A1" s="27" t="s">
        <v>0</v>
      </c>
      <c r="B1" s="27"/>
      <c r="C1" s="27"/>
      <c r="D1" s="27"/>
      <c r="R1" t="s">
        <v>1</v>
      </c>
      <c r="Z1" s="2" t="s">
        <v>2</v>
      </c>
    </row>
    <row r="2" spans="1:26">
      <c r="A2" s="29" t="s">
        <v>3</v>
      </c>
      <c r="B2" s="29"/>
      <c r="C2" s="29"/>
      <c r="D2" s="29"/>
      <c r="R2" t="s">
        <v>4</v>
      </c>
      <c r="S2" t="s">
        <v>5</v>
      </c>
      <c r="T2" t="s">
        <v>6</v>
      </c>
      <c r="Y2" s="2" t="s">
        <v>7</v>
      </c>
      <c r="Z2" s="2" t="s">
        <v>8</v>
      </c>
    </row>
    <row r="3" spans="1:26">
      <c r="A3" s="27" t="s">
        <v>9</v>
      </c>
      <c r="B3" s="27"/>
      <c r="C3" s="27"/>
      <c r="D3" s="27"/>
      <c r="Y3" s="2" t="s">
        <v>10</v>
      </c>
      <c r="Z3" s="2">
        <v>45.24</v>
      </c>
    </row>
    <row r="4" spans="1:26">
      <c r="A4" s="29" t="s">
        <v>11</v>
      </c>
      <c r="B4" s="29"/>
      <c r="C4" s="25" t="s">
        <v>12</v>
      </c>
      <c r="D4" s="25"/>
    </row>
    <row r="5" spans="1:26">
      <c r="A5" s="27" t="s">
        <v>13</v>
      </c>
      <c r="B5" s="27"/>
      <c r="C5" s="26">
        <v>43</v>
      </c>
      <c r="D5" s="26"/>
    </row>
    <row r="6" spans="1:26">
      <c r="A6" s="29" t="s">
        <v>14</v>
      </c>
      <c r="B6" s="29"/>
      <c r="C6" s="25" t="s">
        <v>15</v>
      </c>
      <c r="D6" s="25"/>
    </row>
    <row r="7" spans="1:26">
      <c r="A7" s="27" t="s">
        <v>16</v>
      </c>
      <c r="B7" s="27"/>
      <c r="C7" s="30">
        <v>44659</v>
      </c>
      <c r="D7" s="26"/>
    </row>
    <row r="8" spans="1:26">
      <c r="A8" s="29" t="s">
        <v>17</v>
      </c>
      <c r="B8" s="29"/>
      <c r="C8" s="25" t="s">
        <v>18</v>
      </c>
      <c r="D8" s="25"/>
    </row>
    <row r="9" spans="1:26">
      <c r="A9" s="12" t="s">
        <v>19</v>
      </c>
      <c r="B9" s="27" t="s">
        <v>20</v>
      </c>
      <c r="C9" s="28"/>
      <c r="D9" s="12" t="s">
        <v>21</v>
      </c>
    </row>
    <row r="10" spans="1:26">
      <c r="A10" s="24">
        <v>1961718</v>
      </c>
      <c r="B10" s="25" t="s">
        <v>22</v>
      </c>
      <c r="C10" s="25"/>
      <c r="D10" s="24" t="s">
        <v>23</v>
      </c>
    </row>
    <row r="11" spans="1:26">
      <c r="A11" s="20">
        <v>2008821</v>
      </c>
      <c r="B11" s="26" t="s">
        <v>24</v>
      </c>
      <c r="C11" s="26"/>
      <c r="D11" s="20" t="s">
        <v>25</v>
      </c>
    </row>
    <row r="12" spans="1:26">
      <c r="A12" s="24">
        <v>2127873</v>
      </c>
      <c r="B12" s="25" t="s">
        <v>26</v>
      </c>
      <c r="C12" s="25"/>
      <c r="D12" s="24" t="s">
        <v>27</v>
      </c>
    </row>
    <row r="13" spans="1:26" ht="14.25" customHeight="1">
      <c r="A13" s="20">
        <v>2127916</v>
      </c>
      <c r="B13" s="26" t="s">
        <v>28</v>
      </c>
      <c r="C13" s="26"/>
      <c r="D13" s="20" t="s">
        <v>29</v>
      </c>
    </row>
    <row r="14" spans="1:26">
      <c r="A14" s="24">
        <v>2127894</v>
      </c>
      <c r="B14" s="25" t="s">
        <v>30</v>
      </c>
      <c r="C14" s="25"/>
      <c r="D14" s="24" t="s">
        <v>31</v>
      </c>
    </row>
  </sheetData>
  <mergeCells count="19">
    <mergeCell ref="A1:D1"/>
    <mergeCell ref="A2:D2"/>
    <mergeCell ref="A3:D3"/>
    <mergeCell ref="A4:B4"/>
    <mergeCell ref="C4:D4"/>
    <mergeCell ref="B9:C9"/>
    <mergeCell ref="A8:B8"/>
    <mergeCell ref="C8:D8"/>
    <mergeCell ref="A5:B5"/>
    <mergeCell ref="C5:D5"/>
    <mergeCell ref="A6:B6"/>
    <mergeCell ref="C6:D6"/>
    <mergeCell ref="A7:B7"/>
    <mergeCell ref="C7:D7"/>
    <mergeCell ref="B14:C14"/>
    <mergeCell ref="B13:C13"/>
    <mergeCell ref="B12:C12"/>
    <mergeCell ref="B11:C11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1444-35B9-40D9-9376-1D4C6F6F213A}">
  <dimension ref="A1:M31"/>
  <sheetViews>
    <sheetView topLeftCell="A19" zoomScaleNormal="100" workbookViewId="0">
      <selection activeCell="A19" sqref="A19:E19"/>
    </sheetView>
  </sheetViews>
  <sheetFormatPr defaultColWidth="11.42578125" defaultRowHeight="15"/>
  <cols>
    <col min="1" max="1" width="23.7109375" customWidth="1"/>
    <col min="2" max="2" width="34.85546875" customWidth="1"/>
    <col min="3" max="3" width="30.85546875" customWidth="1"/>
    <col min="4" max="4" width="28.28515625" customWidth="1"/>
    <col min="5" max="5" width="26.5703125" customWidth="1"/>
    <col min="6" max="6" width="27.140625" customWidth="1"/>
    <col min="8" max="8" width="18.5703125" customWidth="1"/>
    <col min="9" max="9" width="23.42578125" customWidth="1"/>
    <col min="10" max="10" width="46.42578125" customWidth="1"/>
    <col min="11" max="11" width="34" customWidth="1"/>
    <col min="12" max="12" width="31.28515625" customWidth="1"/>
    <col min="13" max="13" width="32.42578125" customWidth="1"/>
  </cols>
  <sheetData>
    <row r="1" spans="1:13" ht="29.25" customHeight="1">
      <c r="A1" s="34" t="s">
        <v>32</v>
      </c>
      <c r="B1" s="35"/>
      <c r="C1" s="35"/>
      <c r="D1" s="35"/>
      <c r="E1" s="35"/>
      <c r="H1" s="32" t="s">
        <v>33</v>
      </c>
      <c r="I1" s="32"/>
      <c r="J1" s="32"/>
      <c r="K1" s="32"/>
      <c r="L1" s="32"/>
      <c r="M1" s="17"/>
    </row>
    <row r="2" spans="1:13" ht="23.25" customHeight="1">
      <c r="A2" s="14" t="s">
        <v>7</v>
      </c>
      <c r="B2" s="14" t="s">
        <v>34</v>
      </c>
      <c r="C2" s="14" t="s">
        <v>35</v>
      </c>
      <c r="D2" s="14" t="s">
        <v>36</v>
      </c>
      <c r="E2" s="15" t="s">
        <v>37</v>
      </c>
      <c r="H2" s="18" t="s">
        <v>7</v>
      </c>
      <c r="I2" s="18" t="s">
        <v>38</v>
      </c>
      <c r="J2" s="18" t="s">
        <v>39</v>
      </c>
      <c r="K2" s="18" t="s">
        <v>40</v>
      </c>
      <c r="L2" s="18" t="s">
        <v>41</v>
      </c>
      <c r="M2" s="17"/>
    </row>
    <row r="3" spans="1:13">
      <c r="A3" s="16" t="s">
        <v>10</v>
      </c>
      <c r="B3" s="6">
        <v>68.48</v>
      </c>
      <c r="C3" s="6">
        <v>35.83</v>
      </c>
      <c r="D3" s="6">
        <v>31.41</v>
      </c>
      <c r="E3" s="7">
        <f>AVERAGE(B3:D3)</f>
        <v>45.24</v>
      </c>
      <c r="H3" s="19" t="s">
        <v>10</v>
      </c>
      <c r="I3" s="19">
        <f>F29</f>
        <v>52.574999999999996</v>
      </c>
      <c r="J3" s="19" t="str">
        <f>_xlfn.SWITCH(H3,"México","Medianos ingresos","Estados Unidos","Altos ingresos","Canadá","Altos ingresos","No se encontró país")</f>
        <v>Medianos ingresos</v>
      </c>
      <c r="K3" s="19">
        <f>IF(J3="Medianos ingresos",49.71,IF(J3="Altos ingresos",67.45,0))</f>
        <v>49.71</v>
      </c>
      <c r="L3" s="19" t="str">
        <f>IF(I3&gt;K3,"Sí","No")</f>
        <v>Sí</v>
      </c>
    </row>
    <row r="4" spans="1:13">
      <c r="A4" s="16" t="s">
        <v>42</v>
      </c>
      <c r="B4" s="16">
        <v>93.26</v>
      </c>
      <c r="C4" s="16">
        <v>79.55</v>
      </c>
      <c r="D4" s="16">
        <v>90.6</v>
      </c>
      <c r="E4" s="7">
        <f t="shared" ref="E4:E5" si="0">AVERAGE(B4:D4)</f>
        <v>87.803333333333327</v>
      </c>
      <c r="H4" s="19" t="s">
        <v>42</v>
      </c>
      <c r="I4" s="19">
        <f t="shared" ref="I4:I5" si="1">F30</f>
        <v>81.090833333333322</v>
      </c>
      <c r="J4" s="19" t="str">
        <f t="shared" ref="J4:J5" si="2">_xlfn.SWITCH(H4,"México","Medianos ingresos","Estados Unidos","Altos ingresos","Canadá","Altos ingresos","No se encontró país")</f>
        <v>Altos ingresos</v>
      </c>
      <c r="K4" s="19">
        <f>IF(J4="Medianos ingresos",49.71,IF(J4="Altos ingresos",67.45,0))</f>
        <v>67.45</v>
      </c>
      <c r="L4" s="19" t="str">
        <f t="shared" ref="L4:L5" si="3">IF(I4&gt;K4,"Sí","No")</f>
        <v>Sí</v>
      </c>
    </row>
    <row r="5" spans="1:13">
      <c r="A5" s="16" t="s">
        <v>43</v>
      </c>
      <c r="B5" s="16">
        <v>88.48</v>
      </c>
      <c r="C5" s="16">
        <v>73.63</v>
      </c>
      <c r="D5" s="16">
        <v>63.8</v>
      </c>
      <c r="E5" s="7">
        <f t="shared" si="0"/>
        <v>75.303333333333342</v>
      </c>
      <c r="H5" s="19" t="s">
        <v>43</v>
      </c>
      <c r="I5" s="19">
        <f t="shared" si="1"/>
        <v>76.48</v>
      </c>
      <c r="J5" s="19" t="str">
        <f t="shared" si="2"/>
        <v>Altos ingresos</v>
      </c>
      <c r="K5" s="19">
        <f>IF(J5="Medianos ingresos",49.71,IF(J5="Altos ingresos",67.45,0))</f>
        <v>67.45</v>
      </c>
      <c r="L5" s="19" t="str">
        <f t="shared" si="3"/>
        <v>Sí</v>
      </c>
    </row>
    <row r="7" spans="1:13" ht="30.75" customHeight="1">
      <c r="A7" s="33" t="s">
        <v>44</v>
      </c>
      <c r="B7" s="33"/>
      <c r="C7" s="33"/>
      <c r="D7" s="33"/>
      <c r="E7" s="33"/>
    </row>
    <row r="8" spans="1:13" ht="24" customHeight="1">
      <c r="A8" s="13" t="s">
        <v>7</v>
      </c>
      <c r="B8" s="13" t="s">
        <v>4</v>
      </c>
      <c r="C8" s="13" t="s">
        <v>45</v>
      </c>
      <c r="D8" s="13" t="s">
        <v>46</v>
      </c>
      <c r="E8" s="13" t="s">
        <v>47</v>
      </c>
    </row>
    <row r="9" spans="1:13">
      <c r="A9" s="3" t="s">
        <v>10</v>
      </c>
      <c r="B9" s="3">
        <v>71.89</v>
      </c>
      <c r="C9" s="3">
        <v>33.75</v>
      </c>
      <c r="D9" s="3">
        <v>54.73</v>
      </c>
      <c r="E9" s="3">
        <f>SUM(B9:D9)/3</f>
        <v>53.456666666666671</v>
      </c>
    </row>
    <row r="10" spans="1:13">
      <c r="A10" s="3" t="s">
        <v>42</v>
      </c>
      <c r="B10" s="3">
        <v>76.33</v>
      </c>
      <c r="C10" s="3">
        <v>72.37</v>
      </c>
      <c r="D10" s="3">
        <v>78.25</v>
      </c>
      <c r="E10" s="3">
        <f t="shared" ref="E10:E11" si="4">SUM(B10:D10)/3</f>
        <v>75.649999999999991</v>
      </c>
    </row>
    <row r="11" spans="1:13">
      <c r="A11" s="3" t="s">
        <v>43</v>
      </c>
      <c r="B11" s="3">
        <v>72.040000000000006</v>
      </c>
      <c r="C11" s="3">
        <v>60.14</v>
      </c>
      <c r="D11" s="3">
        <v>78.87</v>
      </c>
      <c r="E11" s="3">
        <f t="shared" si="4"/>
        <v>70.350000000000009</v>
      </c>
    </row>
    <row r="13" spans="1:13" ht="26.25" customHeight="1">
      <c r="A13" s="27" t="s">
        <v>48</v>
      </c>
      <c r="B13" s="27"/>
      <c r="C13" s="27"/>
      <c r="D13" s="27"/>
      <c r="E13" s="27"/>
    </row>
    <row r="14" spans="1:13" ht="20.25" customHeight="1">
      <c r="A14" s="12" t="s">
        <v>7</v>
      </c>
      <c r="B14" s="12" t="s">
        <v>49</v>
      </c>
      <c r="C14" s="12" t="s">
        <v>50</v>
      </c>
      <c r="D14" s="12" t="s">
        <v>51</v>
      </c>
      <c r="E14" s="12" t="s">
        <v>52</v>
      </c>
    </row>
    <row r="15" spans="1:13">
      <c r="A15" s="4" t="s">
        <v>10</v>
      </c>
      <c r="B15" s="4">
        <v>38.159999999999997</v>
      </c>
      <c r="C15" s="4">
        <v>73.39</v>
      </c>
      <c r="D15" s="4">
        <v>52.41</v>
      </c>
      <c r="E15" s="4">
        <f>AVERAGE(B15:D15)</f>
        <v>54.653333333333329</v>
      </c>
    </row>
    <row r="16" spans="1:13">
      <c r="A16" s="4" t="s">
        <v>42</v>
      </c>
      <c r="B16" s="4">
        <v>92.35</v>
      </c>
      <c r="C16" s="4">
        <v>83.78</v>
      </c>
      <c r="D16" s="4">
        <v>85.67</v>
      </c>
      <c r="E16" s="4">
        <f t="shared" ref="E16:E17" si="5">AVERAGE(B16:D16)</f>
        <v>87.266666666666666</v>
      </c>
    </row>
    <row r="17" spans="1:6">
      <c r="A17" s="4" t="s">
        <v>43</v>
      </c>
      <c r="B17" s="4">
        <v>87.91</v>
      </c>
      <c r="C17" s="4">
        <v>84.19</v>
      </c>
      <c r="D17" s="4">
        <v>89.71</v>
      </c>
      <c r="E17" s="4">
        <f t="shared" si="5"/>
        <v>87.27</v>
      </c>
    </row>
    <row r="19" spans="1:6" ht="30.75" customHeight="1">
      <c r="A19" s="29" t="s">
        <v>53</v>
      </c>
      <c r="B19" s="29"/>
      <c r="C19" s="29"/>
      <c r="D19" s="29"/>
      <c r="E19" s="29"/>
    </row>
    <row r="20" spans="1:6" ht="21.75" customHeight="1">
      <c r="A20" s="10" t="s">
        <v>7</v>
      </c>
      <c r="B20" s="10" t="s">
        <v>54</v>
      </c>
      <c r="C20" s="10" t="s">
        <v>55</v>
      </c>
      <c r="D20" s="11" t="s">
        <v>56</v>
      </c>
      <c r="E20" s="10" t="s">
        <v>57</v>
      </c>
    </row>
    <row r="21" spans="1:6">
      <c r="A21" s="5" t="s">
        <v>10</v>
      </c>
      <c r="B21" s="5">
        <v>43.08</v>
      </c>
      <c r="C21" s="5">
        <v>65.44</v>
      </c>
      <c r="D21" s="5">
        <v>62.33</v>
      </c>
      <c r="E21" s="5">
        <f>AVERAGE(B21:D21)</f>
        <v>56.949999999999996</v>
      </c>
    </row>
    <row r="22" spans="1:6">
      <c r="A22" s="5" t="s">
        <v>42</v>
      </c>
      <c r="B22" s="5">
        <v>67.099999999999994</v>
      </c>
      <c r="C22" s="5">
        <v>73</v>
      </c>
      <c r="D22" s="5">
        <v>80.83</v>
      </c>
      <c r="E22" s="5">
        <f t="shared" ref="E22:E23" si="6">AVERAGE(B22:D22)</f>
        <v>73.643333333333331</v>
      </c>
    </row>
    <row r="23" spans="1:6">
      <c r="A23" s="5" t="s">
        <v>43</v>
      </c>
      <c r="B23" s="5">
        <v>58.24</v>
      </c>
      <c r="C23" s="5">
        <v>84.1</v>
      </c>
      <c r="D23" s="5">
        <v>76.650000000000006</v>
      </c>
      <c r="E23" s="5">
        <f t="shared" si="6"/>
        <v>72.99666666666667</v>
      </c>
    </row>
    <row r="26" spans="1:6">
      <c r="A26" s="1"/>
      <c r="B26" s="1"/>
      <c r="C26" s="1"/>
      <c r="D26" s="1"/>
    </row>
    <row r="27" spans="1:6" ht="30.75" customHeight="1">
      <c r="A27" s="31" t="s">
        <v>58</v>
      </c>
      <c r="B27" s="31"/>
      <c r="C27" s="31"/>
      <c r="D27" s="31"/>
      <c r="E27" s="31"/>
      <c r="F27" s="31"/>
    </row>
    <row r="28" spans="1:6" ht="24" customHeight="1">
      <c r="A28" s="9" t="s">
        <v>7</v>
      </c>
      <c r="B28" s="9" t="s">
        <v>37</v>
      </c>
      <c r="C28" s="9" t="s">
        <v>47</v>
      </c>
      <c r="D28" s="9" t="s">
        <v>52</v>
      </c>
      <c r="E28" s="9" t="s">
        <v>57</v>
      </c>
      <c r="F28" s="9" t="s">
        <v>38</v>
      </c>
    </row>
    <row r="29" spans="1:6">
      <c r="A29" s="8" t="s">
        <v>10</v>
      </c>
      <c r="B29" s="8">
        <f>E3</f>
        <v>45.24</v>
      </c>
      <c r="C29" s="8">
        <f>E9</f>
        <v>53.456666666666671</v>
      </c>
      <c r="D29" s="8">
        <f>E15</f>
        <v>54.653333333333329</v>
      </c>
      <c r="E29" s="8">
        <f>E21</f>
        <v>56.949999999999996</v>
      </c>
      <c r="F29" s="8">
        <f>AVERAGE(B29:E29)</f>
        <v>52.574999999999996</v>
      </c>
    </row>
    <row r="30" spans="1:6">
      <c r="A30" s="8" t="s">
        <v>42</v>
      </c>
      <c r="B30" s="8">
        <f t="shared" ref="B30:B31" si="7">E4</f>
        <v>87.803333333333327</v>
      </c>
      <c r="C30" s="8">
        <f t="shared" ref="C30:C31" si="8">E10</f>
        <v>75.649999999999991</v>
      </c>
      <c r="D30" s="8">
        <f t="shared" ref="D30:D31" si="9">E16</f>
        <v>87.266666666666666</v>
      </c>
      <c r="E30" s="8">
        <f t="shared" ref="E30:E31" si="10">E22</f>
        <v>73.643333333333331</v>
      </c>
      <c r="F30" s="8">
        <f t="shared" ref="F30:F31" si="11">AVERAGE(B30:E30)</f>
        <v>81.090833333333322</v>
      </c>
    </row>
    <row r="31" spans="1:6">
      <c r="A31" s="8" t="s">
        <v>43</v>
      </c>
      <c r="B31" s="8">
        <f t="shared" si="7"/>
        <v>75.303333333333342</v>
      </c>
      <c r="C31" s="8">
        <f t="shared" si="8"/>
        <v>70.350000000000009</v>
      </c>
      <c r="D31" s="8">
        <f t="shared" si="9"/>
        <v>87.27</v>
      </c>
      <c r="E31" s="8">
        <f t="shared" si="10"/>
        <v>72.99666666666667</v>
      </c>
      <c r="F31" s="8">
        <f t="shared" si="11"/>
        <v>76.48</v>
      </c>
    </row>
  </sheetData>
  <mergeCells count="6">
    <mergeCell ref="A27:F27"/>
    <mergeCell ref="H1:L1"/>
    <mergeCell ref="A7:E7"/>
    <mergeCell ref="A13:E13"/>
    <mergeCell ref="A19:E19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E4E-64CA-4FD8-B1DA-1E7DF81B7294}">
  <dimension ref="A1"/>
  <sheetViews>
    <sheetView zoomScaleNormal="100" workbookViewId="0">
      <selection activeCell="P8" sqref="P8"/>
    </sheetView>
  </sheetViews>
  <sheetFormatPr defaultColWidth="11.425781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DA4-A92D-419C-9897-AA6D0B3025A1}">
  <dimension ref="A1:D13"/>
  <sheetViews>
    <sheetView workbookViewId="0">
      <selection activeCell="E8" sqref="E8"/>
    </sheetView>
  </sheetViews>
  <sheetFormatPr defaultColWidth="11.42578125" defaultRowHeight="15"/>
  <cols>
    <col min="1" max="1" width="12.140625" customWidth="1"/>
    <col min="2" max="2" width="21.85546875" customWidth="1"/>
    <col min="3" max="3" width="23.140625" customWidth="1"/>
    <col min="4" max="4" width="21" customWidth="1"/>
  </cols>
  <sheetData>
    <row r="1" spans="1:4" ht="25.5" customHeight="1">
      <c r="A1" s="36" t="s">
        <v>59</v>
      </c>
      <c r="B1" s="36"/>
      <c r="C1" s="36"/>
      <c r="D1" s="36"/>
    </row>
    <row r="2" spans="1:4" ht="24" customHeight="1">
      <c r="A2" s="22" t="s">
        <v>60</v>
      </c>
      <c r="B2" s="22" t="s">
        <v>61</v>
      </c>
      <c r="C2" s="22" t="s">
        <v>62</v>
      </c>
      <c r="D2" s="22" t="s">
        <v>63</v>
      </c>
    </row>
    <row r="3" spans="1:4">
      <c r="A3" s="20" t="s">
        <v>64</v>
      </c>
      <c r="B3" s="20" t="s">
        <v>65</v>
      </c>
      <c r="C3" s="20">
        <v>7</v>
      </c>
      <c r="D3" s="20">
        <v>63</v>
      </c>
    </row>
    <row r="4" spans="1:4">
      <c r="A4" s="20" t="s">
        <v>66</v>
      </c>
      <c r="B4" s="20" t="s">
        <v>67</v>
      </c>
      <c r="C4" s="20">
        <v>60</v>
      </c>
      <c r="D4" s="20">
        <v>117</v>
      </c>
    </row>
    <row r="5" spans="1:4">
      <c r="A5" s="20" t="s">
        <v>68</v>
      </c>
      <c r="B5" s="20" t="s">
        <v>69</v>
      </c>
      <c r="C5" s="20">
        <v>175</v>
      </c>
      <c r="D5" s="20">
        <v>14</v>
      </c>
    </row>
    <row r="6" spans="1:4">
      <c r="A6" s="20" t="s">
        <v>70</v>
      </c>
      <c r="B6" s="20" t="s">
        <v>71</v>
      </c>
      <c r="C6" s="20">
        <v>600</v>
      </c>
      <c r="D6" s="20">
        <v>11</v>
      </c>
    </row>
    <row r="7" spans="1:4">
      <c r="A7" s="20" t="s">
        <v>72</v>
      </c>
      <c r="B7" s="20" t="s">
        <v>73</v>
      </c>
      <c r="C7" s="20">
        <v>1500</v>
      </c>
      <c r="D7" s="20">
        <v>1</v>
      </c>
    </row>
    <row r="8" spans="1:4">
      <c r="A8" s="21" t="s">
        <v>74</v>
      </c>
      <c r="B8" s="20"/>
      <c r="C8" s="20"/>
      <c r="D8" s="20">
        <f>SUM(D3:D7)</f>
        <v>206</v>
      </c>
    </row>
    <row r="11" spans="1:4" ht="25.5" customHeight="1">
      <c r="A11" s="37" t="s">
        <v>75</v>
      </c>
      <c r="B11" s="37"/>
      <c r="C11" s="37"/>
      <c r="D11" s="37"/>
    </row>
    <row r="12" spans="1:4" ht="23.25" customHeight="1">
      <c r="A12" s="37" t="s">
        <v>76</v>
      </c>
      <c r="B12" s="37"/>
      <c r="C12" s="37"/>
      <c r="D12" s="23" t="str">
        <f>VLOOKUP(MAX($D$3:$D$7),CHOOSE({1,2},$D$3:$D$7,$A$3:$A$7),2,FALSE)</f>
        <v>Pequeña</v>
      </c>
    </row>
    <row r="13" spans="1:4" ht="25.5" customHeight="1">
      <c r="A13" s="37" t="s">
        <v>77</v>
      </c>
      <c r="B13" s="37"/>
      <c r="C13" s="37"/>
      <c r="D13" s="23" t="str">
        <f>VLOOKUP(MIN($D$3:$D$7),CHOOSE({1,2},$D$3:$D$7,$A$3:$A$7),2,FALSE)</f>
        <v>Corporativa</v>
      </c>
    </row>
  </sheetData>
  <mergeCells count="4">
    <mergeCell ref="A1:D1"/>
    <mergeCell ref="A11:D11"/>
    <mergeCell ref="A12:C12"/>
    <mergeCell ref="A13:C13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B1CB-AACE-4680-A852-7D2652820FE5}">
  <dimension ref="A1"/>
  <sheetViews>
    <sheetView workbookViewId="0">
      <selection activeCell="K7" sqref="K7"/>
    </sheetView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2f5a87-4f50-4585-9b46-23d2cd3000e8" xsi:nil="true"/>
    <lcf76f155ced4ddcb4097134ff3c332f xmlns="788cb64f-8b6b-499c-9913-21981e86f2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32E1D711A1F14E9703D5CC208064B1" ma:contentTypeVersion="14" ma:contentTypeDescription="Crear nuevo documento." ma:contentTypeScope="" ma:versionID="bf27a6172332cc852af2ca1a94a70bc9">
  <xsd:schema xmlns:xsd="http://www.w3.org/2001/XMLSchema" xmlns:xs="http://www.w3.org/2001/XMLSchema" xmlns:p="http://schemas.microsoft.com/office/2006/metadata/properties" xmlns:ns2="788cb64f-8b6b-499c-9913-21981e86f25b" xmlns:ns3="932f5a87-4f50-4585-9b46-23d2cd3000e8" targetNamespace="http://schemas.microsoft.com/office/2006/metadata/properties" ma:root="true" ma:fieldsID="1069114a482df98dbc8e3c889f0461c2" ns2:_="" ns3:_="">
    <xsd:import namespace="788cb64f-8b6b-499c-9913-21981e86f25b"/>
    <xsd:import namespace="932f5a87-4f50-4585-9b46-23d2cd3000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cb64f-8b6b-499c-9913-21981e86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5a87-4f50-4585-9b46-23d2cd3000e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7b2b62b-d9f8-4b35-a1e0-93bf7b94b2b3}" ma:internalName="TaxCatchAll" ma:showField="CatchAllData" ma:web="932f5a87-4f50-4585-9b46-23d2cd3000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EAAC92-7479-4337-B22D-0D32BDBD9045}"/>
</file>

<file path=customXml/itemProps2.xml><?xml version="1.0" encoding="utf-8"?>
<ds:datastoreItem xmlns:ds="http://schemas.openxmlformats.org/officeDocument/2006/customXml" ds:itemID="{5669AA58-037D-481D-96BB-7EC011467D19}"/>
</file>

<file path=customXml/itemProps3.xml><?xml version="1.0" encoding="utf-8"?>
<ds:datastoreItem xmlns:ds="http://schemas.openxmlformats.org/officeDocument/2006/customXml" ds:itemID="{107F5999-92C8-4EF4-9211-876B44938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Equipo 21</dc:creator>
  <cp:keywords/>
  <dc:description/>
  <cp:lastModifiedBy>ALONSO RAMIREZ PAEZ</cp:lastModifiedBy>
  <cp:revision/>
  <dcterms:created xsi:type="dcterms:W3CDTF">2022-04-04T23:24:18Z</dcterms:created>
  <dcterms:modified xsi:type="dcterms:W3CDTF">2022-04-08T02:58:43Z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0x010100C632E1D711A1F14E9703D5CC208064B1</vt:lpwstr>
  </property>
  <property fmtid="{D5CDD505-2E9C-101B-9397-08002B2CF9AE}" pid="3" name="MediaServiceImageTags">
    <vt:lpwstr/>
  </property>
</Properties>
</file>