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str\AppData\Local\Temp\Rar$DIa7968.49454\"/>
    </mc:Choice>
  </mc:AlternateContent>
  <xr:revisionPtr revIDLastSave="0" documentId="13_ncr:1_{A87838E6-A4A8-433C-9FA7-988C956AD4A0}" xr6:coauthVersionLast="36" xr6:coauthVersionMax="36" xr10:uidLastSave="{00000000-0000-0000-0000-000000000000}"/>
  <bookViews>
    <workbookView xWindow="0" yWindow="0" windowWidth="28800" windowHeight="12210" activeTab="1" xr2:uid="{00000000-000D-0000-FFFF-FFFF00000000}"/>
  </bookViews>
  <sheets>
    <sheet name="S&amp;P 500" sheetId="1" r:id="rId1"/>
    <sheet name="Statistic in year 3" sheetId="5" r:id="rId2"/>
    <sheet name="P&amp;L Banks" sheetId="3" r:id="rId3"/>
    <sheet name="Forecast scenarios for AIG" sheetId="6" r:id="rId4"/>
  </sheets>
  <definedNames>
    <definedName name="_xlnm._FilterDatabase" localSheetId="2" hidden="1">'P&amp;L Banks'!$C$1:$C$53</definedName>
    <definedName name="_xlnm._FilterDatabase" localSheetId="0" hidden="1">'S&amp;P 500'!$A$1:$K$1711</definedName>
    <definedName name="_xlchart.v1.0" hidden="1">'Statistic in year 3'!$A$51:$A$58</definedName>
    <definedName name="_xlchart.v1.1" hidden="1">'Statistic in year 3'!$B$51:$B$58</definedName>
    <definedName name="_xlchart.v1.2" hidden="1">'Statistic in year 3'!$C$51:$C$58</definedName>
    <definedName name="_xlchart.v1.3" hidden="1">'Statistic in year 3'!$E$49:$E$58</definedName>
    <definedName name="_xlchart.v1.4" hidden="1">'Statistic in year 3'!$F$49:$F$58</definedName>
    <definedName name="_xlchart.v1.5" hidden="1">'Statistic in year 3'!$G$49:$G$58</definedName>
    <definedName name="COGs">'S&amp;P 500'!$F$2:$F$1711</definedName>
    <definedName name="COGs_bank">'P&amp;L Banks'!$F$2:$F$42</definedName>
    <definedName name="COGs_fin">#REF!</definedName>
    <definedName name="industry">'S&amp;P 500'!$K$2:$K$1711</definedName>
    <definedName name="industry_banks">'P&amp;L Banks'!$K$2:$K$42</definedName>
    <definedName name="industry_fin">#REF!</definedName>
    <definedName name="other_op_fin">#REF!</definedName>
    <definedName name="other_operating">'S&amp;P 500'!$I$2:$I$1711</definedName>
    <definedName name="other_operating_banks">'P&amp;L Banks'!$I$2:$I$42</definedName>
    <definedName name="period">'S&amp;P 500'!$D$2:$D$1711</definedName>
    <definedName name="period_bank">'P&amp;L Banks'!$D$2:$D$42</definedName>
    <definedName name="period_fin">#REF!</definedName>
    <definedName name="R_D">'S&amp;P 500'!$H$2:$H$1711</definedName>
    <definedName name="r_d_banks">'P&amp;L Banks'!$H$2:$H$42</definedName>
    <definedName name="r_d_fin">#REF!</definedName>
    <definedName name="sales_adm_banks">'P&amp;L Banks'!$G$2:$G$42</definedName>
    <definedName name="sales_gen_adm_fin">#REF!</definedName>
    <definedName name="sales_general_admin">'S&amp;P 500'!$G$2:$G$1711</definedName>
    <definedName name="sector">'S&amp;P 500'!$J$2:$J$1711</definedName>
    <definedName name="sector_banks">'P&amp;L Banks'!$J$2:$J$42</definedName>
    <definedName name="sector_fin">#REF!</definedName>
    <definedName name="ticker_bank">'P&amp;L Banks'!$B$2:$B$42</definedName>
    <definedName name="ticker_fin">#REF!</definedName>
    <definedName name="ticker_symbols">'S&amp;P 500'!$B$2:$B$1711</definedName>
    <definedName name="total_rev_bank">'P&amp;L Banks'!$E$2:$E$42</definedName>
    <definedName name="total_rev_fin">#REF!</definedName>
    <definedName name="total_revenue">'S&amp;P 500'!$E$2:$E$1711</definedName>
    <definedName name="years">'S&amp;P 500'!$C$2:$C$1711</definedName>
    <definedName name="years_bank">'P&amp;L Banks'!$C$2:$C$42</definedName>
    <definedName name="years_fin">#REF!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F29" i="6" l="1"/>
  <c r="G18" i="6" l="1"/>
  <c r="G49" i="5" l="1"/>
  <c r="G50" i="5"/>
  <c r="G51" i="5"/>
  <c r="G52" i="5"/>
  <c r="G53" i="5"/>
  <c r="G54" i="5"/>
  <c r="G55" i="5"/>
  <c r="G56" i="5"/>
  <c r="G57" i="5"/>
  <c r="G58" i="5"/>
  <c r="C52" i="5"/>
  <c r="C53" i="5"/>
  <c r="C54" i="5"/>
  <c r="C55" i="5"/>
  <c r="C56" i="5"/>
  <c r="C57" i="5"/>
  <c r="C58" i="5"/>
  <c r="C51" i="5"/>
  <c r="F59" i="5"/>
  <c r="B59" i="5"/>
  <c r="G21" i="5"/>
  <c r="L34" i="5"/>
  <c r="M34" i="5"/>
  <c r="Q21" i="5"/>
  <c r="Q22" i="5"/>
  <c r="Q23" i="5"/>
  <c r="Q24" i="5"/>
  <c r="Q25" i="5"/>
  <c r="Q26" i="5"/>
  <c r="Q27" i="5"/>
  <c r="Q28" i="5"/>
  <c r="Q40" i="5" l="1"/>
  <c r="Q39" i="5"/>
  <c r="Q38" i="5"/>
  <c r="Q37" i="5"/>
  <c r="Q36" i="5"/>
  <c r="Q35" i="5"/>
  <c r="Q34" i="5"/>
  <c r="Q41" i="5" l="1"/>
  <c r="F13" i="6" a="1"/>
  <c r="F13" i="6" s="1"/>
  <c r="E13" i="6" a="1"/>
  <c r="E13" i="6" s="1"/>
  <c r="D13" i="6" a="1"/>
  <c r="D13" i="6" s="1"/>
  <c r="C13" i="6" a="1"/>
  <c r="C13" i="6" s="1"/>
  <c r="F12" i="6" a="1"/>
  <c r="F12" i="6" s="1"/>
  <c r="E12" i="6" a="1"/>
  <c r="E12" i="6" s="1"/>
  <c r="D12" i="6" a="1"/>
  <c r="D12" i="6" s="1"/>
  <c r="C12" i="6" a="1"/>
  <c r="C12" i="6" s="1"/>
  <c r="F11" i="6" a="1"/>
  <c r="F11" i="6" s="1"/>
  <c r="E11" i="6" a="1"/>
  <c r="E11" i="6" s="1"/>
  <c r="D11" i="6" a="1"/>
  <c r="D11" i="6" s="1"/>
  <c r="C11" i="6" a="1"/>
  <c r="C11" i="6" s="1"/>
  <c r="F9" i="6" a="1"/>
  <c r="F9" i="6" s="1"/>
  <c r="E9" i="6" a="1"/>
  <c r="E9" i="6" s="1"/>
  <c r="D9" i="6" a="1"/>
  <c r="D9" i="6" s="1"/>
  <c r="C9" i="6" a="1"/>
  <c r="C9" i="6" s="1"/>
  <c r="F8" i="6" a="1"/>
  <c r="F8" i="6" s="1"/>
  <c r="I24" i="6" s="1"/>
  <c r="E8" i="6" a="1"/>
  <c r="E8" i="6" s="1"/>
  <c r="D8" i="6" a="1"/>
  <c r="D8" i="6" s="1"/>
  <c r="C8" i="6" a="1"/>
  <c r="C8" i="6" s="1"/>
  <c r="D11" i="3" a="1"/>
  <c r="D11" i="3" s="1"/>
  <c r="E11" i="3" a="1"/>
  <c r="E11" i="3" s="1"/>
  <c r="F11" i="3" a="1"/>
  <c r="F11" i="3" s="1"/>
  <c r="C11" i="3" a="1"/>
  <c r="C11" i="3" s="1"/>
  <c r="D10" i="3" a="1"/>
  <c r="D10" i="3" s="1"/>
  <c r="E10" i="3" a="1"/>
  <c r="E10" i="3" s="1"/>
  <c r="F10" i="3" a="1"/>
  <c r="F10" i="3" s="1"/>
  <c r="C10" i="3" a="1"/>
  <c r="C10" i="3" s="1"/>
  <c r="D9" i="3" a="1"/>
  <c r="D9" i="3" s="1"/>
  <c r="D12" i="3" s="1"/>
  <c r="E9" i="3" a="1"/>
  <c r="E9" i="3" s="1"/>
  <c r="E12" i="3" s="1"/>
  <c r="F9" i="3" a="1"/>
  <c r="F9" i="3" s="1"/>
  <c r="F12" i="3" s="1"/>
  <c r="C9" i="3" a="1"/>
  <c r="C9" i="3" s="1"/>
  <c r="D7" i="3" a="1"/>
  <c r="D7" i="3" s="1"/>
  <c r="E7" i="3" a="1"/>
  <c r="E7" i="3" s="1"/>
  <c r="F7" i="3" a="1"/>
  <c r="F7" i="3" s="1"/>
  <c r="C7" i="3" a="1"/>
  <c r="C7" i="3" s="1"/>
  <c r="D6" i="3" a="1"/>
  <c r="D6" i="3" s="1"/>
  <c r="D8" i="3" s="1"/>
  <c r="E6" i="3" a="1"/>
  <c r="E6" i="3" s="1"/>
  <c r="E8" i="3" s="1"/>
  <c r="F6" i="3" a="1"/>
  <c r="F6" i="3" s="1"/>
  <c r="C6" i="3" a="1"/>
  <c r="C6" i="3" s="1"/>
  <c r="C8" i="3" s="1"/>
  <c r="E5" i="3" a="1"/>
  <c r="E5" i="3" s="1"/>
  <c r="D5" i="3" a="1"/>
  <c r="D5" i="3" s="1"/>
  <c r="F5" i="3" a="1"/>
  <c r="F5" i="3" s="1"/>
  <c r="C5" i="3" a="1"/>
  <c r="C5" i="3" s="1"/>
  <c r="G24" i="6" l="1"/>
  <c r="G29" i="6"/>
  <c r="E10" i="6"/>
  <c r="H24" i="6"/>
  <c r="H29" i="6"/>
  <c r="C12" i="3"/>
  <c r="C13" i="3" s="1"/>
  <c r="I29" i="6"/>
  <c r="F8" i="3"/>
  <c r="F13" i="3" s="1"/>
  <c r="C10" i="6"/>
  <c r="D10" i="6"/>
  <c r="F10" i="6"/>
  <c r="E14" i="6"/>
  <c r="E15" i="6" s="1"/>
  <c r="H34" i="6" s="1"/>
  <c r="F14" i="6"/>
  <c r="C14" i="6"/>
  <c r="C15" i="6" s="1"/>
  <c r="F34" i="6" s="1"/>
  <c r="D14" i="6"/>
  <c r="E13" i="3"/>
  <c r="D13" i="3"/>
  <c r="Y22" i="5"/>
  <c r="Y23" i="5"/>
  <c r="Y24" i="5"/>
  <c r="Y25" i="5"/>
  <c r="Y26" i="5"/>
  <c r="Y27" i="5"/>
  <c r="Y28" i="5"/>
  <c r="Y29" i="5"/>
  <c r="Y30" i="5"/>
  <c r="Y21" i="5"/>
  <c r="U34" i="5"/>
  <c r="T35" i="5"/>
  <c r="T34" i="5"/>
  <c r="X40" i="5"/>
  <c r="W40" i="5"/>
  <c r="V40" i="5"/>
  <c r="U40" i="5"/>
  <c r="T40" i="5"/>
  <c r="X39" i="5"/>
  <c r="W39" i="5"/>
  <c r="V39" i="5"/>
  <c r="U39" i="5"/>
  <c r="T39" i="5"/>
  <c r="X38" i="5"/>
  <c r="W38" i="5"/>
  <c r="V38" i="5"/>
  <c r="U38" i="5"/>
  <c r="T38" i="5"/>
  <c r="X37" i="5"/>
  <c r="W37" i="5"/>
  <c r="V37" i="5"/>
  <c r="U37" i="5"/>
  <c r="T37" i="5"/>
  <c r="X36" i="5"/>
  <c r="W36" i="5"/>
  <c r="V36" i="5"/>
  <c r="U36" i="5"/>
  <c r="T36" i="5"/>
  <c r="X35" i="5"/>
  <c r="W35" i="5"/>
  <c r="V35" i="5"/>
  <c r="U35" i="5"/>
  <c r="X34" i="5"/>
  <c r="W34" i="5"/>
  <c r="V34" i="5"/>
  <c r="G22" i="5"/>
  <c r="G23" i="5"/>
  <c r="G24" i="5"/>
  <c r="G25" i="5"/>
  <c r="G26" i="5"/>
  <c r="G27" i="5"/>
  <c r="G28" i="5"/>
  <c r="G29" i="5"/>
  <c r="G30" i="5"/>
  <c r="G31" i="5"/>
  <c r="G32" i="5"/>
  <c r="H29" i="5"/>
  <c r="I29" i="5" s="1"/>
  <c r="H28" i="5"/>
  <c r="I28" i="5" s="1"/>
  <c r="H22" i="5"/>
  <c r="H23" i="5"/>
  <c r="H24" i="5"/>
  <c r="I24" i="5" s="1"/>
  <c r="H25" i="5"/>
  <c r="I25" i="5" s="1"/>
  <c r="H26" i="5"/>
  <c r="I26" i="5" s="1"/>
  <c r="H27" i="5"/>
  <c r="I27" i="5" s="1"/>
  <c r="H30" i="5"/>
  <c r="I30" i="5" s="1"/>
  <c r="H31" i="5"/>
  <c r="I31" i="5" s="1"/>
  <c r="H32" i="5"/>
  <c r="I32" i="5" s="1"/>
  <c r="H21" i="5"/>
  <c r="I21" i="5" s="1"/>
  <c r="G39" i="5" l="1"/>
  <c r="D29" i="6"/>
  <c r="C29" i="6"/>
  <c r="D15" i="6"/>
  <c r="G34" i="6" s="1"/>
  <c r="C34" i="6" s="1"/>
  <c r="D34" i="6"/>
  <c r="C24" i="6"/>
  <c r="D24" i="6"/>
  <c r="F15" i="6"/>
  <c r="I34" i="6" s="1"/>
  <c r="T41" i="5"/>
  <c r="X41" i="5"/>
  <c r="U41" i="5"/>
  <c r="Y37" i="5"/>
  <c r="Y35" i="5"/>
  <c r="Y38" i="5"/>
  <c r="Y34" i="5"/>
  <c r="Y40" i="5"/>
  <c r="Y36" i="5"/>
  <c r="Y39" i="5"/>
  <c r="V41" i="5"/>
  <c r="W41" i="5"/>
  <c r="H40" i="5"/>
  <c r="H39" i="5"/>
  <c r="G34" i="5"/>
  <c r="G36" i="5"/>
  <c r="G40" i="5"/>
  <c r="G37" i="5"/>
  <c r="G38" i="5"/>
  <c r="G35" i="5"/>
  <c r="I23" i="5"/>
  <c r="H36" i="5"/>
  <c r="I22" i="5"/>
  <c r="H37" i="5"/>
  <c r="H34" i="5"/>
  <c r="H38" i="5"/>
  <c r="H35" i="5"/>
  <c r="M36" i="5"/>
  <c r="N36" i="5"/>
  <c r="O36" i="5"/>
  <c r="P36" i="5"/>
  <c r="L36" i="5"/>
  <c r="M35" i="5"/>
  <c r="N35" i="5"/>
  <c r="O35" i="5"/>
  <c r="P35" i="5"/>
  <c r="L35" i="5"/>
  <c r="L40" i="5"/>
  <c r="M40" i="5"/>
  <c r="N40" i="5"/>
  <c r="O40" i="5"/>
  <c r="P40" i="5"/>
  <c r="L39" i="5"/>
  <c r="M39" i="5"/>
  <c r="N39" i="5"/>
  <c r="N41" i="5" s="1"/>
  <c r="O39" i="5"/>
  <c r="P39" i="5"/>
  <c r="L38" i="5"/>
  <c r="M38" i="5"/>
  <c r="N38" i="5"/>
  <c r="O38" i="5"/>
  <c r="P38" i="5"/>
  <c r="L37" i="5"/>
  <c r="M37" i="5"/>
  <c r="N37" i="5"/>
  <c r="O37" i="5"/>
  <c r="P37" i="5"/>
  <c r="N34" i="5"/>
  <c r="O34" i="5"/>
  <c r="P34" i="5"/>
  <c r="C40" i="5"/>
  <c r="D40" i="5"/>
  <c r="E40" i="5"/>
  <c r="F40" i="5"/>
  <c r="B40" i="5"/>
  <c r="C39" i="5"/>
  <c r="D39" i="5"/>
  <c r="E39" i="5"/>
  <c r="F39" i="5"/>
  <c r="B39" i="5"/>
  <c r="C38" i="5"/>
  <c r="D38" i="5"/>
  <c r="E38" i="5"/>
  <c r="F38" i="5"/>
  <c r="B38" i="5"/>
  <c r="C37" i="5"/>
  <c r="D37" i="5"/>
  <c r="E37" i="5"/>
  <c r="F37" i="5"/>
  <c r="B37" i="5"/>
  <c r="C36" i="5"/>
  <c r="D36" i="5"/>
  <c r="E36" i="5"/>
  <c r="F36" i="5"/>
  <c r="B36" i="5"/>
  <c r="C35" i="5"/>
  <c r="D35" i="5"/>
  <c r="E35" i="5"/>
  <c r="F35" i="5"/>
  <c r="B35" i="5"/>
  <c r="E34" i="5"/>
  <c r="C34" i="5"/>
  <c r="D34" i="5"/>
  <c r="F34" i="5"/>
  <c r="B34" i="5"/>
  <c r="G41" i="5" l="1"/>
  <c r="I34" i="5"/>
  <c r="C33" i="6"/>
  <c r="G20" i="6" s="1"/>
  <c r="C35" i="6"/>
  <c r="D35" i="6"/>
  <c r="D33" i="6"/>
  <c r="H20" i="6" s="1"/>
  <c r="C23" i="6"/>
  <c r="G8" i="6" s="1"/>
  <c r="G15" i="6" s="1"/>
  <c r="C25" i="6"/>
  <c r="D23" i="6"/>
  <c r="H18" i="6" s="1"/>
  <c r="D25" i="6"/>
  <c r="C30" i="6"/>
  <c r="C28" i="6"/>
  <c r="G19" i="6" s="1"/>
  <c r="D28" i="6"/>
  <c r="H19" i="6" s="1"/>
  <c r="D30" i="6"/>
  <c r="Y41" i="5"/>
  <c r="H41" i="5"/>
  <c r="D41" i="5"/>
  <c r="E41" i="5"/>
  <c r="I36" i="5"/>
  <c r="C41" i="5"/>
  <c r="I35" i="5"/>
  <c r="I37" i="5"/>
  <c r="B41" i="5"/>
  <c r="I39" i="5"/>
  <c r="I38" i="5"/>
  <c r="F41" i="5"/>
  <c r="I40" i="5"/>
  <c r="O41" i="5"/>
  <c r="L41" i="5"/>
  <c r="M41" i="5"/>
  <c r="P41" i="5"/>
  <c r="H8" i="6" l="1"/>
  <c r="I41" i="5"/>
  <c r="G9" i="6"/>
  <c r="G10" i="6" s="1"/>
  <c r="G14" i="6" s="1"/>
  <c r="G11" i="6" s="1"/>
  <c r="H15" i="6" l="1"/>
  <c r="H9" i="6"/>
  <c r="H10" i="6" s="1"/>
  <c r="H14" i="6" l="1"/>
  <c r="H11" i="6" s="1"/>
</calcChain>
</file>

<file path=xl/sharedStrings.xml><?xml version="1.0" encoding="utf-8"?>
<sst xmlns="http://schemas.openxmlformats.org/spreadsheetml/2006/main" count="8693" uniqueCount="751">
  <si>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</si>
  <si>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</si>
  <si>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</si>
  <si>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</si>
  <si>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</si>
  <si>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</si>
  <si>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</si>
  <si>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</si>
  <si>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</si>
  <si>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</si>
  <si>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</si>
  <si>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</si>
  <si>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</si>
  <si>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</si>
  <si>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</si>
  <si>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</si>
  <si>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</si>
  <si>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</si>
  <si>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</si>
  <si>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</si>
  <si>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</si>
  <si>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</si>
  <si>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</si>
  <si>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</si>
  <si>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</si>
  <si>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</si>
  <si>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</si>
  <si>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</si>
  <si>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</si>
  <si>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</si>
  <si>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</si>
  <si>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</si>
  <si>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</si>
  <si>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</si>
  <si>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</si>
  <si>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</si>
  <si>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</si>
  <si>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</si>
  <si>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</si>
  <si>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</si>
  <si>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</si>
  <si>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</si>
  <si>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</si>
  <si>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</si>
  <si>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</si>
  <si>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</si>
  <si>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</si>
  <si>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</si>
  <si>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</si>
  <si>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</si>
  <si>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</si>
  <si>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</si>
  <si>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</si>
  <si>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</si>
  <si>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</si>
  <si>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</si>
  <si>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</si>
  <si>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</si>
  <si>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</si>
  <si>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</si>
  <si>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</si>
  <si>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</si>
  <si>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</si>
  <si>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</si>
  <si>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</si>
  <si>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</si>
  <si>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</si>
  <si>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</si>
  <si>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</si>
  <si>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</si>
  <si>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</si>
  <si>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</si>
  <si>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</si>
  <si>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</si>
  <si>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</si>
  <si>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</si>
  <si>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</si>
  <si>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</si>
  <si>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</si>
  <si>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</si>
  <si>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</si>
  <si>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</si>
  <si>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</si>
  <si>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</si>
  <si>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</si>
  <si>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</si>
  <si>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</si>
  <si>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</si>
  <si>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</si>
  <si>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</si>
  <si>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</si>
  <si>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</si>
  <si>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</si>
  <si>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</si>
  <si>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</si>
  <si>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</si>
  <si>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</si>
  <si>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</si>
  <si>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</si>
  <si>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</si>
  <si>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</si>
  <si>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</si>
  <si>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</si>
  <si>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</si>
  <si>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</si>
  <si>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</si>
  <si>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</si>
  <si>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</si>
  <si>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</si>
  <si>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</si>
  <si>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</si>
  <si>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</si>
  <si>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</si>
  <si>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</si>
  <si>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</si>
  <si>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</si>
  <si>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</si>
  <si>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</si>
  <si>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</si>
  <si>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</si>
  <si>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</si>
  <si>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</si>
  <si>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</si>
  <si>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</si>
  <si>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</si>
  <si>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</si>
  <si>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</si>
  <si>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</si>
  <si>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</si>
  <si>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</si>
  <si>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</si>
  <si>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</si>
  <si>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</si>
  <si>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</si>
  <si>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</si>
  <si>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</si>
  <si>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</si>
  <si>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</si>
  <si>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</si>
  <si>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</si>
  <si>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</si>
  <si>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</si>
  <si>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</si>
  <si>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</si>
  <si>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</si>
  <si>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</si>
  <si>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</si>
  <si>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</si>
  <si>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</si>
  <si>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</si>
  <si>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</si>
  <si>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</si>
  <si>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</si>
  <si>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</si>
  <si>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</si>
  <si>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</si>
  <si>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</si>
  <si>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</si>
  <si>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</si>
  <si>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</si>
  <si>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</si>
  <si>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</si>
  <si>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</si>
  <si>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</si>
  <si>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</si>
  <si>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</si>
  <si>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</si>
  <si>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</si>
  <si>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</si>
  <si>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</si>
  <si>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</si>
  <si>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</si>
  <si>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</si>
  <si>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</si>
  <si>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</si>
  <si>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</si>
  <si>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</si>
  <si>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</si>
  <si>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</si>
  <si>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</si>
  <si>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</si>
  <si>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</si>
  <si>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</si>
  <si>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</si>
  <si>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</si>
  <si>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</si>
  <si>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</si>
  <si>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</si>
  <si>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</si>
  <si>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</si>
  <si>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</si>
  <si>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</si>
  <si>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</si>
  <si>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</si>
  <si>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</si>
  <si>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</si>
  <si>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</si>
  <si>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</si>
  <si>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</si>
  <si>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</si>
  <si>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</si>
  <si>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</si>
  <si>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</si>
  <si>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</si>
  <si>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</si>
  <si>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</si>
  <si>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</si>
  <si>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</si>
  <si>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</si>
  <si>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</si>
  <si>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</si>
  <si>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</si>
  <si>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</si>
  <si>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</si>
  <si>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</si>
  <si>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</si>
  <si>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</si>
  <si>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</si>
  <si>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</si>
  <si>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</si>
  <si>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</si>
  <si>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</si>
  <si>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</si>
  <si>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</si>
  <si>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</si>
  <si>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</si>
  <si>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</si>
  <si>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</si>
  <si>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</si>
  <si>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</si>
  <si>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</si>
  <si>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</si>
  <si>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</si>
  <si>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</si>
  <si>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</si>
  <si>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</si>
  <si>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</si>
  <si>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</si>
  <si>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</si>
  <si>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</si>
  <si>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</si>
  <si>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</si>
  <si>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</si>
  <si>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</si>
  <si>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</si>
  <si>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</si>
  <si>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</si>
  <si>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</si>
  <si>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</si>
  <si>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</si>
  <si>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</si>
  <si>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</si>
  <si>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</si>
  <si>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</si>
  <si>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</si>
  <si>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</si>
  <si>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</si>
  <si>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</si>
  <si>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</si>
  <si>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</si>
  <si>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</si>
  <si>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</si>
  <si>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</si>
  <si>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</si>
  <si>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</si>
  <si>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</si>
  <si>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</si>
  <si>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</si>
  <si>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</si>
  <si>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</si>
  <si>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</si>
  <si>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</si>
  <si>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</si>
  <si>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</si>
  <si>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</si>
  <si>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</si>
  <si>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</si>
  <si>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</si>
  <si>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</si>
  <si>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</si>
  <si>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</si>
  <si>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</si>
  <si>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</si>
  <si>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</si>
  <si>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</si>
  <si>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</si>
  <si>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</si>
  <si>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</si>
  <si>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</si>
  <si>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</si>
  <si>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</si>
  <si>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</si>
  <si>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</si>
  <si>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</si>
  <si>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</si>
  <si>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</si>
  <si>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</si>
  <si>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</si>
  <si>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</si>
  <si>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</si>
  <si>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</si>
  <si>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</si>
  <si>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</si>
  <si>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</si>
  <si>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</si>
  <si>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</si>
  <si>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</si>
  <si>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</si>
  <si>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</si>
  <si>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</si>
  <si>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</si>
  <si>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</si>
  <si>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</si>
  <si>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</si>
  <si>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</si>
  <si>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</si>
  <si>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</si>
  <si>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</si>
  <si>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</si>
  <si>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</si>
  <si>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</si>
  <si>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</si>
  <si>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</si>
  <si>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</si>
  <si>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</si>
  <si>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</si>
  <si>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</si>
  <si>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</si>
  <si>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</si>
  <si>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</si>
  <si>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</si>
  <si>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</si>
  <si>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</si>
  <si>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</si>
  <si>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</si>
  <si>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</si>
  <si>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</si>
  <si>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</si>
  <si>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</si>
  <si>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</si>
  <si>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</si>
  <si>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</si>
  <si>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</si>
  <si>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</si>
  <si>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</si>
  <si>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</si>
  <si>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</si>
  <si>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</si>
  <si>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</si>
  <si>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</si>
  <si>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</si>
  <si>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</si>
  <si>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</si>
  <si>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</si>
  <si>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</si>
  <si>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</si>
  <si>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</si>
  <si>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</si>
  <si>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</si>
  <si>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</si>
  <si>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</si>
  <si>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</si>
  <si>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</si>
  <si>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</si>
  <si>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</si>
  <si>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</si>
  <si>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</si>
  <si>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</si>
  <si>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</si>
  <si>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</si>
  <si>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</si>
  <si>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</si>
  <si>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</si>
  <si>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</si>
  <si>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</si>
  <si>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</si>
  <si>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</si>
  <si>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</si>
  <si>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</si>
  <si>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</si>
  <si>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</si>
  <si>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</si>
  <si>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</si>
  <si>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</si>
  <si>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</si>
  <si>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</si>
  <si>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</si>
  <si>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</si>
  <si>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</si>
  <si>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</si>
  <si>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</si>
  <si>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</si>
  <si>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</si>
  <si>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</si>
  <si>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</si>
  <si>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</si>
  <si>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</si>
  <si>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</si>
  <si>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</si>
  <si>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</si>
  <si>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</si>
  <si>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</si>
  <si>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</si>
  <si>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</si>
  <si>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</si>
  <si>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</si>
  <si>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</si>
  <si>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</si>
  <si>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</si>
  <si>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</si>
  <si>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</si>
  <si>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</si>
  <si>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</si>
  <si>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</si>
  <si>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</si>
  <si>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</si>
  <si>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</si>
  <si>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</si>
  <si>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</si>
  <si>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</si>
  <si>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</si>
  <si>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</si>
  <si>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</si>
  <si>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</si>
  <si>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</si>
  <si>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</si>
  <si>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</si>
  <si>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</si>
  <si>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</si>
  <si>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</si>
  <si>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</si>
  <si>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</si>
  <si>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</si>
  <si>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</si>
  <si>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</si>
  <si>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</si>
  <si>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</si>
  <si>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</si>
  <si>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</si>
  <si>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</si>
  <si>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</si>
  <si>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</si>
  <si>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</si>
  <si>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</si>
  <si>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</si>
  <si>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</si>
  <si>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</si>
  <si>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</si>
  <si>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</si>
  <si>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</si>
  <si>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</si>
  <si>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</si>
  <si>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</si>
  <si>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</si>
  <si>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</si>
  <si>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</si>
  <si>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</si>
  <si>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</si>
  <si>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</si>
  <si>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</si>
  <si>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</si>
  <si>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</si>
  <si>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</si>
  <si>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</si>
  <si>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</si>
  <si>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</si>
  <si>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</si>
  <si>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</si>
  <si>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</si>
  <si>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</si>
  <si>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</si>
  <si>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</si>
  <si>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</si>
  <si>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</si>
  <si>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</si>
  <si>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</si>
  <si>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</si>
  <si>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</si>
  <si>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</si>
  <si>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</si>
  <si>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</si>
  <si>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</si>
  <si>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</si>
  <si>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</si>
  <si>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</si>
  <si>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</si>
  <si>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</si>
  <si>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</si>
  <si>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</si>
  <si>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</si>
  <si>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</si>
  <si>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</si>
  <si>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</si>
  <si>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</si>
  <si>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</si>
  <si>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</si>
  <si>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</si>
  <si>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</si>
  <si>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</si>
  <si>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</si>
  <si>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</si>
  <si>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</si>
  <si>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</si>
  <si>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</si>
  <si>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</si>
  <si>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</si>
  <si>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</si>
  <si>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</si>
  <si>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</si>
  <si>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</si>
  <si>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</si>
  <si>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</si>
  <si>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</si>
  <si>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</si>
  <si>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</si>
  <si>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</si>
  <si>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</si>
  <si>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</si>
  <si>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</si>
  <si>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</si>
  <si>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</si>
  <si>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</si>
  <si>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</si>
  <si>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</si>
  <si>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</si>
  <si>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</si>
  <si>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</si>
  <si>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</si>
  <si>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</si>
  <si>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</si>
  <si>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</si>
  <si>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</si>
  <si>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</si>
  <si>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</si>
  <si>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</si>
  <si>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</si>
  <si>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</si>
  <si>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</si>
  <si>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</si>
  <si>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</si>
  <si>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</si>
  <si>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</si>
  <si>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</si>
  <si>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</si>
  <si>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</si>
  <si>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</si>
  <si>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</si>
  <si>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</si>
  <si>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</si>
  <si>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</si>
  <si>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</si>
  <si>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</si>
  <si>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</si>
  <si>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</si>
  <si>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</si>
  <si>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</si>
  <si>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</si>
  <si>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</si>
  <si>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</si>
  <si>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</si>
  <si>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</si>
  <si>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</si>
  <si>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</si>
  <si>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</si>
  <si>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</si>
  <si>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</si>
  <si>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</si>
  <si>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</si>
  <si>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</si>
  <si>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</si>
  <si>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</si>
  <si>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</si>
  <si>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</si>
  <si>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</si>
  <si>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</si>
  <si>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</si>
  <si>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</si>
  <si>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</si>
  <si>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</si>
  <si>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</si>
  <si>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</si>
  <si>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</si>
  <si>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</si>
  <si>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</si>
  <si>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</si>
  <si>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</si>
  <si>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</si>
  <si>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</si>
  <si>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</si>
  <si>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</si>
  <si>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</si>
  <si>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</si>
  <si>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</si>
  <si>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</si>
  <si>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</si>
  <si>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</si>
  <si>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</si>
  <si>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</si>
  <si>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</si>
  <si>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</si>
  <si>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</si>
  <si>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</si>
  <si>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</si>
  <si>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</si>
  <si>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</si>
  <si>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</si>
  <si>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</si>
  <si>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</si>
  <si>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</si>
  <si>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</si>
  <si>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</si>
  <si>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</si>
  <si>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</si>
  <si>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</si>
  <si>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</si>
  <si>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</si>
  <si>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</si>
  <si>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</si>
  <si>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</si>
  <si>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</si>
  <si>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</si>
  <si>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</si>
  <si>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</si>
  <si>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</si>
  <si>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</si>
  <si>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</si>
  <si>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</si>
  <si>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</si>
  <si>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</si>
  <si>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</si>
  <si>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</si>
  <si>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</si>
  <si>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</si>
  <si>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</si>
  <si>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</si>
  <si>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</si>
  <si>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</si>
  <si>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</si>
  <si>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</si>
  <si>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</si>
  <si>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</si>
  <si>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</si>
  <si>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</si>
  <si>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</si>
  <si>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</si>
  <si>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</si>
  <si>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</si>
  <si>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</si>
  <si>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</si>
  <si>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</si>
  <si>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</si>
  <si>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</si>
  <si>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</si>
  <si>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</si>
  <si>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</si>
  <si>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</si>
  <si>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</si>
  <si>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</si>
  <si>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</si>
  <si>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</si>
  <si>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</si>
  <si>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</si>
  <si>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</si>
  <si>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</si>
  <si>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</si>
  <si>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</si>
  <si>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</si>
  <si>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</si>
  <si>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</si>
  <si>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</si>
  <si>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</si>
  <si>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</si>
  <si>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</si>
  <si>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</si>
  <si>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</si>
  <si>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</si>
  <si>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</si>
  <si>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</si>
  <si>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</si>
  <si>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</si>
  <si>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</si>
  <si>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</si>
  <si>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</si>
  <si>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</si>
  <si>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</si>
  <si>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</si>
  <si>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</si>
  <si>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</si>
  <si>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</si>
  <si>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</si>
  <si>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</si>
  <si>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</si>
  <si>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</si>
  <si>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</si>
  <si>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</si>
  <si>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</si>
  <si>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</si>
  <si>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</si>
  <si>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Sales General and Admin. </t>
  </si>
  <si>
    <t>Multi0line Insurance</t>
  </si>
  <si>
    <t>Multi0Sector Holdings</t>
  </si>
  <si>
    <t>Row Labels</t>
  </si>
  <si>
    <t>Grand Total</t>
  </si>
  <si>
    <t xml:space="preserve">Sum of  Total Revenue </t>
  </si>
  <si>
    <t xml:space="preserve">Sum of  Cost of Goods Sold </t>
  </si>
  <si>
    <t xml:space="preserve">Sum of  Sales General and Admin. </t>
  </si>
  <si>
    <t xml:space="preserve">Sum of  Research and Development </t>
  </si>
  <si>
    <t xml:space="preserve">Sum of  Other Operating Items </t>
  </si>
  <si>
    <t>COGs</t>
  </si>
  <si>
    <t>Mean</t>
  </si>
  <si>
    <t>Median</t>
  </si>
  <si>
    <t>Q1</t>
  </si>
  <si>
    <t>Q3</t>
  </si>
  <si>
    <t>Max</t>
  </si>
  <si>
    <t>Min</t>
  </si>
  <si>
    <t>Deviation</t>
  </si>
  <si>
    <t>range</t>
  </si>
  <si>
    <t>Property&amp; Casualty insurance</t>
  </si>
  <si>
    <t xml:space="preserve">Total operating expenses </t>
  </si>
  <si>
    <t>EBIT</t>
  </si>
  <si>
    <t>Gross profit</t>
  </si>
  <si>
    <t>Ticker symbol</t>
  </si>
  <si>
    <t>COGS</t>
  </si>
  <si>
    <t>Gross Profit</t>
  </si>
  <si>
    <t>Other operating expenses</t>
  </si>
  <si>
    <t>Total operating expenses</t>
  </si>
  <si>
    <t>Operating income/ EBIT</t>
  </si>
  <si>
    <t xml:space="preserve"> Sales, General and Admin.  </t>
  </si>
  <si>
    <t>Total revenue</t>
  </si>
  <si>
    <t>R&amp;D</t>
  </si>
  <si>
    <t>Year 5</t>
  </si>
  <si>
    <t>Year 6</t>
  </si>
  <si>
    <t>Base case</t>
  </si>
  <si>
    <t>Weak case</t>
  </si>
  <si>
    <t>Best case</t>
  </si>
  <si>
    <t>Revenue growth</t>
  </si>
  <si>
    <t>Gross margin</t>
  </si>
  <si>
    <t>Operating margin</t>
  </si>
  <si>
    <t>Scenario</t>
  </si>
  <si>
    <t xml:space="preserve">Revenue growth </t>
  </si>
  <si>
    <t xml:space="preserve">Cost of Goods Sold </t>
  </si>
  <si>
    <t xml:space="preserve">Sales General and Admin. </t>
  </si>
  <si>
    <t xml:space="preserve">Research and Development </t>
  </si>
  <si>
    <t xml:space="preserve">Other Operating Items </t>
  </si>
  <si>
    <t xml:space="preserve">Industies </t>
  </si>
  <si>
    <t>Sum</t>
  </si>
  <si>
    <t xml:space="preserve">Deviation </t>
  </si>
  <si>
    <t>standart deviation</t>
  </si>
  <si>
    <t>REVENUE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</si>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</sst>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409]* #,##0_ ;_-[$$-409]* \-#,##0\ ;_-[$$-409]* &quot;-&quot;??_ ;_-@_ 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9" tint="0.3999755851924192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42" applyNumberFormat="1" applyFont="1"/>
    <xf numFmtId="0" fontId="0" fillId="0" borderId="0" xfId="42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4" borderId="0" xfId="0" applyFill="1"/>
    <xf numFmtId="0" fontId="0" fillId="0" borderId="10" xfId="0" applyBorder="1"/>
    <xf numFmtId="0" fontId="18" fillId="0" borderId="10" xfId="0" applyFont="1" applyBorder="1"/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0" fillId="35" borderId="10" xfId="42" applyNumberFormat="1" applyFont="1" applyFill="1" applyBorder="1"/>
    <xf numFmtId="0" fontId="16" fillId="35" borderId="10" xfId="0" applyFont="1" applyFill="1" applyBorder="1"/>
    <xf numFmtId="0" fontId="16" fillId="35" borderId="10" xfId="42" applyNumberFormat="1" applyFont="1" applyFill="1" applyBorder="1"/>
    <xf numFmtId="0" fontId="16" fillId="37" borderId="10" xfId="0" applyFont="1" applyFill="1" applyBorder="1"/>
    <xf numFmtId="0" fontId="0" fillId="36" borderId="10" xfId="0" applyFill="1" applyBorder="1"/>
    <xf numFmtId="0" fontId="0" fillId="38" borderId="0" xfId="0" applyFill="1"/>
    <xf numFmtId="0" fontId="0" fillId="36" borderId="10" xfId="0" applyFont="1" applyFill="1" applyBorder="1"/>
    <xf numFmtId="0" fontId="19" fillId="0" borderId="10" xfId="0" applyFont="1" applyBorder="1"/>
    <xf numFmtId="9" fontId="0" fillId="0" borderId="10" xfId="0" applyNumberFormat="1" applyBorder="1"/>
    <xf numFmtId="0" fontId="19" fillId="35" borderId="10" xfId="0" applyFont="1" applyFill="1" applyBorder="1"/>
    <xf numFmtId="0" fontId="20" fillId="0" borderId="10" xfId="0" applyFont="1" applyBorder="1"/>
    <xf numFmtId="0" fontId="20" fillId="36" borderId="10" xfId="0" applyFont="1" applyFill="1" applyBorder="1"/>
    <xf numFmtId="0" fontId="0" fillId="36" borderId="0" xfId="0" applyFill="1"/>
    <xf numFmtId="0" fontId="0" fillId="0" borderId="11" xfId="0" applyBorder="1"/>
    <xf numFmtId="0" fontId="16" fillId="33" borderId="10" xfId="0" applyFont="1" applyFill="1" applyBorder="1"/>
    <xf numFmtId="0" fontId="0" fillId="0" borderId="10" xfId="0" applyNumberFormat="1" applyBorder="1"/>
    <xf numFmtId="0" fontId="16" fillId="35" borderId="10" xfId="0" applyNumberFormat="1" applyFont="1" applyFill="1" applyBorder="1"/>
    <xf numFmtId="0" fontId="16" fillId="0" borderId="10" xfId="0" applyFont="1" applyFill="1" applyBorder="1" applyAlignment="1">
      <alignment horizontal="left"/>
    </xf>
    <xf numFmtId="0" fontId="16" fillId="33" borderId="12" xfId="0" applyFont="1" applyFill="1" applyBorder="1"/>
    <xf numFmtId="0" fontId="0" fillId="0" borderId="12" xfId="0" applyNumberFormat="1" applyBorder="1"/>
    <xf numFmtId="0" fontId="0" fillId="35" borderId="12" xfId="0" applyFill="1" applyBorder="1"/>
    <xf numFmtId="0" fontId="0" fillId="38" borderId="10" xfId="0" applyFill="1" applyBorder="1"/>
    <xf numFmtId="0" fontId="0" fillId="40" borderId="10" xfId="0" applyFill="1" applyBorder="1" applyAlignment="1">
      <alignment horizontal="center"/>
    </xf>
    <xf numFmtId="0" fontId="0" fillId="39" borderId="10" xfId="0" applyFill="1" applyBorder="1"/>
    <xf numFmtId="0" fontId="16" fillId="0" borderId="10" xfId="0" applyNumberFormat="1" applyFont="1" applyBorder="1"/>
    <xf numFmtId="0" fontId="0" fillId="0" borderId="10" xfId="42" applyNumberFormat="1" applyFont="1" applyBorder="1"/>
    <xf numFmtId="0" fontId="16" fillId="34" borderId="0" xfId="0" applyFont="1" applyFill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34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EBIT for Property &amp; Casualty insurance indusrty for  Year 3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 in year 3'!$A$51:$A$58</c:f>
              <c:strCache>
                <c:ptCount val="8"/>
                <c:pt idx="0">
                  <c:v>AIG</c:v>
                </c:pt>
                <c:pt idx="1">
                  <c:v>ALL</c:v>
                </c:pt>
                <c:pt idx="2">
                  <c:v>CB</c:v>
                </c:pt>
                <c:pt idx="3">
                  <c:v>CINF</c:v>
                </c:pt>
                <c:pt idx="4">
                  <c:v>HIG</c:v>
                </c:pt>
                <c:pt idx="5">
                  <c:v>PGR</c:v>
                </c:pt>
                <c:pt idx="6">
                  <c:v>TRV</c:v>
                </c:pt>
                <c:pt idx="7">
                  <c:v>XL</c:v>
                </c:pt>
              </c:strCache>
            </c:strRef>
          </c:cat>
          <c:val>
            <c:numRef>
              <c:f>'Statistic in year 3'!$B$51:$B$58</c:f>
              <c:numCache>
                <c:formatCode>General</c:formatCode>
                <c:ptCount val="8"/>
                <c:pt idx="0">
                  <c:v>12304000000</c:v>
                </c:pt>
                <c:pt idx="1">
                  <c:v>4651000000</c:v>
                </c:pt>
                <c:pt idx="2">
                  <c:v>3603000000</c:v>
                </c:pt>
                <c:pt idx="3">
                  <c:v>774000000</c:v>
                </c:pt>
                <c:pt idx="4">
                  <c:v>2052000000</c:v>
                </c:pt>
                <c:pt idx="5">
                  <c:v>2024300000</c:v>
                </c:pt>
                <c:pt idx="6">
                  <c:v>5113000000</c:v>
                </c:pt>
                <c:pt idx="7">
                  <c:v>1021478000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C-4E43-B651-0E33D9BAA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98567424"/>
        <c:axId val="1994076448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 in year 3'!$A$51:$A$58</c:f>
              <c:strCache>
                <c:ptCount val="8"/>
                <c:pt idx="0">
                  <c:v>AIG</c:v>
                </c:pt>
                <c:pt idx="1">
                  <c:v>ALL</c:v>
                </c:pt>
                <c:pt idx="2">
                  <c:v>CB</c:v>
                </c:pt>
                <c:pt idx="3">
                  <c:v>CINF</c:v>
                </c:pt>
                <c:pt idx="4">
                  <c:v>HIG</c:v>
                </c:pt>
                <c:pt idx="5">
                  <c:v>PGR</c:v>
                </c:pt>
                <c:pt idx="6">
                  <c:v>TRV</c:v>
                </c:pt>
                <c:pt idx="7">
                  <c:v>XL</c:v>
                </c:pt>
              </c:strCache>
            </c:strRef>
          </c:cat>
          <c:val>
            <c:numRef>
              <c:f>'Statistic in year 3'!$C$51:$C$58</c:f>
              <c:numCache>
                <c:formatCode>General</c:formatCode>
                <c:ptCount val="8"/>
                <c:pt idx="0">
                  <c:v>2.3922323698173047</c:v>
                </c:pt>
                <c:pt idx="1">
                  <c:v>0.20261152761802387</c:v>
                </c:pt>
                <c:pt idx="2">
                  <c:v>-9.7234629787548613E-2</c:v>
                </c:pt>
                <c:pt idx="3">
                  <c:v>-0.90664758713522464</c:v>
                </c:pt>
                <c:pt idx="4">
                  <c:v>-0.54099549823797122</c:v>
                </c:pt>
                <c:pt idx="5">
                  <c:v>-0.54892082129153452</c:v>
                </c:pt>
                <c:pt idx="6">
                  <c:v>0.33479561609261782</c:v>
                </c:pt>
                <c:pt idx="7">
                  <c:v>-0.83584097707566718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C-4E43-B651-0E33D9BAA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565824"/>
        <c:axId val="1994079360"/>
      </c:lineChart>
      <c:catAx>
        <c:axId val="19985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Companies</a:t>
                </a:r>
              </a:p>
            </c:rich>
          </c:tx>
          <c:layout>
            <c:manualLayout>
              <c:xMode val="edge"/>
              <c:yMode val="edge"/>
              <c:x val="0.46523729759910665"/>
              <c:y val="0.90401084479824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76448"/>
        <c:crosses val="autoZero"/>
        <c:auto val="1"/>
        <c:lblAlgn val="ctr"/>
        <c:lblOffset val="100"/>
        <c:noMultiLvlLbl val="0"/>
      </c:catAx>
      <c:valAx>
        <c:axId val="1994076448"/>
        <c:scaling>
          <c:orientation val="minMax"/>
          <c:max val="13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Billions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67424"/>
        <c:crosses val="autoZero"/>
        <c:crossBetween val="between"/>
        <c:dispUnits>
          <c:builtInUnit val="billions"/>
        </c:dispUnits>
      </c:valAx>
      <c:valAx>
        <c:axId val="1994079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Standart</a:t>
                </a:r>
                <a:r>
                  <a:rPr lang="en-GB" baseline="0"/>
                  <a:t> Dev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65824"/>
        <c:crosses val="max"/>
        <c:crossBetween val="between"/>
      </c:valAx>
      <c:catAx>
        <c:axId val="1998565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4079360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accent1">
              <a:alpha val="42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20" normalizeH="0" baseline="0" noProof="0">
                <a:ln>
                  <a:noFill/>
                </a:ln>
                <a:solidFill>
                  <a:sysClr val="windowText" lastClr="000000">
                    <a:lumMod val="50000"/>
                    <a:lumOff val="50000"/>
                  </a:sysClr>
                </a:solidFill>
                <a:effectLst/>
                <a:uLnTx/>
                <a:uFillTx/>
                <a:latin typeface="Calibri" panose="020F0502020204030204"/>
              </a:rPr>
              <a:t>EBIT for Property &amp; Casualty insurance indusrty for  Year 3</a:t>
            </a:r>
            <a:endParaRPr lang="en-GB"/>
          </a:p>
        </cx:rich>
      </cx:tx>
    </cx:title>
    <cx:plotArea>
      <cx:plotAreaRegion>
        <cx:series layoutId="clusteredColumn" uniqueId="{E9D0CAF3-7106-4DA9-A663-D9309DFC2AE2}" formatIdx="0">
          <cx:dataId val="0"/>
          <cx:layoutPr>
            <cx:aggregation/>
          </cx:layoutPr>
          <cx:axisId val="1"/>
        </cx:series>
        <cx:series layoutId="clusteredColumn" hidden="1" uniqueId="{72A11C7A-5FC8-4B8A-9F40-7B463EAE9EAF}" formatIdx="2">
          <cx:dataId val="1"/>
          <cx:layoutPr>
            <cx:aggregation/>
          </cx:layoutPr>
          <cx:axisId val="1"/>
        </cx:series>
        <cx:series layoutId="paretoLine" ownerIdx="0" uniqueId="{2B6C3DC5-32A2-4EF2-9BE5-DDF54C899519}" formatIdx="1">
          <cx:axisId val="2"/>
        </cx:series>
        <cx:series layoutId="paretoLine" ownerIdx="1" uniqueId="{87AA2672-5483-4E3E-A318-007A2FAFA0E2}" formatIdx="3">
          <cx:axisId val="2"/>
        </cx:series>
      </cx:plotAreaRegion>
      <cx:axis id="0">
        <cx:catScaling gapWidth="0"/>
        <cx:title>
          <cx:tx>
            <cx:txData>
              <cx:v>Companies</cx:v>
            </cx:txData>
          </cx:tx>
          <cx:spPr>
            <a:ln>
              <a:noFill/>
            </a:ln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Companies</a:t>
              </a:r>
            </a:p>
          </cx:txPr>
        </cx:title>
        <cx:tickLabels/>
      </cx:axis>
      <cx:axis id="1">
        <cx:valScaling/>
        <cx:title>
          <cx:tx>
            <cx:txData>
              <cx:v>Billions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Billions $</a:t>
              </a:r>
            </a:p>
          </cx:txPr>
        </cx:title>
        <cx:units unit="billions"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  <cx:data id="1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EBIT for Banks industry for Year 3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2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 panose="020F0502020204030204"/>
            </a:rPr>
            <a:t>EBIT for Banks industry for Year 3</a:t>
          </a:r>
        </a:p>
      </cx:txPr>
    </cx:title>
    <cx:plotArea>
      <cx:plotAreaRegion>
        <cx:series layoutId="clusteredColumn" uniqueId="{E45DA6F0-B47F-40C6-86CD-37990AEE2610}" formatIdx="0">
          <cx:dataId val="0"/>
          <cx:layoutPr>
            <cx:aggregation/>
          </cx:layoutPr>
          <cx:axisId val="0"/>
        </cx:series>
        <cx:series layoutId="clusteredColumn" hidden="1" uniqueId="{E638BF73-53B4-4BC9-94A6-255590A0C9FA}" formatIdx="1">
          <cx:dataId val="1"/>
          <cx:layoutPr>
            <cx:aggregation/>
          </cx:layoutPr>
          <cx:axisId val="0"/>
        </cx:series>
        <cx:series layoutId="paretoLine" ownerIdx="0" uniqueId="{208F4F7F-E96E-4C9B-9372-D6A455FC8E02}" formatIdx="2">
          <cx:axisId val="2"/>
        </cx:series>
        <cx:series layoutId="paretoLine" ownerIdx="1" uniqueId="{75162B3A-3500-485D-890D-925908732407}" formatIdx="3">
          <cx:axisId val="2"/>
        </cx:series>
      </cx:plotAreaRegion>
      <cx:axis id="0">
        <cx:valScaling/>
        <cx:title>
          <cx:tx>
            <cx:txData>
              <cx:v>Billions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Billions $</a:t>
              </a:r>
            </a:p>
          </cx:txPr>
        </cx:title>
        <cx:units unit="billions"/>
        <cx:majorGridlines/>
        <cx:tickLabels/>
      </cx:axis>
      <cx:axis id="1">
        <cx:catScaling gapWidth="0"/>
        <cx:title>
          <cx:tx>
            <cx:txData>
              <cx:v>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Companies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319086</xdr:colOff>
      <xdr:row>72</xdr:row>
      <xdr:rowOff>57150</xdr:rowOff>
    </xdr:from>
    <xdr:to>
      <xdr:col>3</xdr:col>
      <xdr:colOff>1562100</xdr:colOff>
      <xdr:row>92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EB02CB9-8F60-416A-8C68-C33BC8D9AC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086" y="13773150"/>
              <a:ext cx="6786564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133350</xdr:colOff>
      <xdr:row>71</xdr:row>
      <xdr:rowOff>171451</xdr:rowOff>
    </xdr:from>
    <xdr:to>
      <xdr:col>8</xdr:col>
      <xdr:colOff>476250</xdr:colOff>
      <xdr:row>92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AD40707-C766-4846-93BF-2D80F0E61A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0975" y="13696951"/>
              <a:ext cx="8343900" cy="3838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1410757</xdr:colOff>
      <xdr:row>72</xdr:row>
      <xdr:rowOff>17992</xdr:rowOff>
    </xdr:from>
    <xdr:to>
      <xdr:col>12</xdr:col>
      <xdr:colOff>512937</xdr:colOff>
      <xdr:row>90</xdr:row>
      <xdr:rowOff>56092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F2B418-9025-41C9-8510-94F02EF99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em Gnezdilov" refreshedDate="44342.94775821759" createdVersion="6" refreshedVersion="6" minRefreshableVersion="3" recordCount="165" xr:uid="{1DCD7B6C-D8CA-42FB-B0FA-B0A90C2707A5}">
  <cacheSource type="worksheet">
    <worksheetSource ref="B1:K1048576" sheet="Financial sector"/>
  </cacheSource>
  <cacheFields count="10">
    <cacheField name="Ticker Symbol" numFmtId="0">
      <sharedItems containsBlank="1" count="42">
        <s v="AFL"/>
        <s v="AIG"/>
        <s v="AIZ"/>
        <s v="ALL"/>
        <s v="AMP"/>
        <s v="AXP"/>
        <s v="BAC"/>
        <s v="BBT"/>
        <s v="CB"/>
        <s v="CFG"/>
        <s v="CINF"/>
        <s v="CMA"/>
        <s v="COF"/>
        <s v="DFS"/>
        <s v="ETFC"/>
        <s v="HBAN"/>
        <s v="HIG"/>
        <s v="HRB"/>
        <s v="IVZ"/>
        <s v="JPM"/>
        <s v="KEY"/>
        <s v="LUK"/>
        <s v="MCO"/>
        <s v="MET"/>
        <s v="MMC"/>
        <s v="MTB"/>
        <s v="NDAQ"/>
        <s v="PBCT"/>
        <s v="PFG"/>
        <s v="PGR"/>
        <s v="PNC"/>
        <s v="PRU"/>
        <s v="STI"/>
        <s v="SYF"/>
        <s v="TMK"/>
        <s v="TRV"/>
        <s v="UNM"/>
        <s v="USB"/>
        <s v="WFC"/>
        <s v="XL"/>
        <s v="ZION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Blank="1"/>
    </cacheField>
    <cacheField name=" Total Revenue " numFmtId="0">
      <sharedItems containsString="0" containsBlank="1" containsNumber="1" containsInteger="1" minValue="1287577000" maxValue="101697000000"/>
    </cacheField>
    <cacheField name=" Cost of Goods Sold " numFmtId="0">
      <sharedItems containsString="0" containsBlank="1" containsNumber="1" containsInteger="1" minValue="0" maxValue="66635000000"/>
    </cacheField>
    <cacheField name=" Sales General and Admin. " numFmtId="0">
      <sharedItems containsString="0" containsBlank="1" containsNumber="1" containsInteger="1" minValue="0" maxValue="74181000000"/>
    </cacheField>
    <cacheField name=" Research and Development " numFmtId="0">
      <sharedItems containsString="0" containsBlank="1" containsNumber="1" containsInteger="1" minValue="0" maxValue="62630000"/>
    </cacheField>
    <cacheField name=" Other Operating Items " numFmtId="0">
      <sharedItems containsString="0" containsBlank="1" containsNumber="1" containsInteger="1" minValue="0" maxValue="17755000000"/>
    </cacheField>
    <cacheField name="GICS Sector" numFmtId="0">
      <sharedItems containsBlank="1"/>
    </cacheField>
    <cacheField name="GICS Sub Industry" numFmtId="0">
      <sharedItems containsBlank="1" count="13">
        <s v="Life &amp; Health Insurance"/>
        <s v="Property &amp; Casualty Insurance"/>
        <s v="Multi0line Insurance"/>
        <s v="Asset Management &amp; Custody Banks"/>
        <s v="Consumer Finance"/>
        <s v="Banks"/>
        <s v="Regional Banks"/>
        <s v="Investment Banking &amp; Brokerage"/>
        <s v="Multi0Sector Holdings"/>
        <s v="Diversified Financial Services"/>
        <s v="Insurance Brokers"/>
        <s v="Thrifts &amp; Mortgage Finan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s v="12/31/2012"/>
    <n v="25364000000"/>
    <n v="17074000000"/>
    <n v="0"/>
    <n v="0"/>
    <n v="3727000000"/>
    <s v="Financials"/>
    <x v="0"/>
  </r>
  <r>
    <x v="0"/>
    <x v="1"/>
    <s v="12/31/2013"/>
    <n v="23939000000"/>
    <n v="15341000000"/>
    <n v="0"/>
    <n v="0"/>
    <n v="3489000000"/>
    <s v="Financials"/>
    <x v="0"/>
  </r>
  <r>
    <x v="0"/>
    <x v="2"/>
    <s v="12/31/2014"/>
    <n v="22728000000"/>
    <n v="14373000000"/>
    <n v="0"/>
    <n v="0"/>
    <n v="3547000000"/>
    <s v="Financials"/>
    <x v="0"/>
  </r>
  <r>
    <x v="0"/>
    <x v="3"/>
    <s v="12/31/2015"/>
    <n v="20872000000"/>
    <n v="13049000000"/>
    <n v="0"/>
    <n v="0"/>
    <n v="3672000000"/>
    <s v="Financials"/>
    <x v="0"/>
  </r>
  <r>
    <x v="1"/>
    <x v="0"/>
    <s v="12/31/2012"/>
    <n v="71214000000"/>
    <n v="37745000000"/>
    <n v="21491000000"/>
    <n v="0"/>
    <n v="0"/>
    <s v="Financials"/>
    <x v="1"/>
  </r>
  <r>
    <x v="1"/>
    <x v="1"/>
    <s v="12/31/2013"/>
    <n v="68874000000"/>
    <n v="34660000000"/>
    <n v="22005000000"/>
    <n v="0"/>
    <n v="0"/>
    <s v="Financials"/>
    <x v="1"/>
  </r>
  <r>
    <x v="1"/>
    <x v="2"/>
    <s v="12/31/2014"/>
    <n v="64406000000"/>
    <n v="33611000000"/>
    <n v="18491000000"/>
    <n v="0"/>
    <n v="0"/>
    <s v="Financials"/>
    <x v="1"/>
  </r>
  <r>
    <x v="1"/>
    <x v="3"/>
    <s v="12/31/2015"/>
    <n v="58327000000"/>
    <n v="36581000000"/>
    <n v="16417000000"/>
    <n v="0"/>
    <n v="0"/>
    <s v="Financials"/>
    <x v="1"/>
  </r>
  <r>
    <x v="2"/>
    <x v="0"/>
    <s v="12/31/2013"/>
    <n v="9047657000"/>
    <n v="6709936000"/>
    <n v="0"/>
    <n v="0"/>
    <n v="1470287000"/>
    <s v="Financials"/>
    <x v="2"/>
  </r>
  <r>
    <x v="2"/>
    <x v="1"/>
    <s v="12/31/2014"/>
    <n v="10381653000"/>
    <n v="8093563000"/>
    <n v="0"/>
    <n v="0"/>
    <n v="1485558000"/>
    <s v="Financials"/>
    <x v="2"/>
  </r>
  <r>
    <x v="2"/>
    <x v="2"/>
    <s v="12/31/2015"/>
    <n v="10325494000"/>
    <n v="8666624000"/>
    <n v="0"/>
    <n v="0"/>
    <n v="1402573000"/>
    <s v="Financials"/>
    <x v="2"/>
  </r>
  <r>
    <x v="2"/>
    <x v="3"/>
    <s v="12/31/2016"/>
    <n v="7531780000"/>
    <n v="5251228000"/>
    <n v="0"/>
    <n v="0"/>
    <n v="1351314000"/>
    <s v="Financials"/>
    <x v="2"/>
  </r>
  <r>
    <x v="3"/>
    <x v="0"/>
    <s v="12/31/2012"/>
    <n v="33315000000"/>
    <n v="21618000000"/>
    <n v="0"/>
    <n v="0"/>
    <n v="8002000000"/>
    <s v="Financials"/>
    <x v="1"/>
  </r>
  <r>
    <x v="3"/>
    <x v="1"/>
    <s v="12/31/2013"/>
    <n v="34507000000"/>
    <n v="19828000000"/>
    <n v="1278000000"/>
    <n v="0"/>
    <n v="8389000000"/>
    <s v="Financials"/>
    <x v="1"/>
  </r>
  <r>
    <x v="3"/>
    <x v="2"/>
    <s v="12/31/2014"/>
    <n v="35239000000"/>
    <n v="21193000000"/>
    <n v="919000000"/>
    <n v="0"/>
    <n v="8476000000"/>
    <s v="Financials"/>
    <x v="1"/>
  </r>
  <r>
    <x v="3"/>
    <x v="3"/>
    <s v="12/31/2015"/>
    <n v="35653000000"/>
    <n v="22837000000"/>
    <n v="761000000"/>
    <n v="0"/>
    <n v="8445000000"/>
    <s v="Financials"/>
    <x v="1"/>
  </r>
  <r>
    <x v="4"/>
    <x v="0"/>
    <s v="12/31/2012"/>
    <n v="10259000000"/>
    <n v="1899000000"/>
    <n v="3927000000"/>
    <n v="0"/>
    <n v="2877000000"/>
    <s v="Financials"/>
    <x v="3"/>
  </r>
  <r>
    <x v="4"/>
    <x v="1"/>
    <s v="12/31/2013"/>
    <n v="11230000000"/>
    <n v="1954000000"/>
    <n v="3862000000"/>
    <n v="0"/>
    <n v="3132000000"/>
    <s v="Financials"/>
    <x v="3"/>
  </r>
  <r>
    <x v="4"/>
    <x v="2"/>
    <s v="12/31/2014"/>
    <n v="12296000000"/>
    <n v="1982000000"/>
    <n v="3808000000"/>
    <n v="0"/>
    <n v="3603000000"/>
    <s v="Financials"/>
    <x v="3"/>
  </r>
  <r>
    <x v="4"/>
    <x v="3"/>
    <s v="12/31/2015"/>
    <n v="12200000000"/>
    <n v="2261000000"/>
    <n v="3750000000"/>
    <n v="0"/>
    <n v="3630000000"/>
    <s v="Financials"/>
    <x v="3"/>
  </r>
  <r>
    <x v="5"/>
    <x v="0"/>
    <s v="12/31/2012"/>
    <n v="33781000000"/>
    <n v="480000000"/>
    <n v="23392000000"/>
    <n v="0"/>
    <n v="1712000000"/>
    <s v="Financials"/>
    <x v="4"/>
  </r>
  <r>
    <x v="5"/>
    <x v="1"/>
    <s v="12/31/2013"/>
    <n v="34828000000"/>
    <n v="442000000"/>
    <n v="23150000000"/>
    <n v="0"/>
    <n v="1832000000"/>
    <s v="Financials"/>
    <x v="4"/>
  </r>
  <r>
    <x v="5"/>
    <x v="2"/>
    <s v="12/31/2014"/>
    <n v="35895000000"/>
    <n v="373000000"/>
    <n v="23153000000"/>
    <n v="0"/>
    <n v="2044000000"/>
    <s v="Financials"/>
    <x v="4"/>
  </r>
  <r>
    <x v="5"/>
    <x v="3"/>
    <s v="12/31/2015"/>
    <n v="34441000000"/>
    <n v="475000000"/>
    <n v="22892000000"/>
    <n v="0"/>
    <n v="1988000000"/>
    <s v="Financials"/>
    <x v="4"/>
  </r>
  <r>
    <x v="6"/>
    <x v="0"/>
    <s v="12/31/2012"/>
    <n v="100078000000"/>
    <n v="3753000000"/>
    <n v="70829000000"/>
    <n v="0"/>
    <n v="9433000000"/>
    <s v="Financials"/>
    <x v="5"/>
  </r>
  <r>
    <x v="6"/>
    <x v="1"/>
    <s v="12/31/2013"/>
    <n v="101697000000"/>
    <n v="3034000000"/>
    <n v="68128000000"/>
    <n v="0"/>
    <n v="4642000000"/>
    <s v="Financials"/>
    <x v="5"/>
  </r>
  <r>
    <x v="6"/>
    <x v="2"/>
    <s v="12/31/2014"/>
    <n v="95181000000"/>
    <n v="2656000000"/>
    <n v="74181000000"/>
    <n v="0"/>
    <n v="3211000000"/>
    <s v="Financials"/>
    <x v="5"/>
  </r>
  <r>
    <x v="6"/>
    <x v="3"/>
    <s v="12/31/2015"/>
    <n v="93056000000"/>
    <n v="2204000000"/>
    <n v="56358000000"/>
    <n v="0"/>
    <n v="3995000000"/>
    <s v="Financials"/>
    <x v="5"/>
  </r>
  <r>
    <x v="7"/>
    <x v="0"/>
    <s v="12/31/2012"/>
    <n v="10737000000"/>
    <n v="429000000"/>
    <n v="5650000000"/>
    <n v="0"/>
    <n v="1167000000"/>
    <s v="Financials"/>
    <x v="5"/>
  </r>
  <r>
    <x v="7"/>
    <x v="1"/>
    <s v="12/31/2013"/>
    <n v="10543000000"/>
    <n v="301000000"/>
    <n v="5625000000"/>
    <n v="0"/>
    <n v="698000000"/>
    <s v="Financials"/>
    <x v="5"/>
  </r>
  <r>
    <x v="7"/>
    <x v="2"/>
    <s v="12/31/2014"/>
    <n v="9998000000"/>
    <n v="239000000"/>
    <n v="5715000000"/>
    <n v="0"/>
    <n v="342000000"/>
    <s v="Financials"/>
    <x v="5"/>
  </r>
  <r>
    <x v="7"/>
    <x v="3"/>
    <s v="12/31/2015"/>
    <n v="10346000000"/>
    <n v="233000000"/>
    <n v="5996000000"/>
    <n v="0"/>
    <n v="533000000"/>
    <s v="Financials"/>
    <x v="5"/>
  </r>
  <r>
    <x v="8"/>
    <x v="0"/>
    <s v="12/31/2012"/>
    <n v="17936000000"/>
    <n v="12620000000"/>
    <n v="2096000000"/>
    <n v="0"/>
    <n v="6000000"/>
    <s v="Financials"/>
    <x v="1"/>
  </r>
  <r>
    <x v="8"/>
    <x v="1"/>
    <s v="12/31/2013"/>
    <n v="19261000000"/>
    <n v="12522000000"/>
    <n v="2211000000"/>
    <n v="0"/>
    <n v="15000000"/>
    <s v="Financials"/>
    <x v="1"/>
  </r>
  <r>
    <x v="8"/>
    <x v="2"/>
    <s v="12/31/2014"/>
    <n v="19171000000"/>
    <n v="13241000000"/>
    <n v="2245000000"/>
    <n v="0"/>
    <n v="82000000"/>
    <s v="Financials"/>
    <x v="1"/>
  </r>
  <r>
    <x v="8"/>
    <x v="3"/>
    <s v="12/31/2015"/>
    <n v="18987000000"/>
    <n v="12968000000"/>
    <n v="2270000000"/>
    <n v="0"/>
    <n v="120000000"/>
    <s v="Financials"/>
    <x v="1"/>
  </r>
  <r>
    <x v="9"/>
    <x v="0"/>
    <s v="12/31/2012"/>
    <n v="5513000000"/>
    <n v="375000000"/>
    <n v="3380000000"/>
    <n v="0"/>
    <n v="490000000"/>
    <s v="Financials"/>
    <x v="6"/>
  </r>
  <r>
    <x v="9"/>
    <x v="1"/>
    <s v="12/31/2013"/>
    <n v="5133000000"/>
    <n v="216000000"/>
    <n v="3142000000"/>
    <n v="0"/>
    <n v="581000000"/>
    <s v="Financials"/>
    <x v="6"/>
  </r>
  <r>
    <x v="9"/>
    <x v="2"/>
    <s v="12/31/2014"/>
    <n v="5342000000"/>
    <n v="160000000"/>
    <n v="3247000000"/>
    <n v="0"/>
    <n v="464000000"/>
    <s v="Financials"/>
    <x v="6"/>
  </r>
  <r>
    <x v="9"/>
    <x v="3"/>
    <s v="12/31/2015"/>
    <n v="5276000000"/>
    <n v="237000000"/>
    <n v="3113000000"/>
    <n v="0"/>
    <n v="448000000"/>
    <s v="Financials"/>
    <x v="6"/>
  </r>
  <r>
    <x v="10"/>
    <x v="0"/>
    <s v="12/31/2012"/>
    <n v="4111000000"/>
    <n v="3477000000"/>
    <n v="0"/>
    <n v="0"/>
    <n v="14000000"/>
    <s v="Financials"/>
    <x v="1"/>
  </r>
  <r>
    <x v="10"/>
    <x v="1"/>
    <s v="12/31/2013"/>
    <n v="4531000000"/>
    <n v="3748000000"/>
    <n v="0"/>
    <n v="0"/>
    <n v="15000000"/>
    <s v="Financials"/>
    <x v="1"/>
  </r>
  <r>
    <x v="10"/>
    <x v="2"/>
    <s v="12/31/2014"/>
    <n v="4945000000"/>
    <n v="4157000000"/>
    <n v="0"/>
    <n v="0"/>
    <n v="14000000"/>
    <s v="Financials"/>
    <x v="1"/>
  </r>
  <r>
    <x v="10"/>
    <x v="3"/>
    <s v="12/31/2015"/>
    <n v="5142000000"/>
    <n v="4195000000"/>
    <n v="0"/>
    <n v="0"/>
    <n v="13000000"/>
    <s v="Financials"/>
    <x v="1"/>
  </r>
  <r>
    <x v="11"/>
    <x v="0"/>
    <s v="12/31/2013"/>
    <n v="2666000000"/>
    <n v="55000000"/>
    <n v="1670000000"/>
    <n v="0"/>
    <n v="46000000"/>
    <s v="Financials"/>
    <x v="6"/>
  </r>
  <r>
    <x v="11"/>
    <x v="1"/>
    <s v="12/31/2014"/>
    <n v="2607000000"/>
    <n v="45000000"/>
    <n v="1611000000"/>
    <n v="0"/>
    <n v="27000000"/>
    <s v="Financials"/>
    <x v="6"/>
  </r>
  <r>
    <x v="11"/>
    <x v="2"/>
    <s v="12/31/2015"/>
    <n v="2819000000"/>
    <n v="43000000"/>
    <n v="1859000000"/>
    <n v="0"/>
    <n v="147000000"/>
    <s v="Financials"/>
    <x v="6"/>
  </r>
  <r>
    <x v="11"/>
    <x v="3"/>
    <s v="12/31/2016"/>
    <n v="2960000000"/>
    <n v="40000000"/>
    <n v="1836000000"/>
    <n v="0"/>
    <n v="248000000"/>
    <s v="Financials"/>
    <x v="6"/>
  </r>
  <r>
    <x v="12"/>
    <x v="0"/>
    <s v="12/31/2012"/>
    <n v="23771000000"/>
    <n v="1403000000"/>
    <n v="11188000000"/>
    <n v="0"/>
    <n v="5024000000"/>
    <s v="Financials"/>
    <x v="4"/>
  </r>
  <r>
    <x v="12"/>
    <x v="1"/>
    <s v="12/31/2013"/>
    <n v="24176000000"/>
    <n v="1241000000"/>
    <n v="11682000000"/>
    <n v="0"/>
    <n v="4124000000"/>
    <s v="Financials"/>
    <x v="4"/>
  </r>
  <r>
    <x v="12"/>
    <x v="2"/>
    <s v="12/31/2014"/>
    <n v="23869000000"/>
    <n v="1088000000"/>
    <n v="11648000000"/>
    <n v="0"/>
    <n v="4073000000"/>
    <s v="Financials"/>
    <x v="4"/>
  </r>
  <r>
    <x v="12"/>
    <x v="3"/>
    <s v="12/31/2015"/>
    <n v="25038000000"/>
    <n v="1091000000"/>
    <n v="12566000000"/>
    <n v="0"/>
    <n v="4966000000"/>
    <s v="Financials"/>
    <x v="4"/>
  </r>
  <r>
    <x v="13"/>
    <x v="0"/>
    <s v="11/30/2012"/>
    <n v="8984000000"/>
    <n v="845000000"/>
    <n v="3052000000"/>
    <n v="0"/>
    <n v="848000000"/>
    <s v="Financials"/>
    <x v="4"/>
  </r>
  <r>
    <x v="13"/>
    <x v="1"/>
    <s v="12/31/2013"/>
    <n v="9370000000"/>
    <n v="698000000"/>
    <n v="3194000000"/>
    <n v="0"/>
    <n v="1086000000"/>
    <s v="Financials"/>
    <x v="4"/>
  </r>
  <r>
    <x v="13"/>
    <x v="2"/>
    <s v="12/31/2014"/>
    <n v="9611000000"/>
    <n v="614000000"/>
    <n v="3340000000"/>
    <n v="0"/>
    <n v="1443000000"/>
    <s v="Financials"/>
    <x v="4"/>
  </r>
  <r>
    <x v="13"/>
    <x v="3"/>
    <s v="12/31/2015"/>
    <n v="10002000000"/>
    <n v="623000000"/>
    <n v="3615000000"/>
    <n v="0"/>
    <n v="1512000000"/>
    <s v="Financials"/>
    <x v="4"/>
  </r>
  <r>
    <x v="14"/>
    <x v="0"/>
    <s v="12/31/2012"/>
    <n v="1365000000"/>
    <n v="0"/>
    <n v="921000000"/>
    <n v="0"/>
    <n v="471000000"/>
    <s v="Financials"/>
    <x v="7"/>
  </r>
  <r>
    <x v="14"/>
    <x v="1"/>
    <s v="12/31/2013"/>
    <n v="1466000000"/>
    <n v="0"/>
    <n v="888000000"/>
    <n v="0"/>
    <n v="256000000"/>
    <s v="Financials"/>
    <x v="7"/>
  </r>
  <r>
    <x v="14"/>
    <x v="2"/>
    <s v="12/31/2014"/>
    <n v="1665000000"/>
    <n v="0"/>
    <n v="958000000"/>
    <n v="0"/>
    <n v="136000000"/>
    <s v="Financials"/>
    <x v="7"/>
  </r>
  <r>
    <x v="14"/>
    <x v="3"/>
    <s v="12/31/2015"/>
    <n v="1403000000"/>
    <n v="0"/>
    <n v="1048000000"/>
    <n v="0"/>
    <n v="61000000"/>
    <s v="Financials"/>
    <x v="7"/>
  </r>
  <r>
    <x v="15"/>
    <x v="0"/>
    <s v="12/31/2012"/>
    <n v="3036584000"/>
    <n v="162167000"/>
    <n v="1789327000"/>
    <n v="0"/>
    <n v="193937000"/>
    <s v="Financials"/>
    <x v="5"/>
  </r>
  <r>
    <x v="15"/>
    <x v="1"/>
    <s v="12/31/2013"/>
    <n v="2872833000"/>
    <n v="116241000"/>
    <n v="1716639000"/>
    <n v="0"/>
    <n v="131409000"/>
    <s v="Financials"/>
    <x v="5"/>
  </r>
  <r>
    <x v="15"/>
    <x v="2"/>
    <s v="12/31/2014"/>
    <n v="2955641000"/>
    <n v="86453000"/>
    <n v="1843069000"/>
    <n v="0"/>
    <n v="120266000"/>
    <s v="Financials"/>
    <x v="5"/>
  </r>
  <r>
    <x v="15"/>
    <x v="3"/>
    <s v="12/31/2015"/>
    <n v="3153251000"/>
    <n v="82175000"/>
    <n v="1948041000"/>
    <n v="0"/>
    <n v="127821000"/>
    <s v="Financials"/>
    <x v="5"/>
  </r>
  <r>
    <x v="16"/>
    <x v="0"/>
    <s v="12/31/2012"/>
    <n v="22086000000"/>
    <n v="13195000000"/>
    <n v="0"/>
    <n v="0"/>
    <n v="7080000000"/>
    <s v="Financials"/>
    <x v="1"/>
  </r>
  <r>
    <x v="16"/>
    <x v="1"/>
    <s v="12/31/2013"/>
    <n v="20673000000"/>
    <n v="11048000000"/>
    <n v="0"/>
    <n v="0"/>
    <n v="5970000000"/>
    <s v="Financials"/>
    <x v="1"/>
  </r>
  <r>
    <x v="16"/>
    <x v="2"/>
    <s v="12/31/2014"/>
    <n v="18614000000"/>
    <n v="10805000000"/>
    <n v="0"/>
    <n v="0"/>
    <n v="5757000000"/>
    <s v="Financials"/>
    <x v="1"/>
  </r>
  <r>
    <x v="16"/>
    <x v="3"/>
    <s v="12/31/2015"/>
    <n v="18377000000"/>
    <n v="10775000000"/>
    <n v="0"/>
    <n v="0"/>
    <n v="5274000000"/>
    <s v="Financials"/>
    <x v="1"/>
  </r>
  <r>
    <x v="17"/>
    <x v="0"/>
    <s v="4/30/2013"/>
    <n v="2807114000"/>
    <n v="1123773000"/>
    <n v="828095000"/>
    <n v="0"/>
    <n v="92407000"/>
    <s v="Financials"/>
    <x v="4"/>
  </r>
  <r>
    <x v="17"/>
    <x v="1"/>
    <s v="4/30/2014"/>
    <n v="3024295000"/>
    <n v="1179405000"/>
    <n v="830789000"/>
    <n v="0"/>
    <n v="115604000"/>
    <s v="Financials"/>
    <x v="4"/>
  </r>
  <r>
    <x v="17"/>
    <x v="2"/>
    <s v="4/30/2015"/>
    <n v="3078658000"/>
    <n v="1231104000"/>
    <n v="818091000"/>
    <n v="0"/>
    <n v="159804000"/>
    <s v="Financials"/>
    <x v="4"/>
  </r>
  <r>
    <x v="17"/>
    <x v="3"/>
    <s v="4/30/2016"/>
    <n v="3038153000"/>
    <n v="1250320000"/>
    <n v="905648000"/>
    <n v="0"/>
    <n v="173598000"/>
    <s v="Financials"/>
    <x v="4"/>
  </r>
  <r>
    <x v="18"/>
    <x v="0"/>
    <s v="12/31/2012"/>
    <n v="4050400000"/>
    <n v="0"/>
    <n v="3207800000"/>
    <n v="0"/>
    <n v="0"/>
    <s v="Financials"/>
    <x v="3"/>
  </r>
  <r>
    <x v="18"/>
    <x v="1"/>
    <s v="12/31/2013"/>
    <n v="4644600000"/>
    <n v="0"/>
    <n v="3524400000"/>
    <n v="0"/>
    <n v="0"/>
    <s v="Financials"/>
    <x v="3"/>
  </r>
  <r>
    <x v="18"/>
    <x v="2"/>
    <s v="12/31/2014"/>
    <n v="5147100000"/>
    <n v="0"/>
    <n v="3870200000"/>
    <n v="0"/>
    <n v="0"/>
    <s v="Financials"/>
    <x v="3"/>
  </r>
  <r>
    <x v="18"/>
    <x v="3"/>
    <s v="12/31/2015"/>
    <n v="5122900000"/>
    <n v="0"/>
    <n v="3764500000"/>
    <n v="0"/>
    <n v="0"/>
    <s v="Financials"/>
    <x v="3"/>
  </r>
  <r>
    <x v="19"/>
    <x v="0"/>
    <s v="12/31/2012"/>
    <n v="93646000000"/>
    <n v="0"/>
    <n v="64729000000"/>
    <n v="0"/>
    <n v="3385000000"/>
    <s v="Financials"/>
    <x v="5"/>
  </r>
  <r>
    <x v="19"/>
    <x v="1"/>
    <s v="12/31/2013"/>
    <n v="97142000000"/>
    <n v="0"/>
    <n v="70467000000"/>
    <n v="0"/>
    <n v="225000000"/>
    <s v="Financials"/>
    <x v="5"/>
  </r>
  <r>
    <x v="19"/>
    <x v="2"/>
    <s v="12/31/2014"/>
    <n v="91973000000"/>
    <n v="0"/>
    <n v="61274000000"/>
    <n v="0"/>
    <n v="3139000000"/>
    <s v="Financials"/>
    <x v="5"/>
  </r>
  <r>
    <x v="19"/>
    <x v="3"/>
    <s v="12/31/2015"/>
    <n v="89716000000"/>
    <n v="0"/>
    <n v="59014000000"/>
    <n v="0"/>
    <n v="3827000000"/>
    <s v="Financials"/>
    <x v="5"/>
  </r>
  <r>
    <x v="20"/>
    <x v="0"/>
    <s v="9/30/2013"/>
    <n v="1287577000"/>
    <n v="1073447000"/>
    <n v="174085000"/>
    <n v="0"/>
    <n v="12784000"/>
    <s v="Financials"/>
    <x v="5"/>
  </r>
  <r>
    <x v="20"/>
    <x v="1"/>
    <s v="9/30/2014"/>
    <n v="1463767000"/>
    <n v="1200308000"/>
    <n v="194491000"/>
    <n v="0"/>
    <n v="13279000"/>
    <s v="Financials"/>
    <x v="5"/>
  </r>
  <r>
    <x v="20"/>
    <x v="2"/>
    <s v="9/30/2015"/>
    <n v="1627413000"/>
    <n v="1354969000"/>
    <n v="207519000"/>
    <n v="0"/>
    <n v="13338000"/>
    <s v="Financials"/>
    <x v="5"/>
  </r>
  <r>
    <x v="20"/>
    <x v="3"/>
    <s v="9/30/2016"/>
    <n v="1822114000"/>
    <n v="1524907000"/>
    <n v="224088000"/>
    <n v="0"/>
    <n v="13794000"/>
    <s v="Financials"/>
    <x v="5"/>
  </r>
  <r>
    <x v="21"/>
    <x v="0"/>
    <s v="12/31/2012"/>
    <n v="7810610000"/>
    <n v="7479746000"/>
    <n v="360586000"/>
    <n v="0"/>
    <n v="116388000"/>
    <s v="Financials"/>
    <x v="8"/>
  </r>
  <r>
    <x v="21"/>
    <x v="1"/>
    <s v="12/31/2013"/>
    <n v="9531778000"/>
    <n v="7567707000"/>
    <n v="2177616000"/>
    <n v="0"/>
    <n v="167425000"/>
    <s v="Financials"/>
    <x v="8"/>
  </r>
  <r>
    <x v="21"/>
    <x v="2"/>
    <s v="12/31/2014"/>
    <n v="10681897000"/>
    <n v="8024286000"/>
    <n v="2856642000"/>
    <n v="0"/>
    <n v="185993000"/>
    <s v="Financials"/>
    <x v="8"/>
  </r>
  <r>
    <x v="21"/>
    <x v="3"/>
    <s v="12/31/2015"/>
    <n v="10116502000"/>
    <n v="7677233000"/>
    <n v="2620072000"/>
    <n v="0"/>
    <n v="224133000"/>
    <s v="Financials"/>
    <x v="8"/>
  </r>
  <r>
    <x v="22"/>
    <x v="0"/>
    <s v="12/31/2012"/>
    <n v="2730300000"/>
    <n v="795000000"/>
    <n v="752200000"/>
    <n v="0"/>
    <n v="93500000"/>
    <s v="Financials"/>
    <x v="9"/>
  </r>
  <r>
    <x v="22"/>
    <x v="1"/>
    <s v="12/31/2013"/>
    <n v="2972500000"/>
    <n v="822400000"/>
    <n v="822100000"/>
    <n v="0"/>
    <n v="93400000"/>
    <s v="Financials"/>
    <x v="9"/>
  </r>
  <r>
    <x v="22"/>
    <x v="2"/>
    <s v="12/31/2014"/>
    <n v="3334300000"/>
    <n v="930300000"/>
    <n v="869300000"/>
    <n v="0"/>
    <n v="95600000"/>
    <s v="Financials"/>
    <x v="9"/>
  </r>
  <r>
    <x v="22"/>
    <x v="3"/>
    <s v="12/31/2015"/>
    <n v="3484500000"/>
    <n v="976300000"/>
    <n v="921300000"/>
    <n v="0"/>
    <n v="113500000"/>
    <s v="Financials"/>
    <x v="9"/>
  </r>
  <r>
    <x v="23"/>
    <x v="0"/>
    <s v="12/31/2012"/>
    <n v="68150000000"/>
    <n v="37987000000"/>
    <n v="9098000000"/>
    <n v="0"/>
    <n v="17755000000"/>
    <s v="Financials"/>
    <x v="0"/>
  </r>
  <r>
    <x v="23"/>
    <x v="1"/>
    <s v="12/31/2013"/>
    <n v="68199000000"/>
    <n v="38107000000"/>
    <n v="9438000000"/>
    <n v="0"/>
    <n v="16602000000"/>
    <s v="Financials"/>
    <x v="0"/>
  </r>
  <r>
    <x v="23"/>
    <x v="2"/>
    <s v="12/31/2014"/>
    <n v="73316000000"/>
    <n v="39102000000"/>
    <n v="8319000000"/>
    <n v="0"/>
    <n v="17091000000"/>
    <s v="Financials"/>
    <x v="0"/>
  </r>
  <r>
    <x v="23"/>
    <x v="3"/>
    <s v="12/31/2015"/>
    <n v="69951000000"/>
    <n v="38714000000"/>
    <n v="6998000000"/>
    <n v="0"/>
    <n v="16769000000"/>
    <s v="Financials"/>
    <x v="0"/>
  </r>
  <r>
    <x v="24"/>
    <x v="0"/>
    <s v="12/31/2012"/>
    <n v="11924000000"/>
    <n v="0"/>
    <n v="7134000000"/>
    <n v="0"/>
    <n v="2961000000"/>
    <s v="Financials"/>
    <x v="10"/>
  </r>
  <r>
    <x v="24"/>
    <x v="1"/>
    <s v="12/31/2013"/>
    <n v="12261000000"/>
    <n v="0"/>
    <n v="7226000000"/>
    <n v="0"/>
    <n v="2958000000"/>
    <s v="Financials"/>
    <x v="10"/>
  </r>
  <r>
    <x v="24"/>
    <x v="2"/>
    <s v="12/31/2014"/>
    <n v="12951000000"/>
    <n v="0"/>
    <n v="7515000000"/>
    <n v="0"/>
    <n v="3135000000"/>
    <s v="Financials"/>
    <x v="10"/>
  </r>
  <r>
    <x v="24"/>
    <x v="3"/>
    <s v="12/31/2015"/>
    <n v="12893000000"/>
    <n v="0"/>
    <n v="7334000000"/>
    <n v="0"/>
    <n v="3140000000"/>
    <s v="Financials"/>
    <x v="10"/>
  </r>
  <r>
    <x v="25"/>
    <x v="0"/>
    <s v="12/31/2012"/>
    <n v="4608955000"/>
    <n v="116586000"/>
    <n v="2448629000"/>
    <n v="0"/>
    <n v="264631000"/>
    <s v="Financials"/>
    <x v="5"/>
  </r>
  <r>
    <x v="25"/>
    <x v="1"/>
    <s v="12/31/2013"/>
    <n v="4822539000"/>
    <n v="83692000"/>
    <n v="2540954000"/>
    <n v="0"/>
    <n v="231912000"/>
    <s v="Financials"/>
    <x v="5"/>
  </r>
  <r>
    <x v="25"/>
    <x v="2"/>
    <s v="12/31/2014"/>
    <n v="4736150000"/>
    <n v="63083000"/>
    <n v="2655650000"/>
    <n v="0"/>
    <n v="157824000"/>
    <s v="Financials"/>
    <x v="5"/>
  </r>
  <r>
    <x v="25"/>
    <x v="3"/>
    <s v="12/31/2015"/>
    <n v="4995881000"/>
    <n v="73814000"/>
    <n v="2796508000"/>
    <n v="0"/>
    <n v="196424000"/>
    <s v="Financials"/>
    <x v="5"/>
  </r>
  <r>
    <x v="26"/>
    <x v="0"/>
    <s v="12/31/2012"/>
    <n v="3023000000"/>
    <n v="1446000000"/>
    <n v="832000000"/>
    <n v="0"/>
    <n v="104000000"/>
    <s v="Financials"/>
    <x v="9"/>
  </r>
  <r>
    <x v="26"/>
    <x v="1"/>
    <s v="12/31/2013"/>
    <n v="3100000000"/>
    <n v="1316000000"/>
    <n v="1054000000"/>
    <n v="0"/>
    <n v="122000000"/>
    <s v="Financials"/>
    <x v="9"/>
  </r>
  <r>
    <x v="26"/>
    <x v="2"/>
    <s v="12/31/2014"/>
    <n v="3383000000"/>
    <n v="1433000000"/>
    <n v="1095000000"/>
    <n v="0"/>
    <n v="137000000"/>
    <s v="Financials"/>
    <x v="9"/>
  </r>
  <r>
    <x v="26"/>
    <x v="3"/>
    <s v="12/31/2015"/>
    <n v="3292000000"/>
    <n v="1313000000"/>
    <n v="1050000000"/>
    <n v="0"/>
    <n v="138000000"/>
    <s v="Financials"/>
    <x v="9"/>
  </r>
  <r>
    <x v="27"/>
    <x v="0"/>
    <s v="12/31/2012"/>
    <n v="1355300000"/>
    <n v="90800000"/>
    <n v="803800000"/>
    <n v="0"/>
    <n v="76000000"/>
    <s v="Financials"/>
    <x v="11"/>
  </r>
  <r>
    <x v="27"/>
    <x v="1"/>
    <s v="12/31/2013"/>
    <n v="1346100000"/>
    <n v="81100000"/>
    <n v="812800000"/>
    <n v="0"/>
    <n v="69900000"/>
    <s v="Financials"/>
    <x v="11"/>
  </r>
  <r>
    <x v="27"/>
    <x v="2"/>
    <s v="12/31/2014"/>
    <n v="1381400000"/>
    <n v="80900000"/>
    <n v="816700000"/>
    <n v="0"/>
    <n v="65400000"/>
    <s v="Financials"/>
    <x v="11"/>
  </r>
  <r>
    <x v="27"/>
    <x v="3"/>
    <s v="12/31/2015"/>
    <n v="1421300000"/>
    <n v="95500000"/>
    <n v="836700000"/>
    <n v="0"/>
    <n v="57300000"/>
    <s v="Financials"/>
    <x v="11"/>
  </r>
  <r>
    <x v="28"/>
    <x v="0"/>
    <s v="12/31/2013"/>
    <n v="9289500000"/>
    <n v="4683600000"/>
    <n v="189000000"/>
    <n v="0"/>
    <n v="3292900000"/>
    <s v="Financials"/>
    <x v="9"/>
  </r>
  <r>
    <x v="28"/>
    <x v="1"/>
    <s v="12/31/2014"/>
    <n v="10477600000"/>
    <n v="5231000000"/>
    <n v="177400000"/>
    <n v="0"/>
    <n v="3574300000"/>
    <s v="Financials"/>
    <x v="9"/>
  </r>
  <r>
    <x v="28"/>
    <x v="2"/>
    <s v="12/31/2015"/>
    <n v="11964400000"/>
    <n v="6697700000"/>
    <n v="163500000"/>
    <n v="0"/>
    <n v="3672400000"/>
    <s v="Financials"/>
    <x v="9"/>
  </r>
  <r>
    <x v="28"/>
    <x v="3"/>
    <s v="12/31/2016"/>
    <n v="12394100000"/>
    <n v="6913200000"/>
    <n v="156600000"/>
    <n v="0"/>
    <n v="3732600000"/>
    <s v="Financials"/>
    <x v="9"/>
  </r>
  <r>
    <x v="29"/>
    <x v="0"/>
    <s v="12/31/2012"/>
    <n v="17083900000"/>
    <n v="15590900000"/>
    <n v="15400000"/>
    <n v="0"/>
    <n v="36100000"/>
    <s v="Financials"/>
    <x v="1"/>
  </r>
  <r>
    <x v="29"/>
    <x v="1"/>
    <s v="12/31/2013"/>
    <n v="18170900000"/>
    <n v="16275100000"/>
    <n v="18800000"/>
    <n v="0"/>
    <n v="38800000"/>
    <s v="Financials"/>
    <x v="1"/>
  </r>
  <r>
    <x v="29"/>
    <x v="2"/>
    <s v="12/31/2014"/>
    <n v="19391400000"/>
    <n v="17297300000"/>
    <n v="18900000"/>
    <n v="0"/>
    <n v="50900000"/>
    <s v="Financials"/>
    <x v="1"/>
  </r>
  <r>
    <x v="29"/>
    <x v="3"/>
    <s v="12/31/2015"/>
    <n v="20853800000"/>
    <n v="18705900000"/>
    <n v="22800000"/>
    <n v="0"/>
    <n v="77500000"/>
    <s v="Financials"/>
    <x v="1"/>
  </r>
  <r>
    <x v="30"/>
    <x v="0"/>
    <s v="12/31/2012"/>
    <n v="16606000000"/>
    <n v="386000000"/>
    <n v="10486000000"/>
    <n v="0"/>
    <n v="987000000"/>
    <s v="Financials"/>
    <x v="5"/>
  </r>
  <r>
    <x v="30"/>
    <x v="1"/>
    <s v="12/31/2013"/>
    <n v="16872000000"/>
    <n v="344000000"/>
    <n v="9681000000"/>
    <n v="0"/>
    <n v="643000000"/>
    <s v="Financials"/>
    <x v="5"/>
  </r>
  <r>
    <x v="30"/>
    <x v="2"/>
    <s v="12/31/2014"/>
    <n v="16281000000"/>
    <n v="325000000"/>
    <n v="9488000000"/>
    <n v="0"/>
    <n v="273000000"/>
    <s v="Financials"/>
    <x v="5"/>
  </r>
  <r>
    <x v="30"/>
    <x v="3"/>
    <s v="12/31/2015"/>
    <n v="16270000000"/>
    <n v="403000000"/>
    <n v="9463000000"/>
    <n v="0"/>
    <n v="255000000"/>
    <s v="Financials"/>
    <x v="5"/>
  </r>
  <r>
    <x v="31"/>
    <x v="0"/>
    <s v="12/31/2012"/>
    <n v="84847000000"/>
    <n v="66635000000"/>
    <n v="17504000000"/>
    <n v="0"/>
    <n v="0"/>
    <s v="Financials"/>
    <x v="9"/>
  </r>
  <r>
    <x v="31"/>
    <x v="1"/>
    <s v="12/31/2013"/>
    <n v="41461000000"/>
    <n v="26973000000"/>
    <n v="16172000000"/>
    <n v="0"/>
    <n v="0"/>
    <s v="Financials"/>
    <x v="9"/>
  </r>
  <r>
    <x v="31"/>
    <x v="2"/>
    <s v="12/31/2014"/>
    <n v="54105000000"/>
    <n v="33560000000"/>
    <n v="18786000000"/>
    <n v="0"/>
    <n v="0"/>
    <s v="Financials"/>
    <x v="9"/>
  </r>
  <r>
    <x v="31"/>
    <x v="3"/>
    <s v="12/31/2015"/>
    <n v="57119000000"/>
    <n v="32747000000"/>
    <n v="16603000000"/>
    <n v="0"/>
    <n v="0"/>
    <s v="Financials"/>
    <x v="9"/>
  </r>
  <r>
    <x v="32"/>
    <x v="0"/>
    <s v="12/31/2012"/>
    <n v="11240000000"/>
    <n v="429000000"/>
    <n v="6073000000"/>
    <n v="0"/>
    <n v="1441000000"/>
    <s v="Financials"/>
    <x v="5"/>
  </r>
  <r>
    <x v="32"/>
    <x v="1"/>
    <s v="12/31/2013"/>
    <n v="8602000000"/>
    <n v="291000000"/>
    <n v="5808000000"/>
    <n v="0"/>
    <n v="576000000"/>
    <s v="Financials"/>
    <x v="5"/>
  </r>
  <r>
    <x v="32"/>
    <x v="2"/>
    <s v="12/31/2014"/>
    <n v="8707000000"/>
    <n v="235000000"/>
    <n v="5518000000"/>
    <n v="0"/>
    <n v="367000000"/>
    <s v="Financials"/>
    <x v="5"/>
  </r>
  <r>
    <x v="32"/>
    <x v="3"/>
    <s v="12/31/2015"/>
    <n v="8533000000"/>
    <n v="219000000"/>
    <n v="5120000000"/>
    <n v="0"/>
    <n v="205000000"/>
    <s v="Financials"/>
    <x v="5"/>
  </r>
  <r>
    <x v="33"/>
    <x v="0"/>
    <s v="12/31/2012"/>
    <n v="10793000000"/>
    <n v="362000000"/>
    <n v="2123000000"/>
    <n v="0"/>
    <n v="4549000000"/>
    <s v="Financials"/>
    <x v="4"/>
  </r>
  <r>
    <x v="33"/>
    <x v="1"/>
    <s v="12/31/2013"/>
    <n v="11813000000"/>
    <n v="374000000"/>
    <n v="2484000000"/>
    <n v="0"/>
    <n v="5445000000"/>
    <s v="Financials"/>
    <x v="4"/>
  </r>
  <r>
    <x v="33"/>
    <x v="2"/>
    <s v="12/31/2014"/>
    <n v="12727000000"/>
    <n v="470000000"/>
    <n v="2927000000"/>
    <n v="0"/>
    <n v="5492000000"/>
    <s v="Financials"/>
    <x v="4"/>
  </r>
  <r>
    <x v="33"/>
    <x v="3"/>
    <s v="12/31/2015"/>
    <n v="13620000000"/>
    <n v="607000000"/>
    <n v="3264000000"/>
    <n v="0"/>
    <n v="5690000000"/>
    <s v="Financials"/>
    <x v="4"/>
  </r>
  <r>
    <x v="34"/>
    <x v="0"/>
    <s v="12/31/2012"/>
    <n v="3589516000"/>
    <n v="1955682000"/>
    <n v="0"/>
    <n v="0"/>
    <n v="787329000"/>
    <s v="Financials"/>
    <x v="0"/>
  </r>
  <r>
    <x v="34"/>
    <x v="1"/>
    <s v="12/31/2013"/>
    <n v="3494253000"/>
    <n v="1838766000"/>
    <n v="0"/>
    <n v="0"/>
    <n v="819711000"/>
    <s v="Financials"/>
    <x v="0"/>
  </r>
  <r>
    <x v="34"/>
    <x v="2"/>
    <s v="12/31/2014"/>
    <n v="3620095000"/>
    <n v="1903384000"/>
    <n v="0"/>
    <n v="0"/>
    <n v="855908000"/>
    <s v="Financials"/>
    <x v="0"/>
  </r>
  <r>
    <x v="34"/>
    <x v="3"/>
    <s v="12/31/2015"/>
    <n v="3766065000"/>
    <n v="2016212000"/>
    <n v="0"/>
    <n v="0"/>
    <n v="907024000"/>
    <s v="Financials"/>
    <x v="0"/>
  </r>
  <r>
    <x v="35"/>
    <x v="0"/>
    <s v="12/31/2013"/>
    <n v="26191000000"/>
    <n v="13307000000"/>
    <n v="3757000000"/>
    <n v="0"/>
    <n v="3821000000"/>
    <s v="Financials"/>
    <x v="1"/>
  </r>
  <r>
    <x v="35"/>
    <x v="1"/>
    <s v="12/31/2014"/>
    <n v="27174000000"/>
    <n v="13870000000"/>
    <n v="3964000000"/>
    <n v="0"/>
    <n v="3882000000"/>
    <s v="Financials"/>
    <x v="1"/>
  </r>
  <r>
    <x v="35"/>
    <x v="2"/>
    <s v="12/31/2015"/>
    <n v="26815000000"/>
    <n v="13723000000"/>
    <n v="4094000000"/>
    <n v="0"/>
    <n v="3885000000"/>
    <s v="Financials"/>
    <x v="1"/>
  </r>
  <r>
    <x v="35"/>
    <x v="3"/>
    <s v="12/31/2016"/>
    <n v="27625000000"/>
    <n v="15070000000"/>
    <n v="4154000000"/>
    <n v="0"/>
    <n v="3985000000"/>
    <s v="Financials"/>
    <x v="1"/>
  </r>
  <r>
    <x v="36"/>
    <x v="0"/>
    <s v="12/31/2012"/>
    <n v="10515400000"/>
    <n v="7172100000"/>
    <n v="786800000"/>
    <n v="0"/>
    <n v="1161600000"/>
    <s v="Financials"/>
    <x v="9"/>
  </r>
  <r>
    <x v="36"/>
    <x v="1"/>
    <s v="12/31/2013"/>
    <n v="10368600000"/>
    <n v="7038400000"/>
    <n v="790400000"/>
    <n v="0"/>
    <n v="1170400000"/>
    <s v="Financials"/>
    <x v="9"/>
  </r>
  <r>
    <x v="36"/>
    <x v="2"/>
    <s v="12/31/2014"/>
    <n v="10524500000"/>
    <n v="7722100000"/>
    <n v="820900000"/>
    <n v="0"/>
    <n v="1272000000"/>
    <s v="Financials"/>
    <x v="9"/>
  </r>
  <r>
    <x v="36"/>
    <x v="3"/>
    <s v="12/31/2015"/>
    <n v="10731300000"/>
    <n v="7209400000"/>
    <n v="835100000"/>
    <n v="0"/>
    <n v="1295700000"/>
    <s v="Financials"/>
    <x v="9"/>
  </r>
  <r>
    <x v="37"/>
    <x v="0"/>
    <s v="7/31/2013"/>
    <n v="2436948000"/>
    <n v="1589821000"/>
    <n v="441168000"/>
    <n v="62630000"/>
    <n v="0"/>
    <s v="Financials"/>
    <x v="5"/>
  </r>
  <r>
    <x v="37"/>
    <x v="1"/>
    <s v="7/31/2014"/>
    <n v="2473500000"/>
    <n v="1595700000"/>
    <n v="460300000"/>
    <n v="61800000"/>
    <n v="0"/>
    <s v="Financials"/>
    <x v="5"/>
  </r>
  <r>
    <x v="37"/>
    <x v="2"/>
    <s v="7/31/2015"/>
    <n v="2371200000"/>
    <n v="1562600000"/>
    <n v="460100000"/>
    <n v="60200000"/>
    <n v="0"/>
    <s v="Financials"/>
    <x v="5"/>
  </r>
  <r>
    <x v="37"/>
    <x v="3"/>
    <s v="7/31/2016"/>
    <n v="2220300000"/>
    <n v="1465500000"/>
    <n v="425100000"/>
    <n v="55500000"/>
    <n v="0"/>
    <s v="Financials"/>
    <x v="5"/>
  </r>
  <r>
    <x v="38"/>
    <x v="0"/>
    <s v="12/31/2012"/>
    <n v="91247000000"/>
    <n v="1727000000"/>
    <n v="48724000000"/>
    <n v="0"/>
    <n v="8891000000"/>
    <s v="Financials"/>
    <x v="5"/>
  </r>
  <r>
    <x v="38"/>
    <x v="1"/>
    <s v="12/31/2013"/>
    <n v="88069000000"/>
    <n v="1337000000"/>
    <n v="47338000000"/>
    <n v="0"/>
    <n v="3813000000"/>
    <s v="Financials"/>
    <x v="5"/>
  </r>
  <r>
    <x v="38"/>
    <x v="2"/>
    <s v="12/31/2014"/>
    <n v="88372000000"/>
    <n v="1096000000"/>
    <n v="47667000000"/>
    <n v="0"/>
    <n v="2765000000"/>
    <s v="Financials"/>
    <x v="5"/>
  </r>
  <r>
    <x v="38"/>
    <x v="3"/>
    <s v="12/31/2015"/>
    <n v="90033000000"/>
    <n v="963000000"/>
    <n v="48728000000"/>
    <n v="0"/>
    <n v="3688000000"/>
    <s v="Financials"/>
    <x v="5"/>
  </r>
  <r>
    <x v="39"/>
    <x v="0"/>
    <s v="12/31/2012"/>
    <n v="7232397000"/>
    <n v="5165169000"/>
    <n v="0"/>
    <n v="0"/>
    <n v="1173955000"/>
    <s v="Financials"/>
    <x v="1"/>
  </r>
  <r>
    <x v="39"/>
    <x v="1"/>
    <s v="12/31/2013"/>
    <n v="7541234000"/>
    <n v="5106489000"/>
    <n v="0"/>
    <n v="0"/>
    <n v="1213178000"/>
    <s v="Financials"/>
    <x v="1"/>
  </r>
  <r>
    <x v="39"/>
    <x v="2"/>
    <s v="12/31/2014"/>
    <n v="6602267000"/>
    <n v="4239474000"/>
    <n v="0"/>
    <n v="0"/>
    <n v="1341315000"/>
    <s v="Financials"/>
    <x v="1"/>
  </r>
  <r>
    <x v="39"/>
    <x v="3"/>
    <s v="12/31/2015"/>
    <n v="9308926000"/>
    <n v="6199645000"/>
    <n v="0"/>
    <n v="0"/>
    <n v="1966939000"/>
    <s v="Financials"/>
    <x v="1"/>
  </r>
  <r>
    <x v="40"/>
    <x v="0"/>
    <s v="12/31/2012"/>
    <n v="2458592000"/>
    <n v="80146000"/>
    <n v="1579007000"/>
    <n v="0"/>
    <n v="31237000"/>
    <s v="Financials"/>
    <x v="6"/>
  </r>
  <r>
    <x v="40"/>
    <x v="1"/>
    <s v="12/31/2013"/>
    <n v="2278812000"/>
    <n v="58913000"/>
    <n v="1700064000"/>
    <n v="0"/>
    <n v="72761000"/>
    <s v="Financials"/>
    <x v="6"/>
  </r>
  <r>
    <x v="40"/>
    <x v="2"/>
    <s v="12/31/2014"/>
    <n v="2361631000"/>
    <n v="49736000"/>
    <n v="1654369000"/>
    <n v="0"/>
    <n v="87159000"/>
    <s v="Financials"/>
    <x v="6"/>
  </r>
  <r>
    <x v="40"/>
    <x v="3"/>
    <s v="12/31/2015"/>
    <n v="2210591000"/>
    <n v="49344000"/>
    <n v="1591239000"/>
    <n v="0"/>
    <n v="49282000"/>
    <s v="Financials"/>
    <x v="6"/>
  </r>
  <r>
    <x v="41"/>
    <x v="4"/>
    <m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D6C7F-3430-4F53-8509-AA2C2B3778A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6" firstHeaderRow="0" firstDataRow="1" firstDataCol="1" rowPageCount="1" colPageCount="1"/>
  <pivotFields count="10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14">
        <item sd="0" x="3"/>
        <item sd="0" x="5"/>
        <item sd="0" x="4"/>
        <item sd="0" x="9"/>
        <item sd="0" x="10"/>
        <item sd="0" x="7"/>
        <item sd="0" x="0"/>
        <item sd="0" x="2"/>
        <item sd="0" x="8"/>
        <item sd="0" x="1"/>
        <item sd="0" x="6"/>
        <item sd="0" x="11"/>
        <item x="12"/>
        <item t="default"/>
      </items>
    </pivotField>
  </pivotFields>
  <rowFields count="2">
    <field x="9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2" hier="-1"/>
  </pageFields>
  <dataFields count="5">
    <dataField name="Sum of  Total Revenue " fld="3" baseField="0" baseItem="0"/>
    <dataField name="Sum of  Cost of Goods Sold " fld="4" baseField="0" baseItem="0"/>
    <dataField name="Sum of  Sales General and Admin. " fld="5" baseField="0" baseItem="0"/>
    <dataField name="Sum of  Research and Development " fld="6" baseField="0" baseItem="0"/>
    <dataField name="Sum of  Other Operating Items 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5"/>
  <sheetViews>
    <sheetView zoomScale="75" workbookViewId="0">
      <selection activeCell="L717" sqref="L717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6" width="21.42578125" style="3" bestFit="1" customWidth="1"/>
    <col min="7" max="7" width="26.140625" style="3" bestFit="1" customWidth="1"/>
    <col min="8" max="8" width="27.85546875" style="3" bestFit="1" customWidth="1"/>
    <col min="9" max="9" width="23.28515625" style="3" bestFit="1" customWidth="1"/>
    <col min="10" max="10" width="27.7109375" bestFit="1" customWidth="1"/>
    <col min="11" max="11" width="44.5703125" bestFit="1" customWidth="1"/>
    <col min="12" max="12" width="27.140625" customWidth="1"/>
  </cols>
  <sheetData>
    <row r="1" spans="1:12" x14ac:dyDescent="0.25"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s="3" t="s">
        <v>698</v>
      </c>
      <c r="H1" s="3" t="s">
        <v>5</v>
      </c>
      <c r="I1" s="3" t="s">
        <v>6</v>
      </c>
      <c r="J1" t="s">
        <v>7</v>
      </c>
      <c r="K1" t="s">
        <v>8</v>
      </c>
    </row>
    <row r="2" spans="1:12" x14ac:dyDescent="0.25">
      <c r="A2">
        <v>0</v>
      </c>
      <c r="B2" t="s">
        <v>9</v>
      </c>
      <c r="C2" t="s">
        <v>10</v>
      </c>
      <c r="D2" t="s">
        <v>11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t="s">
        <v>12</v>
      </c>
      <c r="K2" t="s">
        <v>13</v>
      </c>
      <c r="L2" s="2"/>
    </row>
    <row r="3" spans="1:12" x14ac:dyDescent="0.25">
      <c r="A3">
        <v>1</v>
      </c>
      <c r="B3" t="s">
        <v>9</v>
      </c>
      <c r="C3" t="s">
        <v>14</v>
      </c>
      <c r="D3" t="s">
        <v>15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t="s">
        <v>12</v>
      </c>
      <c r="K3" t="s">
        <v>13</v>
      </c>
    </row>
    <row r="4" spans="1:12" x14ac:dyDescent="0.25">
      <c r="A4">
        <v>2</v>
      </c>
      <c r="B4" t="s">
        <v>9</v>
      </c>
      <c r="C4" t="s">
        <v>16</v>
      </c>
      <c r="D4" t="s">
        <v>17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t="s">
        <v>12</v>
      </c>
      <c r="K4" t="s">
        <v>13</v>
      </c>
    </row>
    <row r="5" spans="1:12" x14ac:dyDescent="0.25">
      <c r="A5">
        <v>3</v>
      </c>
      <c r="B5" t="s">
        <v>9</v>
      </c>
      <c r="C5" t="s">
        <v>18</v>
      </c>
      <c r="D5" t="s">
        <v>19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t="s">
        <v>12</v>
      </c>
      <c r="K5" t="s">
        <v>13</v>
      </c>
    </row>
    <row r="6" spans="1:12" x14ac:dyDescent="0.25">
      <c r="A6">
        <v>4</v>
      </c>
      <c r="B6" t="s">
        <v>20</v>
      </c>
      <c r="C6" t="s">
        <v>10</v>
      </c>
      <c r="D6" t="s">
        <v>21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t="s">
        <v>22</v>
      </c>
      <c r="K6" t="s">
        <v>23</v>
      </c>
    </row>
    <row r="7" spans="1:12" x14ac:dyDescent="0.25">
      <c r="A7">
        <v>5</v>
      </c>
      <c r="B7" t="s">
        <v>20</v>
      </c>
      <c r="C7" t="s">
        <v>14</v>
      </c>
      <c r="D7" t="s">
        <v>24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t="s">
        <v>22</v>
      </c>
      <c r="K7" t="s">
        <v>23</v>
      </c>
    </row>
    <row r="8" spans="1:12" x14ac:dyDescent="0.25">
      <c r="A8">
        <v>6</v>
      </c>
      <c r="B8" t="s">
        <v>20</v>
      </c>
      <c r="C8" t="s">
        <v>16</v>
      </c>
      <c r="D8" s="1">
        <v>42064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t="s">
        <v>22</v>
      </c>
      <c r="K8" t="s">
        <v>23</v>
      </c>
    </row>
    <row r="9" spans="1:12" x14ac:dyDescent="0.25">
      <c r="A9">
        <v>7</v>
      </c>
      <c r="B9" t="s">
        <v>20</v>
      </c>
      <c r="C9" t="s">
        <v>18</v>
      </c>
      <c r="D9" s="1">
        <v>42401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t="s">
        <v>22</v>
      </c>
      <c r="K9" t="s">
        <v>23</v>
      </c>
    </row>
    <row r="10" spans="1:12" x14ac:dyDescent="0.25">
      <c r="A10">
        <v>8</v>
      </c>
      <c r="B10" t="s">
        <v>25</v>
      </c>
      <c r="C10" t="s">
        <v>10</v>
      </c>
      <c r="D10" t="s">
        <v>26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t="s">
        <v>27</v>
      </c>
      <c r="K10" t="s">
        <v>28</v>
      </c>
    </row>
    <row r="11" spans="1:12" x14ac:dyDescent="0.25">
      <c r="A11">
        <v>9</v>
      </c>
      <c r="B11" t="s">
        <v>25</v>
      </c>
      <c r="C11" t="s">
        <v>14</v>
      </c>
      <c r="D11" t="s">
        <v>29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t="s">
        <v>27</v>
      </c>
      <c r="K11" t="s">
        <v>28</v>
      </c>
    </row>
    <row r="12" spans="1:12" x14ac:dyDescent="0.25">
      <c r="A12">
        <v>10</v>
      </c>
      <c r="B12" t="s">
        <v>25</v>
      </c>
      <c r="C12" t="s">
        <v>16</v>
      </c>
      <c r="D12" t="s">
        <v>30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t="s">
        <v>27</v>
      </c>
      <c r="K12" t="s">
        <v>28</v>
      </c>
    </row>
    <row r="13" spans="1:12" x14ac:dyDescent="0.25">
      <c r="A13">
        <v>11</v>
      </c>
      <c r="B13" t="s">
        <v>25</v>
      </c>
      <c r="C13" t="s">
        <v>18</v>
      </c>
      <c r="D13" t="s">
        <v>31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t="s">
        <v>27</v>
      </c>
      <c r="K13" t="s">
        <v>28</v>
      </c>
    </row>
    <row r="14" spans="1:12" x14ac:dyDescent="0.25">
      <c r="A14">
        <v>12</v>
      </c>
      <c r="B14" t="s">
        <v>32</v>
      </c>
      <c r="C14" t="s">
        <v>10</v>
      </c>
      <c r="D14" t="s">
        <v>11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t="s">
        <v>33</v>
      </c>
      <c r="K14" t="s">
        <v>34</v>
      </c>
    </row>
    <row r="15" spans="1:12" x14ac:dyDescent="0.25">
      <c r="A15">
        <v>13</v>
      </c>
      <c r="B15" t="s">
        <v>32</v>
      </c>
      <c r="C15" t="s">
        <v>14</v>
      </c>
      <c r="D15" t="s">
        <v>15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t="s">
        <v>33</v>
      </c>
      <c r="K15" t="s">
        <v>34</v>
      </c>
    </row>
    <row r="16" spans="1:12" x14ac:dyDescent="0.25">
      <c r="A16">
        <v>14</v>
      </c>
      <c r="B16" t="s">
        <v>32</v>
      </c>
      <c r="C16" t="s">
        <v>16</v>
      </c>
      <c r="D16" t="s">
        <v>17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t="s">
        <v>33</v>
      </c>
      <c r="K16" t="s">
        <v>34</v>
      </c>
    </row>
    <row r="17" spans="1:11" x14ac:dyDescent="0.25">
      <c r="A17">
        <v>15</v>
      </c>
      <c r="B17" t="s">
        <v>32</v>
      </c>
      <c r="C17" t="s">
        <v>18</v>
      </c>
      <c r="D17" t="s">
        <v>19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t="s">
        <v>33</v>
      </c>
      <c r="K17" t="s">
        <v>34</v>
      </c>
    </row>
    <row r="18" spans="1:11" x14ac:dyDescent="0.25">
      <c r="A18">
        <v>16</v>
      </c>
      <c r="B18" t="s">
        <v>35</v>
      </c>
      <c r="C18" t="s">
        <v>10</v>
      </c>
      <c r="D18" t="s">
        <v>36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t="s">
        <v>33</v>
      </c>
      <c r="K18" t="s">
        <v>37</v>
      </c>
    </row>
    <row r="19" spans="1:11" x14ac:dyDescent="0.25">
      <c r="A19">
        <v>17</v>
      </c>
      <c r="B19" t="s">
        <v>35</v>
      </c>
      <c r="C19" t="s">
        <v>14</v>
      </c>
      <c r="D19" t="s">
        <v>38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t="s">
        <v>33</v>
      </c>
      <c r="K19" t="s">
        <v>37</v>
      </c>
    </row>
    <row r="20" spans="1:11" x14ac:dyDescent="0.25">
      <c r="A20">
        <v>18</v>
      </c>
      <c r="B20" t="s">
        <v>35</v>
      </c>
      <c r="C20" t="s">
        <v>16</v>
      </c>
      <c r="D20" t="s">
        <v>39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t="s">
        <v>33</v>
      </c>
      <c r="K20" t="s">
        <v>37</v>
      </c>
    </row>
    <row r="21" spans="1:11" x14ac:dyDescent="0.25">
      <c r="A21">
        <v>19</v>
      </c>
      <c r="B21" t="s">
        <v>35</v>
      </c>
      <c r="C21" t="s">
        <v>18</v>
      </c>
      <c r="D21" t="s">
        <v>40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t="s">
        <v>33</v>
      </c>
      <c r="K21" t="s">
        <v>37</v>
      </c>
    </row>
    <row r="22" spans="1:11" x14ac:dyDescent="0.25">
      <c r="A22">
        <v>20</v>
      </c>
      <c r="B22" t="s">
        <v>41</v>
      </c>
      <c r="C22" t="s">
        <v>10</v>
      </c>
      <c r="D22" t="s">
        <v>11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33</v>
      </c>
      <c r="K22" t="s">
        <v>42</v>
      </c>
    </row>
    <row r="23" spans="1:11" x14ac:dyDescent="0.25">
      <c r="A23">
        <v>21</v>
      </c>
      <c r="B23" t="s">
        <v>41</v>
      </c>
      <c r="C23" t="s">
        <v>14</v>
      </c>
      <c r="D23" t="s">
        <v>15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33</v>
      </c>
      <c r="K23" t="s">
        <v>42</v>
      </c>
    </row>
    <row r="24" spans="1:11" x14ac:dyDescent="0.25">
      <c r="A24">
        <v>22</v>
      </c>
      <c r="B24" t="s">
        <v>41</v>
      </c>
      <c r="C24" t="s">
        <v>16</v>
      </c>
      <c r="D24" t="s">
        <v>17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33</v>
      </c>
      <c r="K24" t="s">
        <v>42</v>
      </c>
    </row>
    <row r="25" spans="1:11" x14ac:dyDescent="0.25">
      <c r="A25">
        <v>23</v>
      </c>
      <c r="B25" t="s">
        <v>41</v>
      </c>
      <c r="C25" t="s">
        <v>18</v>
      </c>
      <c r="D25" t="s">
        <v>19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33</v>
      </c>
      <c r="K25" t="s">
        <v>42</v>
      </c>
    </row>
    <row r="26" spans="1:11" x14ac:dyDescent="0.25">
      <c r="A26">
        <v>24</v>
      </c>
      <c r="B26" t="s">
        <v>43</v>
      </c>
      <c r="C26" t="s">
        <v>10</v>
      </c>
      <c r="D26" t="s">
        <v>44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27</v>
      </c>
      <c r="K26" t="s">
        <v>45</v>
      </c>
    </row>
    <row r="27" spans="1:11" x14ac:dyDescent="0.25">
      <c r="A27">
        <v>25</v>
      </c>
      <c r="B27" t="s">
        <v>43</v>
      </c>
      <c r="C27" t="s">
        <v>14</v>
      </c>
      <c r="D27" t="s">
        <v>46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27</v>
      </c>
      <c r="K27" t="s">
        <v>45</v>
      </c>
    </row>
    <row r="28" spans="1:11" x14ac:dyDescent="0.25">
      <c r="A28">
        <v>26</v>
      </c>
      <c r="B28" t="s">
        <v>43</v>
      </c>
      <c r="C28" t="s">
        <v>16</v>
      </c>
      <c r="D28" t="s">
        <v>47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27</v>
      </c>
      <c r="K28" t="s">
        <v>45</v>
      </c>
    </row>
    <row r="29" spans="1:11" x14ac:dyDescent="0.25">
      <c r="A29">
        <v>27</v>
      </c>
      <c r="B29" t="s">
        <v>43</v>
      </c>
      <c r="C29" t="s">
        <v>18</v>
      </c>
      <c r="D29" s="1">
        <v>42412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27</v>
      </c>
      <c r="K29" t="s">
        <v>45</v>
      </c>
    </row>
    <row r="30" spans="1:11" x14ac:dyDescent="0.25">
      <c r="A30">
        <v>28</v>
      </c>
      <c r="B30" t="s">
        <v>48</v>
      </c>
      <c r="C30" t="s">
        <v>10</v>
      </c>
      <c r="D30" s="1">
        <v>41316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</v>
      </c>
      <c r="J30" t="s">
        <v>27</v>
      </c>
      <c r="K30" t="s">
        <v>49</v>
      </c>
    </row>
    <row r="31" spans="1:11" x14ac:dyDescent="0.25">
      <c r="A31">
        <v>29</v>
      </c>
      <c r="B31" t="s">
        <v>48</v>
      </c>
      <c r="C31" t="s">
        <v>14</v>
      </c>
      <c r="D31" s="1">
        <v>41650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27</v>
      </c>
      <c r="K31" t="s">
        <v>49</v>
      </c>
    </row>
    <row r="32" spans="1:11" x14ac:dyDescent="0.25">
      <c r="A32">
        <v>30</v>
      </c>
      <c r="B32" t="s">
        <v>48</v>
      </c>
      <c r="C32" t="s">
        <v>16</v>
      </c>
      <c r="D32" t="s">
        <v>50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27</v>
      </c>
      <c r="K32" t="s">
        <v>49</v>
      </c>
    </row>
    <row r="33" spans="1:11" x14ac:dyDescent="0.25">
      <c r="A33">
        <v>31</v>
      </c>
      <c r="B33" t="s">
        <v>48</v>
      </c>
      <c r="C33" t="s">
        <v>18</v>
      </c>
      <c r="D33" t="s">
        <v>51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27</v>
      </c>
      <c r="K33" t="s">
        <v>49</v>
      </c>
    </row>
    <row r="34" spans="1:11" x14ac:dyDescent="0.25">
      <c r="A34">
        <v>32</v>
      </c>
      <c r="B34" t="s">
        <v>52</v>
      </c>
      <c r="C34" t="s">
        <v>10</v>
      </c>
      <c r="D34" t="s">
        <v>11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t="s">
        <v>53</v>
      </c>
      <c r="K34" t="s">
        <v>54</v>
      </c>
    </row>
    <row r="35" spans="1:11" x14ac:dyDescent="0.25">
      <c r="A35">
        <v>33</v>
      </c>
      <c r="B35" t="s">
        <v>52</v>
      </c>
      <c r="C35" t="s">
        <v>14</v>
      </c>
      <c r="D35" t="s">
        <v>15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t="s">
        <v>53</v>
      </c>
      <c r="K35" t="s">
        <v>54</v>
      </c>
    </row>
    <row r="36" spans="1:11" x14ac:dyDescent="0.25">
      <c r="A36">
        <v>34</v>
      </c>
      <c r="B36" t="s">
        <v>52</v>
      </c>
      <c r="C36" t="s">
        <v>16</v>
      </c>
      <c r="D36" t="s">
        <v>17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t="s">
        <v>53</v>
      </c>
      <c r="K36" t="s">
        <v>54</v>
      </c>
    </row>
    <row r="37" spans="1:11" x14ac:dyDescent="0.25">
      <c r="A37">
        <v>35</v>
      </c>
      <c r="B37" t="s">
        <v>52</v>
      </c>
      <c r="C37" t="s">
        <v>18</v>
      </c>
      <c r="D37" t="s">
        <v>19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t="s">
        <v>53</v>
      </c>
      <c r="K37" t="s">
        <v>54</v>
      </c>
    </row>
    <row r="38" spans="1:11" x14ac:dyDescent="0.25">
      <c r="A38">
        <v>36</v>
      </c>
      <c r="B38" t="s">
        <v>55</v>
      </c>
      <c r="C38" t="s">
        <v>10</v>
      </c>
      <c r="D38" t="s">
        <v>11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t="s">
        <v>27</v>
      </c>
      <c r="K38" t="s">
        <v>56</v>
      </c>
    </row>
    <row r="39" spans="1:11" x14ac:dyDescent="0.25">
      <c r="A39">
        <v>37</v>
      </c>
      <c r="B39" t="s">
        <v>55</v>
      </c>
      <c r="C39" t="s">
        <v>14</v>
      </c>
      <c r="D39" t="s">
        <v>15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t="s">
        <v>27</v>
      </c>
      <c r="K39" t="s">
        <v>56</v>
      </c>
    </row>
    <row r="40" spans="1:11" x14ac:dyDescent="0.25">
      <c r="A40">
        <v>38</v>
      </c>
      <c r="B40" t="s">
        <v>55</v>
      </c>
      <c r="C40" t="s">
        <v>16</v>
      </c>
      <c r="D40" t="s">
        <v>17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t="s">
        <v>27</v>
      </c>
      <c r="K40" t="s">
        <v>56</v>
      </c>
    </row>
    <row r="41" spans="1:11" x14ac:dyDescent="0.25">
      <c r="A41">
        <v>39</v>
      </c>
      <c r="B41" t="s">
        <v>55</v>
      </c>
      <c r="C41" t="s">
        <v>18</v>
      </c>
      <c r="D41" t="s">
        <v>19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t="s">
        <v>27</v>
      </c>
      <c r="K41" t="s">
        <v>56</v>
      </c>
    </row>
    <row r="42" spans="1:11" x14ac:dyDescent="0.25">
      <c r="A42">
        <v>40</v>
      </c>
      <c r="B42" t="s">
        <v>57</v>
      </c>
      <c r="C42" t="s">
        <v>10</v>
      </c>
      <c r="D42" t="s">
        <v>58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27</v>
      </c>
      <c r="K42" t="s">
        <v>45</v>
      </c>
    </row>
    <row r="43" spans="1:11" x14ac:dyDescent="0.25">
      <c r="A43">
        <v>41</v>
      </c>
      <c r="B43" t="s">
        <v>57</v>
      </c>
      <c r="C43" t="s">
        <v>14</v>
      </c>
      <c r="D43" t="s">
        <v>59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27</v>
      </c>
      <c r="K43" t="s">
        <v>45</v>
      </c>
    </row>
    <row r="44" spans="1:11" x14ac:dyDescent="0.25">
      <c r="A44">
        <v>42</v>
      </c>
      <c r="B44" t="s">
        <v>57</v>
      </c>
      <c r="C44" t="s">
        <v>16</v>
      </c>
      <c r="D44" t="s">
        <v>60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27</v>
      </c>
      <c r="K44" t="s">
        <v>45</v>
      </c>
    </row>
    <row r="45" spans="1:11" x14ac:dyDescent="0.25">
      <c r="A45">
        <v>43</v>
      </c>
      <c r="B45" t="s">
        <v>57</v>
      </c>
      <c r="C45" t="s">
        <v>18</v>
      </c>
      <c r="D45" t="s">
        <v>61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27</v>
      </c>
      <c r="K45" t="s">
        <v>45</v>
      </c>
    </row>
    <row r="46" spans="1:11" x14ac:dyDescent="0.25">
      <c r="A46">
        <v>44</v>
      </c>
      <c r="B46" t="s">
        <v>62</v>
      </c>
      <c r="C46" t="s">
        <v>10</v>
      </c>
      <c r="D46" t="s">
        <v>11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t="s">
        <v>63</v>
      </c>
      <c r="K46" t="s">
        <v>64</v>
      </c>
    </row>
    <row r="47" spans="1:11" x14ac:dyDescent="0.25">
      <c r="A47">
        <v>45</v>
      </c>
      <c r="B47" t="s">
        <v>62</v>
      </c>
      <c r="C47" t="s">
        <v>14</v>
      </c>
      <c r="D47" t="s">
        <v>15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t="s">
        <v>63</v>
      </c>
      <c r="K47" t="s">
        <v>64</v>
      </c>
    </row>
    <row r="48" spans="1:11" x14ac:dyDescent="0.25">
      <c r="A48">
        <v>46</v>
      </c>
      <c r="B48" t="s">
        <v>62</v>
      </c>
      <c r="C48" t="s">
        <v>16</v>
      </c>
      <c r="D48" t="s">
        <v>17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t="s">
        <v>63</v>
      </c>
      <c r="K48" t="s">
        <v>64</v>
      </c>
    </row>
    <row r="49" spans="1:11" x14ac:dyDescent="0.25">
      <c r="A49">
        <v>47</v>
      </c>
      <c r="B49" t="s">
        <v>62</v>
      </c>
      <c r="C49" t="s">
        <v>18</v>
      </c>
      <c r="D49" t="s">
        <v>19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t="s">
        <v>63</v>
      </c>
      <c r="K49" t="s">
        <v>64</v>
      </c>
    </row>
    <row r="50" spans="1:11" x14ac:dyDescent="0.25">
      <c r="A50">
        <v>48</v>
      </c>
      <c r="B50" t="s">
        <v>65</v>
      </c>
      <c r="C50" t="s">
        <v>10</v>
      </c>
      <c r="D50" t="s">
        <v>11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t="s">
        <v>63</v>
      </c>
      <c r="K50" t="s">
        <v>66</v>
      </c>
    </row>
    <row r="51" spans="1:11" x14ac:dyDescent="0.25">
      <c r="A51">
        <v>49</v>
      </c>
      <c r="B51" t="s">
        <v>65</v>
      </c>
      <c r="C51" t="s">
        <v>14</v>
      </c>
      <c r="D51" t="s">
        <v>15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t="s">
        <v>63</v>
      </c>
      <c r="K51" t="s">
        <v>66</v>
      </c>
    </row>
    <row r="52" spans="1:11" x14ac:dyDescent="0.25">
      <c r="A52">
        <v>50</v>
      </c>
      <c r="B52" t="s">
        <v>65</v>
      </c>
      <c r="C52" t="s">
        <v>16</v>
      </c>
      <c r="D52" t="s">
        <v>17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t="s">
        <v>63</v>
      </c>
      <c r="K52" t="s">
        <v>66</v>
      </c>
    </row>
    <row r="53" spans="1:11" x14ac:dyDescent="0.25">
      <c r="A53">
        <v>51</v>
      </c>
      <c r="B53" t="s">
        <v>65</v>
      </c>
      <c r="C53" t="s">
        <v>18</v>
      </c>
      <c r="D53" t="s">
        <v>19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t="s">
        <v>63</v>
      </c>
      <c r="K53" t="s">
        <v>66</v>
      </c>
    </row>
    <row r="54" spans="1:11" x14ac:dyDescent="0.25">
      <c r="A54">
        <v>52</v>
      </c>
      <c r="B54" t="s">
        <v>67</v>
      </c>
      <c r="C54" t="s">
        <v>10</v>
      </c>
      <c r="D54" t="s">
        <v>11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t="s">
        <v>68</v>
      </c>
      <c r="K54" t="s">
        <v>69</v>
      </c>
    </row>
    <row r="55" spans="1:11" x14ac:dyDescent="0.25">
      <c r="A55">
        <v>53</v>
      </c>
      <c r="B55" t="s">
        <v>67</v>
      </c>
      <c r="C55" t="s">
        <v>14</v>
      </c>
      <c r="D55" t="s">
        <v>15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t="s">
        <v>68</v>
      </c>
      <c r="K55" t="s">
        <v>69</v>
      </c>
    </row>
    <row r="56" spans="1:11" x14ac:dyDescent="0.25">
      <c r="A56">
        <v>54</v>
      </c>
      <c r="B56" t="s">
        <v>67</v>
      </c>
      <c r="C56" t="s">
        <v>16</v>
      </c>
      <c r="D56" t="s">
        <v>17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t="s">
        <v>68</v>
      </c>
      <c r="K56" t="s">
        <v>69</v>
      </c>
    </row>
    <row r="57" spans="1:11" x14ac:dyDescent="0.25">
      <c r="A57">
        <v>55</v>
      </c>
      <c r="B57" t="s">
        <v>67</v>
      </c>
      <c r="C57" t="s">
        <v>18</v>
      </c>
      <c r="D57" t="s">
        <v>19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t="s">
        <v>68</v>
      </c>
      <c r="K57" t="s">
        <v>69</v>
      </c>
    </row>
    <row r="58" spans="1:11" x14ac:dyDescent="0.25">
      <c r="A58">
        <v>56</v>
      </c>
      <c r="B58" t="s">
        <v>70</v>
      </c>
      <c r="C58" t="s">
        <v>10</v>
      </c>
      <c r="D58" t="s">
        <v>11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t="s">
        <v>68</v>
      </c>
      <c r="K58" t="s">
        <v>71</v>
      </c>
    </row>
    <row r="59" spans="1:11" x14ac:dyDescent="0.25">
      <c r="A59">
        <v>57</v>
      </c>
      <c r="B59" t="s">
        <v>70</v>
      </c>
      <c r="C59" t="s">
        <v>14</v>
      </c>
      <c r="D59" t="s">
        <v>15</v>
      </c>
      <c r="E59" s="3">
        <v>68874000000</v>
      </c>
      <c r="F59" s="3">
        <v>34660000000</v>
      </c>
      <c r="G59" s="3">
        <v>18491000000</v>
      </c>
      <c r="H59" s="3">
        <v>0</v>
      </c>
      <c r="I59" s="3">
        <v>0</v>
      </c>
      <c r="J59" t="s">
        <v>68</v>
      </c>
      <c r="K59" t="s">
        <v>71</v>
      </c>
    </row>
    <row r="60" spans="1:11" x14ac:dyDescent="0.25">
      <c r="A60">
        <v>58</v>
      </c>
      <c r="B60" t="s">
        <v>70</v>
      </c>
      <c r="C60" t="s">
        <v>16</v>
      </c>
      <c r="D60" t="s">
        <v>17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t="s">
        <v>68</v>
      </c>
      <c r="K60" t="s">
        <v>71</v>
      </c>
    </row>
    <row r="61" spans="1:11" x14ac:dyDescent="0.25">
      <c r="A61">
        <v>59</v>
      </c>
      <c r="B61" t="s">
        <v>70</v>
      </c>
      <c r="C61" t="s">
        <v>18</v>
      </c>
      <c r="D61" t="s">
        <v>19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t="s">
        <v>68</v>
      </c>
      <c r="K61" t="s">
        <v>71</v>
      </c>
    </row>
    <row r="62" spans="1:11" x14ac:dyDescent="0.25">
      <c r="A62">
        <v>60</v>
      </c>
      <c r="B62" t="s">
        <v>72</v>
      </c>
      <c r="C62" t="s">
        <v>10</v>
      </c>
      <c r="D62" t="s">
        <v>11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t="s">
        <v>73</v>
      </c>
      <c r="K62" t="s">
        <v>74</v>
      </c>
    </row>
    <row r="63" spans="1:11" x14ac:dyDescent="0.25">
      <c r="A63">
        <v>61</v>
      </c>
      <c r="B63" t="s">
        <v>72</v>
      </c>
      <c r="C63" t="s">
        <v>14</v>
      </c>
      <c r="D63" t="s">
        <v>15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t="s">
        <v>73</v>
      </c>
      <c r="K63" t="s">
        <v>74</v>
      </c>
    </row>
    <row r="64" spans="1:11" x14ac:dyDescent="0.25">
      <c r="A64">
        <v>62</v>
      </c>
      <c r="B64" t="s">
        <v>72</v>
      </c>
      <c r="C64" t="s">
        <v>16</v>
      </c>
      <c r="D64" t="s">
        <v>17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t="s">
        <v>73</v>
      </c>
      <c r="K64" t="s">
        <v>74</v>
      </c>
    </row>
    <row r="65" spans="1:11" x14ac:dyDescent="0.25">
      <c r="A65">
        <v>63</v>
      </c>
      <c r="B65" t="s">
        <v>72</v>
      </c>
      <c r="C65" t="s">
        <v>18</v>
      </c>
      <c r="D65" t="s">
        <v>19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t="s">
        <v>73</v>
      </c>
      <c r="K65" t="s">
        <v>74</v>
      </c>
    </row>
    <row r="66" spans="1:11" x14ac:dyDescent="0.25">
      <c r="A66">
        <v>64</v>
      </c>
      <c r="B66" t="s">
        <v>75</v>
      </c>
      <c r="C66" t="s">
        <v>10</v>
      </c>
      <c r="D66" t="s">
        <v>15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t="s">
        <v>68</v>
      </c>
      <c r="K66" t="s">
        <v>699</v>
      </c>
    </row>
    <row r="67" spans="1:11" x14ac:dyDescent="0.25">
      <c r="A67">
        <v>65</v>
      </c>
      <c r="B67" t="s">
        <v>75</v>
      </c>
      <c r="C67" t="s">
        <v>14</v>
      </c>
      <c r="D67" t="s">
        <v>17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t="s">
        <v>68</v>
      </c>
      <c r="K67" t="s">
        <v>699</v>
      </c>
    </row>
    <row r="68" spans="1:11" x14ac:dyDescent="0.25">
      <c r="A68">
        <v>66</v>
      </c>
      <c r="B68" t="s">
        <v>75</v>
      </c>
      <c r="C68" t="s">
        <v>16</v>
      </c>
      <c r="D68" t="s">
        <v>19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t="s">
        <v>68</v>
      </c>
      <c r="K68" t="s">
        <v>699</v>
      </c>
    </row>
    <row r="69" spans="1:11" x14ac:dyDescent="0.25">
      <c r="A69">
        <v>67</v>
      </c>
      <c r="B69" t="s">
        <v>75</v>
      </c>
      <c r="C69" t="s">
        <v>18</v>
      </c>
      <c r="D69" t="s">
        <v>76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t="s">
        <v>68</v>
      </c>
      <c r="K69" t="s">
        <v>699</v>
      </c>
    </row>
    <row r="70" spans="1:11" x14ac:dyDescent="0.25">
      <c r="A70">
        <v>72</v>
      </c>
      <c r="B70" t="s">
        <v>77</v>
      </c>
      <c r="C70" t="s">
        <v>10</v>
      </c>
      <c r="D70" t="s">
        <v>11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27</v>
      </c>
      <c r="K70" t="s">
        <v>78</v>
      </c>
    </row>
    <row r="71" spans="1:11" x14ac:dyDescent="0.25">
      <c r="A71">
        <v>73</v>
      </c>
      <c r="B71" t="s">
        <v>77</v>
      </c>
      <c r="C71" t="s">
        <v>14</v>
      </c>
      <c r="D71" t="s">
        <v>15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27</v>
      </c>
      <c r="K71" t="s">
        <v>78</v>
      </c>
    </row>
    <row r="72" spans="1:11" x14ac:dyDescent="0.25">
      <c r="A72">
        <v>74</v>
      </c>
      <c r="B72" t="s">
        <v>77</v>
      </c>
      <c r="C72" t="s">
        <v>16</v>
      </c>
      <c r="D72" t="s">
        <v>17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27</v>
      </c>
      <c r="K72" t="s">
        <v>78</v>
      </c>
    </row>
    <row r="73" spans="1:11" x14ac:dyDescent="0.25">
      <c r="A73">
        <v>75</v>
      </c>
      <c r="B73" t="s">
        <v>77</v>
      </c>
      <c r="C73" t="s">
        <v>18</v>
      </c>
      <c r="D73" t="s">
        <v>19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27</v>
      </c>
      <c r="K73" t="s">
        <v>78</v>
      </c>
    </row>
    <row r="74" spans="1:11" x14ac:dyDescent="0.25">
      <c r="A74">
        <v>76</v>
      </c>
      <c r="B74" t="s">
        <v>79</v>
      </c>
      <c r="C74" t="s">
        <v>10</v>
      </c>
      <c r="D74" t="s">
        <v>11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t="s">
        <v>80</v>
      </c>
      <c r="K74" t="s">
        <v>81</v>
      </c>
    </row>
    <row r="75" spans="1:11" x14ac:dyDescent="0.25">
      <c r="A75">
        <v>77</v>
      </c>
      <c r="B75" t="s">
        <v>79</v>
      </c>
      <c r="C75" t="s">
        <v>14</v>
      </c>
      <c r="D75" t="s">
        <v>15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t="s">
        <v>80</v>
      </c>
      <c r="K75" t="s">
        <v>81</v>
      </c>
    </row>
    <row r="76" spans="1:11" x14ac:dyDescent="0.25">
      <c r="A76">
        <v>78</v>
      </c>
      <c r="B76" t="s">
        <v>79</v>
      </c>
      <c r="C76" t="s">
        <v>16</v>
      </c>
      <c r="D76" t="s">
        <v>17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t="s">
        <v>80</v>
      </c>
      <c r="K76" t="s">
        <v>81</v>
      </c>
    </row>
    <row r="77" spans="1:11" x14ac:dyDescent="0.25">
      <c r="A77">
        <v>79</v>
      </c>
      <c r="B77" t="s">
        <v>79</v>
      </c>
      <c r="C77" t="s">
        <v>18</v>
      </c>
      <c r="D77" t="s">
        <v>19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t="s">
        <v>80</v>
      </c>
      <c r="K77" t="s">
        <v>81</v>
      </c>
    </row>
    <row r="78" spans="1:11" x14ac:dyDescent="0.25">
      <c r="A78">
        <v>80</v>
      </c>
      <c r="B78" t="s">
        <v>82</v>
      </c>
      <c r="C78" t="s">
        <v>10</v>
      </c>
      <c r="D78" t="s">
        <v>11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t="s">
        <v>12</v>
      </c>
      <c r="K78" t="s">
        <v>13</v>
      </c>
    </row>
    <row r="79" spans="1:11" x14ac:dyDescent="0.25">
      <c r="A79">
        <v>81</v>
      </c>
      <c r="B79" t="s">
        <v>82</v>
      </c>
      <c r="C79" t="s">
        <v>14</v>
      </c>
      <c r="D79" t="s">
        <v>15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t="s">
        <v>12</v>
      </c>
      <c r="K79" t="s">
        <v>13</v>
      </c>
    </row>
    <row r="80" spans="1:11" x14ac:dyDescent="0.25">
      <c r="A80">
        <v>82</v>
      </c>
      <c r="B80" t="s">
        <v>82</v>
      </c>
      <c r="C80" t="s">
        <v>16</v>
      </c>
      <c r="D80" t="s">
        <v>17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t="s">
        <v>12</v>
      </c>
      <c r="K80" t="s">
        <v>13</v>
      </c>
    </row>
    <row r="81" spans="1:11" x14ac:dyDescent="0.25">
      <c r="A81">
        <v>83</v>
      </c>
      <c r="B81" t="s">
        <v>82</v>
      </c>
      <c r="C81" t="s">
        <v>18</v>
      </c>
      <c r="D81" t="s">
        <v>19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t="s">
        <v>12</v>
      </c>
      <c r="K81" t="s">
        <v>13</v>
      </c>
    </row>
    <row r="82" spans="1:11" x14ac:dyDescent="0.25">
      <c r="A82">
        <v>84</v>
      </c>
      <c r="B82" t="s">
        <v>83</v>
      </c>
      <c r="C82" t="s">
        <v>10</v>
      </c>
      <c r="D82" t="s">
        <v>11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t="s">
        <v>68</v>
      </c>
      <c r="K82" t="s">
        <v>71</v>
      </c>
    </row>
    <row r="83" spans="1:11" x14ac:dyDescent="0.25">
      <c r="A83">
        <v>85</v>
      </c>
      <c r="B83" t="s">
        <v>83</v>
      </c>
      <c r="C83" t="s">
        <v>14</v>
      </c>
      <c r="D83" t="s">
        <v>15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t="s">
        <v>68</v>
      </c>
      <c r="K83" t="s">
        <v>71</v>
      </c>
    </row>
    <row r="84" spans="1:11" x14ac:dyDescent="0.25">
      <c r="A84">
        <v>86</v>
      </c>
      <c r="B84" t="s">
        <v>83</v>
      </c>
      <c r="C84" t="s">
        <v>16</v>
      </c>
      <c r="D84" t="s">
        <v>17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t="s">
        <v>68</v>
      </c>
      <c r="K84" t="s">
        <v>71</v>
      </c>
    </row>
    <row r="85" spans="1:11" x14ac:dyDescent="0.25">
      <c r="A85">
        <v>87</v>
      </c>
      <c r="B85" t="s">
        <v>83</v>
      </c>
      <c r="C85" t="s">
        <v>18</v>
      </c>
      <c r="D85" t="s">
        <v>19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t="s">
        <v>68</v>
      </c>
      <c r="K85" t="s">
        <v>71</v>
      </c>
    </row>
    <row r="86" spans="1:11" x14ac:dyDescent="0.25">
      <c r="A86">
        <v>88</v>
      </c>
      <c r="B86" t="s">
        <v>84</v>
      </c>
      <c r="C86" t="s">
        <v>10</v>
      </c>
      <c r="D86" t="s">
        <v>15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t="s">
        <v>12</v>
      </c>
      <c r="K86" t="s">
        <v>85</v>
      </c>
    </row>
    <row r="87" spans="1:11" x14ac:dyDescent="0.25">
      <c r="A87">
        <v>89</v>
      </c>
      <c r="B87" t="s">
        <v>84</v>
      </c>
      <c r="C87" t="s">
        <v>14</v>
      </c>
      <c r="D87" t="s">
        <v>17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t="s">
        <v>12</v>
      </c>
      <c r="K87" t="s">
        <v>85</v>
      </c>
    </row>
    <row r="88" spans="1:11" x14ac:dyDescent="0.25">
      <c r="A88">
        <v>90</v>
      </c>
      <c r="B88" t="s">
        <v>84</v>
      </c>
      <c r="C88" t="s">
        <v>16</v>
      </c>
      <c r="D88" t="s">
        <v>19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t="s">
        <v>12</v>
      </c>
      <c r="K88" t="s">
        <v>85</v>
      </c>
    </row>
    <row r="89" spans="1:11" x14ac:dyDescent="0.25">
      <c r="A89">
        <v>91</v>
      </c>
      <c r="B89" t="s">
        <v>84</v>
      </c>
      <c r="C89" t="s">
        <v>18</v>
      </c>
      <c r="D89" t="s">
        <v>76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t="s">
        <v>12</v>
      </c>
      <c r="K89" t="s">
        <v>85</v>
      </c>
    </row>
    <row r="90" spans="1:11" x14ac:dyDescent="0.25">
      <c r="A90">
        <v>92</v>
      </c>
      <c r="B90" t="s">
        <v>86</v>
      </c>
      <c r="C90" t="s">
        <v>10</v>
      </c>
      <c r="D90" t="s">
        <v>15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</v>
      </c>
      <c r="J90" t="s">
        <v>33</v>
      </c>
      <c r="K90" t="s">
        <v>87</v>
      </c>
    </row>
    <row r="91" spans="1:11" x14ac:dyDescent="0.25">
      <c r="A91">
        <v>93</v>
      </c>
      <c r="B91" t="s">
        <v>86</v>
      </c>
      <c r="C91" t="s">
        <v>14</v>
      </c>
      <c r="D91" t="s">
        <v>17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t="s">
        <v>33</v>
      </c>
      <c r="K91" t="s">
        <v>87</v>
      </c>
    </row>
    <row r="92" spans="1:11" x14ac:dyDescent="0.25">
      <c r="A92">
        <v>94</v>
      </c>
      <c r="B92" t="s">
        <v>86</v>
      </c>
      <c r="C92" t="s">
        <v>16</v>
      </c>
      <c r="D92" t="s">
        <v>19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33</v>
      </c>
      <c r="K92" t="s">
        <v>87</v>
      </c>
    </row>
    <row r="93" spans="1:11" x14ac:dyDescent="0.25">
      <c r="A93">
        <v>95</v>
      </c>
      <c r="B93" t="s">
        <v>86</v>
      </c>
      <c r="C93" t="s">
        <v>18</v>
      </c>
      <c r="D93" t="s">
        <v>76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33</v>
      </c>
      <c r="K93" t="s">
        <v>87</v>
      </c>
    </row>
    <row r="94" spans="1:11" x14ac:dyDescent="0.25">
      <c r="A94">
        <v>96</v>
      </c>
      <c r="B94" t="s">
        <v>88</v>
      </c>
      <c r="C94" t="s">
        <v>10</v>
      </c>
      <c r="D94" t="s">
        <v>89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t="s">
        <v>27</v>
      </c>
      <c r="K94" t="s">
        <v>90</v>
      </c>
    </row>
    <row r="95" spans="1:11" x14ac:dyDescent="0.25">
      <c r="A95">
        <v>97</v>
      </c>
      <c r="B95" t="s">
        <v>88</v>
      </c>
      <c r="C95" t="s">
        <v>14</v>
      </c>
      <c r="D95" t="s">
        <v>91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t="s">
        <v>27</v>
      </c>
      <c r="K95" t="s">
        <v>90</v>
      </c>
    </row>
    <row r="96" spans="1:11" x14ac:dyDescent="0.25">
      <c r="A96">
        <v>98</v>
      </c>
      <c r="B96" t="s">
        <v>88</v>
      </c>
      <c r="C96" t="s">
        <v>16</v>
      </c>
      <c r="D96" t="s">
        <v>92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t="s">
        <v>27</v>
      </c>
      <c r="K96" t="s">
        <v>90</v>
      </c>
    </row>
    <row r="97" spans="1:11" x14ac:dyDescent="0.25">
      <c r="A97">
        <v>99</v>
      </c>
      <c r="B97" t="s">
        <v>88</v>
      </c>
      <c r="C97" t="s">
        <v>18</v>
      </c>
      <c r="D97" t="s">
        <v>93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t="s">
        <v>27</v>
      </c>
      <c r="K97" t="s">
        <v>90</v>
      </c>
    </row>
    <row r="98" spans="1:11" x14ac:dyDescent="0.25">
      <c r="A98">
        <v>100</v>
      </c>
      <c r="B98" t="s">
        <v>94</v>
      </c>
      <c r="C98" t="s">
        <v>10</v>
      </c>
      <c r="D98" t="s">
        <v>11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t="s">
        <v>12</v>
      </c>
      <c r="K98" t="s">
        <v>95</v>
      </c>
    </row>
    <row r="99" spans="1:11" x14ac:dyDescent="0.25">
      <c r="A99">
        <v>101</v>
      </c>
      <c r="B99" t="s">
        <v>94</v>
      </c>
      <c r="C99" t="s">
        <v>14</v>
      </c>
      <c r="D99" t="s">
        <v>15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t="s">
        <v>12</v>
      </c>
      <c r="K99" t="s">
        <v>95</v>
      </c>
    </row>
    <row r="100" spans="1:11" x14ac:dyDescent="0.25">
      <c r="A100">
        <v>102</v>
      </c>
      <c r="B100" t="s">
        <v>94</v>
      </c>
      <c r="C100" t="s">
        <v>16</v>
      </c>
      <c r="D100" t="s">
        <v>17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t="s">
        <v>12</v>
      </c>
      <c r="K100" t="s">
        <v>95</v>
      </c>
    </row>
    <row r="101" spans="1:11" x14ac:dyDescent="0.25">
      <c r="A101">
        <v>103</v>
      </c>
      <c r="B101" t="s">
        <v>94</v>
      </c>
      <c r="C101" t="s">
        <v>18</v>
      </c>
      <c r="D101" t="s">
        <v>19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t="s">
        <v>12</v>
      </c>
      <c r="K101" t="s">
        <v>95</v>
      </c>
    </row>
    <row r="102" spans="1:11" x14ac:dyDescent="0.25">
      <c r="A102">
        <v>108</v>
      </c>
      <c r="B102" t="s">
        <v>96</v>
      </c>
      <c r="C102" t="s">
        <v>10</v>
      </c>
      <c r="D102" t="s">
        <v>15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t="s">
        <v>33</v>
      </c>
      <c r="K102" t="s">
        <v>87</v>
      </c>
    </row>
    <row r="103" spans="1:11" x14ac:dyDescent="0.25">
      <c r="A103">
        <v>109</v>
      </c>
      <c r="B103" t="s">
        <v>96</v>
      </c>
      <c r="C103" t="s">
        <v>14</v>
      </c>
      <c r="D103" t="s">
        <v>17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t="s">
        <v>33</v>
      </c>
      <c r="K103" t="s">
        <v>87</v>
      </c>
    </row>
    <row r="104" spans="1:11" x14ac:dyDescent="0.25">
      <c r="A104">
        <v>110</v>
      </c>
      <c r="B104" t="s">
        <v>96</v>
      </c>
      <c r="C104" t="s">
        <v>16</v>
      </c>
      <c r="D104" t="s">
        <v>19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t="s">
        <v>33</v>
      </c>
      <c r="K104" t="s">
        <v>87</v>
      </c>
    </row>
    <row r="105" spans="1:11" x14ac:dyDescent="0.25">
      <c r="A105">
        <v>111</v>
      </c>
      <c r="B105" t="s">
        <v>96</v>
      </c>
      <c r="C105" t="s">
        <v>18</v>
      </c>
      <c r="D105" t="s">
        <v>76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t="s">
        <v>33</v>
      </c>
      <c r="K105" t="s">
        <v>87</v>
      </c>
    </row>
    <row r="106" spans="1:11" x14ac:dyDescent="0.25">
      <c r="A106">
        <v>112</v>
      </c>
      <c r="B106" t="s">
        <v>97</v>
      </c>
      <c r="C106" t="s">
        <v>10</v>
      </c>
      <c r="D106" t="s">
        <v>11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t="s">
        <v>68</v>
      </c>
      <c r="K106" t="s">
        <v>98</v>
      </c>
    </row>
    <row r="107" spans="1:11" x14ac:dyDescent="0.25">
      <c r="A107">
        <v>113</v>
      </c>
      <c r="B107" t="s">
        <v>97</v>
      </c>
      <c r="C107" t="s">
        <v>14</v>
      </c>
      <c r="D107" t="s">
        <v>15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t="s">
        <v>68</v>
      </c>
      <c r="K107" t="s">
        <v>98</v>
      </c>
    </row>
    <row r="108" spans="1:11" x14ac:dyDescent="0.25">
      <c r="A108">
        <v>114</v>
      </c>
      <c r="B108" t="s">
        <v>97</v>
      </c>
      <c r="C108" t="s">
        <v>16</v>
      </c>
      <c r="D108" t="s">
        <v>17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t="s">
        <v>68</v>
      </c>
      <c r="K108" t="s">
        <v>98</v>
      </c>
    </row>
    <row r="109" spans="1:11" x14ac:dyDescent="0.25">
      <c r="A109">
        <v>115</v>
      </c>
      <c r="B109" t="s">
        <v>97</v>
      </c>
      <c r="C109" t="s">
        <v>18</v>
      </c>
      <c r="D109" t="s">
        <v>19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t="s">
        <v>68</v>
      </c>
      <c r="K109" t="s">
        <v>98</v>
      </c>
    </row>
    <row r="110" spans="1:11" x14ac:dyDescent="0.25">
      <c r="A110">
        <v>116</v>
      </c>
      <c r="B110" t="s">
        <v>99</v>
      </c>
      <c r="C110" t="s">
        <v>10</v>
      </c>
      <c r="D110" t="s">
        <v>11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t="s">
        <v>73</v>
      </c>
      <c r="K110" t="s">
        <v>100</v>
      </c>
    </row>
    <row r="111" spans="1:11" x14ac:dyDescent="0.25">
      <c r="A111">
        <v>117</v>
      </c>
      <c r="B111" t="s">
        <v>99</v>
      </c>
      <c r="C111" t="s">
        <v>14</v>
      </c>
      <c r="D111" t="s">
        <v>15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t="s">
        <v>73</v>
      </c>
      <c r="K111" t="s">
        <v>100</v>
      </c>
    </row>
    <row r="112" spans="1:11" x14ac:dyDescent="0.25">
      <c r="A112">
        <v>118</v>
      </c>
      <c r="B112" t="s">
        <v>99</v>
      </c>
      <c r="C112" t="s">
        <v>16</v>
      </c>
      <c r="D112" t="s">
        <v>17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t="s">
        <v>73</v>
      </c>
      <c r="K112" t="s">
        <v>100</v>
      </c>
    </row>
    <row r="113" spans="1:11" x14ac:dyDescent="0.25">
      <c r="A113">
        <v>119</v>
      </c>
      <c r="B113" t="s">
        <v>99</v>
      </c>
      <c r="C113" t="s">
        <v>18</v>
      </c>
      <c r="D113" t="s">
        <v>19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t="s">
        <v>73</v>
      </c>
      <c r="K113" t="s">
        <v>100</v>
      </c>
    </row>
    <row r="114" spans="1:11" x14ac:dyDescent="0.25">
      <c r="A114">
        <v>120</v>
      </c>
      <c r="B114" t="s">
        <v>101</v>
      </c>
      <c r="C114" t="s">
        <v>10</v>
      </c>
      <c r="D114" t="s">
        <v>15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t="s">
        <v>22</v>
      </c>
      <c r="K114" t="s">
        <v>102</v>
      </c>
    </row>
    <row r="115" spans="1:11" x14ac:dyDescent="0.25">
      <c r="A115">
        <v>121</v>
      </c>
      <c r="B115" t="s">
        <v>101</v>
      </c>
      <c r="C115" t="s">
        <v>14</v>
      </c>
      <c r="D115" t="s">
        <v>17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t="s">
        <v>22</v>
      </c>
      <c r="K115" t="s">
        <v>102</v>
      </c>
    </row>
    <row r="116" spans="1:11" x14ac:dyDescent="0.25">
      <c r="A116">
        <v>122</v>
      </c>
      <c r="B116" t="s">
        <v>101</v>
      </c>
      <c r="C116" t="s">
        <v>16</v>
      </c>
      <c r="D116" t="s">
        <v>19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t="s">
        <v>22</v>
      </c>
      <c r="K116" t="s">
        <v>102</v>
      </c>
    </row>
    <row r="117" spans="1:11" x14ac:dyDescent="0.25">
      <c r="A117">
        <v>123</v>
      </c>
      <c r="B117" t="s">
        <v>101</v>
      </c>
      <c r="C117" t="s">
        <v>18</v>
      </c>
      <c r="D117" t="s">
        <v>76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t="s">
        <v>22</v>
      </c>
      <c r="K117" t="s">
        <v>102</v>
      </c>
    </row>
    <row r="118" spans="1:11" x14ac:dyDescent="0.25">
      <c r="A118">
        <v>124</v>
      </c>
      <c r="B118" t="s">
        <v>103</v>
      </c>
      <c r="C118" t="s">
        <v>10</v>
      </c>
      <c r="D118" t="s">
        <v>15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t="s">
        <v>22</v>
      </c>
      <c r="K118" t="s">
        <v>104</v>
      </c>
    </row>
    <row r="119" spans="1:11" x14ac:dyDescent="0.25">
      <c r="A119">
        <v>125</v>
      </c>
      <c r="B119" t="s">
        <v>103</v>
      </c>
      <c r="C119" t="s">
        <v>14</v>
      </c>
      <c r="D119" t="s">
        <v>17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t="s">
        <v>22</v>
      </c>
      <c r="K119" t="s">
        <v>104</v>
      </c>
    </row>
    <row r="120" spans="1:11" x14ac:dyDescent="0.25">
      <c r="A120">
        <v>126</v>
      </c>
      <c r="B120" t="s">
        <v>103</v>
      </c>
      <c r="C120" t="s">
        <v>16</v>
      </c>
      <c r="D120" t="s">
        <v>19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t="s">
        <v>22</v>
      </c>
      <c r="K120" t="s">
        <v>104</v>
      </c>
    </row>
    <row r="121" spans="1:11" x14ac:dyDescent="0.25">
      <c r="A121">
        <v>127</v>
      </c>
      <c r="B121" t="s">
        <v>103</v>
      </c>
      <c r="C121" t="s">
        <v>18</v>
      </c>
      <c r="D121" t="s">
        <v>76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t="s">
        <v>22</v>
      </c>
      <c r="K121" t="s">
        <v>104</v>
      </c>
    </row>
    <row r="122" spans="1:11" x14ac:dyDescent="0.25">
      <c r="A122">
        <v>128</v>
      </c>
      <c r="B122" t="s">
        <v>105</v>
      </c>
      <c r="C122" t="s">
        <v>10</v>
      </c>
      <c r="D122" t="s">
        <v>11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t="s">
        <v>33</v>
      </c>
      <c r="K122" t="s">
        <v>106</v>
      </c>
    </row>
    <row r="123" spans="1:11" x14ac:dyDescent="0.25">
      <c r="A123">
        <v>129</v>
      </c>
      <c r="B123" t="s">
        <v>105</v>
      </c>
      <c r="C123" t="s">
        <v>14</v>
      </c>
      <c r="D123" t="s">
        <v>15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t="s">
        <v>33</v>
      </c>
      <c r="K123" t="s">
        <v>106</v>
      </c>
    </row>
    <row r="124" spans="1:11" x14ac:dyDescent="0.25">
      <c r="A124">
        <v>130</v>
      </c>
      <c r="B124" t="s">
        <v>105</v>
      </c>
      <c r="C124" t="s">
        <v>16</v>
      </c>
      <c r="D124" t="s">
        <v>17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t="s">
        <v>33</v>
      </c>
      <c r="K124" t="s">
        <v>106</v>
      </c>
    </row>
    <row r="125" spans="1:11" x14ac:dyDescent="0.25">
      <c r="A125">
        <v>131</v>
      </c>
      <c r="B125" t="s">
        <v>105</v>
      </c>
      <c r="C125" t="s">
        <v>18</v>
      </c>
      <c r="D125" t="s">
        <v>19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t="s">
        <v>33</v>
      </c>
      <c r="K125" t="s">
        <v>106</v>
      </c>
    </row>
    <row r="126" spans="1:11" x14ac:dyDescent="0.25">
      <c r="A126">
        <v>136</v>
      </c>
      <c r="B126" t="s">
        <v>107</v>
      </c>
      <c r="C126" t="s">
        <v>10</v>
      </c>
      <c r="D126" t="s">
        <v>11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t="s">
        <v>108</v>
      </c>
      <c r="K126" t="s">
        <v>109</v>
      </c>
    </row>
    <row r="127" spans="1:11" x14ac:dyDescent="0.25">
      <c r="A127">
        <v>137</v>
      </c>
      <c r="B127" t="s">
        <v>107</v>
      </c>
      <c r="C127" t="s">
        <v>14</v>
      </c>
      <c r="D127" t="s">
        <v>15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t="s">
        <v>108</v>
      </c>
      <c r="K127" t="s">
        <v>109</v>
      </c>
    </row>
    <row r="128" spans="1:11" x14ac:dyDescent="0.25">
      <c r="A128">
        <v>138</v>
      </c>
      <c r="B128" t="s">
        <v>107</v>
      </c>
      <c r="C128" t="s">
        <v>16</v>
      </c>
      <c r="D128" t="s">
        <v>17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t="s">
        <v>108</v>
      </c>
      <c r="K128" t="s">
        <v>109</v>
      </c>
    </row>
    <row r="129" spans="1:11" x14ac:dyDescent="0.25">
      <c r="A129">
        <v>139</v>
      </c>
      <c r="B129" t="s">
        <v>107</v>
      </c>
      <c r="C129" t="s">
        <v>18</v>
      </c>
      <c r="D129" t="s">
        <v>19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t="s">
        <v>108</v>
      </c>
      <c r="K129" t="s">
        <v>109</v>
      </c>
    </row>
    <row r="130" spans="1:11" x14ac:dyDescent="0.25">
      <c r="A130">
        <v>140</v>
      </c>
      <c r="B130" t="s">
        <v>110</v>
      </c>
      <c r="C130" t="s">
        <v>10</v>
      </c>
      <c r="D130" t="s">
        <v>15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t="s">
        <v>108</v>
      </c>
      <c r="K130" t="s">
        <v>109</v>
      </c>
    </row>
    <row r="131" spans="1:11" x14ac:dyDescent="0.25">
      <c r="A131">
        <v>141</v>
      </c>
      <c r="B131" t="s">
        <v>110</v>
      </c>
      <c r="C131" t="s">
        <v>14</v>
      </c>
      <c r="D131" t="s">
        <v>17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t="s">
        <v>108</v>
      </c>
      <c r="K131" t="s">
        <v>109</v>
      </c>
    </row>
    <row r="132" spans="1:11" x14ac:dyDescent="0.25">
      <c r="A132">
        <v>142</v>
      </c>
      <c r="B132" t="s">
        <v>110</v>
      </c>
      <c r="C132" t="s">
        <v>16</v>
      </c>
      <c r="D132" t="s">
        <v>19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t="s">
        <v>108</v>
      </c>
      <c r="K132" t="s">
        <v>109</v>
      </c>
    </row>
    <row r="133" spans="1:11" x14ac:dyDescent="0.25">
      <c r="A133">
        <v>143</v>
      </c>
      <c r="B133" t="s">
        <v>110</v>
      </c>
      <c r="C133" t="s">
        <v>18</v>
      </c>
      <c r="D133" t="s">
        <v>76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t="s">
        <v>108</v>
      </c>
      <c r="K133" t="s">
        <v>109</v>
      </c>
    </row>
    <row r="134" spans="1:11" x14ac:dyDescent="0.25">
      <c r="A134">
        <v>144</v>
      </c>
      <c r="B134" t="s">
        <v>111</v>
      </c>
      <c r="C134" t="s">
        <v>10</v>
      </c>
      <c r="D134" t="s">
        <v>36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t="s">
        <v>80</v>
      </c>
      <c r="K134" t="s">
        <v>112</v>
      </c>
    </row>
    <row r="135" spans="1:11" x14ac:dyDescent="0.25">
      <c r="A135">
        <v>145</v>
      </c>
      <c r="B135" t="s">
        <v>111</v>
      </c>
      <c r="C135" t="s">
        <v>14</v>
      </c>
      <c r="D135" t="s">
        <v>38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t="s">
        <v>80</v>
      </c>
      <c r="K135" t="s">
        <v>112</v>
      </c>
    </row>
    <row r="136" spans="1:11" x14ac:dyDescent="0.25">
      <c r="A136">
        <v>146</v>
      </c>
      <c r="B136" t="s">
        <v>111</v>
      </c>
      <c r="C136" t="s">
        <v>16</v>
      </c>
      <c r="D136" t="s">
        <v>39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t="s">
        <v>80</v>
      </c>
      <c r="K136" t="s">
        <v>112</v>
      </c>
    </row>
    <row r="137" spans="1:11" x14ac:dyDescent="0.25">
      <c r="A137">
        <v>147</v>
      </c>
      <c r="B137" t="s">
        <v>111</v>
      </c>
      <c r="C137" t="s">
        <v>18</v>
      </c>
      <c r="D137" t="s">
        <v>40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t="s">
        <v>80</v>
      </c>
      <c r="K137" t="s">
        <v>112</v>
      </c>
    </row>
    <row r="138" spans="1:11" x14ac:dyDescent="0.25">
      <c r="A138">
        <v>148</v>
      </c>
      <c r="B138" t="s">
        <v>113</v>
      </c>
      <c r="C138" t="s">
        <v>10</v>
      </c>
      <c r="D138" t="s">
        <v>11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t="s">
        <v>27</v>
      </c>
      <c r="K138" t="s">
        <v>114</v>
      </c>
    </row>
    <row r="139" spans="1:11" x14ac:dyDescent="0.25">
      <c r="A139">
        <v>149</v>
      </c>
      <c r="B139" t="s">
        <v>113</v>
      </c>
      <c r="C139" t="s">
        <v>14</v>
      </c>
      <c r="D139" t="s">
        <v>15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t="s">
        <v>27</v>
      </c>
      <c r="K139" t="s">
        <v>114</v>
      </c>
    </row>
    <row r="140" spans="1:11" x14ac:dyDescent="0.25">
      <c r="A140">
        <v>150</v>
      </c>
      <c r="B140" t="s">
        <v>113</v>
      </c>
      <c r="C140" t="s">
        <v>16</v>
      </c>
      <c r="D140" t="s">
        <v>17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t="s">
        <v>27</v>
      </c>
      <c r="K140" t="s">
        <v>114</v>
      </c>
    </row>
    <row r="141" spans="1:11" x14ac:dyDescent="0.25">
      <c r="A141">
        <v>151</v>
      </c>
      <c r="B141" t="s">
        <v>113</v>
      </c>
      <c r="C141" t="s">
        <v>18</v>
      </c>
      <c r="D141" t="s">
        <v>19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t="s">
        <v>27</v>
      </c>
      <c r="K141" t="s">
        <v>114</v>
      </c>
    </row>
    <row r="142" spans="1:11" x14ac:dyDescent="0.25">
      <c r="A142">
        <v>152</v>
      </c>
      <c r="B142" t="s">
        <v>115</v>
      </c>
      <c r="C142" t="s">
        <v>10</v>
      </c>
      <c r="D142" t="s">
        <v>11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12</v>
      </c>
      <c r="K142" t="s">
        <v>116</v>
      </c>
    </row>
    <row r="143" spans="1:11" x14ac:dyDescent="0.25">
      <c r="A143">
        <v>153</v>
      </c>
      <c r="B143" t="s">
        <v>115</v>
      </c>
      <c r="C143" t="s">
        <v>14</v>
      </c>
      <c r="D143" t="s">
        <v>15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12</v>
      </c>
      <c r="K143" t="s">
        <v>116</v>
      </c>
    </row>
    <row r="144" spans="1:11" x14ac:dyDescent="0.25">
      <c r="A144">
        <v>154</v>
      </c>
      <c r="B144" t="s">
        <v>115</v>
      </c>
      <c r="C144" t="s">
        <v>16</v>
      </c>
      <c r="D144" t="s">
        <v>17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12</v>
      </c>
      <c r="K144" t="s">
        <v>116</v>
      </c>
    </row>
    <row r="145" spans="1:11" x14ac:dyDescent="0.25">
      <c r="A145">
        <v>155</v>
      </c>
      <c r="B145" t="s">
        <v>115</v>
      </c>
      <c r="C145" t="s">
        <v>18</v>
      </c>
      <c r="D145" t="s">
        <v>19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12</v>
      </c>
      <c r="K145" t="s">
        <v>116</v>
      </c>
    </row>
    <row r="146" spans="1:11" x14ac:dyDescent="0.25">
      <c r="A146">
        <v>156</v>
      </c>
      <c r="B146" t="s">
        <v>117</v>
      </c>
      <c r="C146" t="s">
        <v>10</v>
      </c>
      <c r="D146" t="s">
        <v>11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t="s">
        <v>27</v>
      </c>
      <c r="K146" t="s">
        <v>118</v>
      </c>
    </row>
    <row r="147" spans="1:11" x14ac:dyDescent="0.25">
      <c r="A147">
        <v>157</v>
      </c>
      <c r="B147" t="s">
        <v>117</v>
      </c>
      <c r="C147" t="s">
        <v>14</v>
      </c>
      <c r="D147" t="s">
        <v>15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t="s">
        <v>27</v>
      </c>
      <c r="K147" t="s">
        <v>118</v>
      </c>
    </row>
    <row r="148" spans="1:11" x14ac:dyDescent="0.25">
      <c r="A148">
        <v>158</v>
      </c>
      <c r="B148" t="s">
        <v>117</v>
      </c>
      <c r="C148" t="s">
        <v>16</v>
      </c>
      <c r="D148" t="s">
        <v>17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t="s">
        <v>27</v>
      </c>
      <c r="K148" t="s">
        <v>118</v>
      </c>
    </row>
    <row r="149" spans="1:11" x14ac:dyDescent="0.25">
      <c r="A149">
        <v>159</v>
      </c>
      <c r="B149" t="s">
        <v>117</v>
      </c>
      <c r="C149" t="s">
        <v>18</v>
      </c>
      <c r="D149" t="s">
        <v>19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t="s">
        <v>27</v>
      </c>
      <c r="K149" t="s">
        <v>118</v>
      </c>
    </row>
    <row r="150" spans="1:11" x14ac:dyDescent="0.25">
      <c r="A150">
        <v>164</v>
      </c>
      <c r="B150" t="s">
        <v>119</v>
      </c>
      <c r="C150" t="s">
        <v>10</v>
      </c>
      <c r="D150" s="1">
        <v>42015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27</v>
      </c>
      <c r="K150" t="s">
        <v>49</v>
      </c>
    </row>
    <row r="151" spans="1:11" x14ac:dyDescent="0.25">
      <c r="A151">
        <v>165</v>
      </c>
      <c r="B151" t="s">
        <v>119</v>
      </c>
      <c r="C151" t="s">
        <v>14</v>
      </c>
      <c r="D151" t="s">
        <v>93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27</v>
      </c>
      <c r="K151" t="s">
        <v>49</v>
      </c>
    </row>
    <row r="152" spans="1:11" x14ac:dyDescent="0.25">
      <c r="A152">
        <v>166</v>
      </c>
      <c r="B152" t="s">
        <v>120</v>
      </c>
      <c r="C152" t="s">
        <v>10</v>
      </c>
      <c r="D152" t="s">
        <v>11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t="s">
        <v>80</v>
      </c>
      <c r="K152" t="s">
        <v>121</v>
      </c>
    </row>
    <row r="153" spans="1:11" x14ac:dyDescent="0.25">
      <c r="A153">
        <v>167</v>
      </c>
      <c r="B153" t="s">
        <v>120</v>
      </c>
      <c r="C153" t="s">
        <v>14</v>
      </c>
      <c r="D153" t="s">
        <v>24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t="s">
        <v>80</v>
      </c>
      <c r="K153" t="s">
        <v>121</v>
      </c>
    </row>
    <row r="154" spans="1:11" x14ac:dyDescent="0.25">
      <c r="A154">
        <v>168</v>
      </c>
      <c r="B154" t="s">
        <v>120</v>
      </c>
      <c r="C154" t="s">
        <v>16</v>
      </c>
      <c r="D154" s="1">
        <v>42064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t="s">
        <v>80</v>
      </c>
      <c r="K154" t="s">
        <v>121</v>
      </c>
    </row>
    <row r="155" spans="1:11" x14ac:dyDescent="0.25">
      <c r="A155">
        <v>169</v>
      </c>
      <c r="B155" t="s">
        <v>120</v>
      </c>
      <c r="C155" t="s">
        <v>18</v>
      </c>
      <c r="D155" s="1">
        <v>42401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t="s">
        <v>80</v>
      </c>
      <c r="K155" t="s">
        <v>121</v>
      </c>
    </row>
    <row r="156" spans="1:11" x14ac:dyDescent="0.25">
      <c r="A156">
        <v>170</v>
      </c>
      <c r="B156" t="s">
        <v>122</v>
      </c>
      <c r="C156" t="s">
        <v>10</v>
      </c>
      <c r="D156" t="s">
        <v>11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t="s">
        <v>63</v>
      </c>
      <c r="K156" t="s">
        <v>123</v>
      </c>
    </row>
    <row r="157" spans="1:11" x14ac:dyDescent="0.25">
      <c r="A157">
        <v>171</v>
      </c>
      <c r="B157" t="s">
        <v>122</v>
      </c>
      <c r="C157" t="s">
        <v>14</v>
      </c>
      <c r="D157" t="s">
        <v>15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t="s">
        <v>63</v>
      </c>
      <c r="K157" t="s">
        <v>123</v>
      </c>
    </row>
    <row r="158" spans="1:11" x14ac:dyDescent="0.25">
      <c r="A158">
        <v>172</v>
      </c>
      <c r="B158" t="s">
        <v>122</v>
      </c>
      <c r="C158" t="s">
        <v>16</v>
      </c>
      <c r="D158" t="s">
        <v>17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t="s">
        <v>63</v>
      </c>
      <c r="K158" t="s">
        <v>123</v>
      </c>
    </row>
    <row r="159" spans="1:11" x14ac:dyDescent="0.25">
      <c r="A159">
        <v>173</v>
      </c>
      <c r="B159" t="s">
        <v>122</v>
      </c>
      <c r="C159" t="s">
        <v>18</v>
      </c>
      <c r="D159" t="s">
        <v>19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t="s">
        <v>63</v>
      </c>
      <c r="K159" t="s">
        <v>123</v>
      </c>
    </row>
    <row r="160" spans="1:11" x14ac:dyDescent="0.25">
      <c r="A160">
        <v>174</v>
      </c>
      <c r="B160" t="s">
        <v>124</v>
      </c>
      <c r="C160" t="s">
        <v>10</v>
      </c>
      <c r="D160" t="s">
        <v>11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t="s">
        <v>68</v>
      </c>
      <c r="K160" t="s">
        <v>125</v>
      </c>
    </row>
    <row r="161" spans="1:11" x14ac:dyDescent="0.25">
      <c r="A161">
        <v>175</v>
      </c>
      <c r="B161" t="s">
        <v>124</v>
      </c>
      <c r="C161" t="s">
        <v>14</v>
      </c>
      <c r="D161" t="s">
        <v>15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t="s">
        <v>68</v>
      </c>
      <c r="K161" t="s">
        <v>125</v>
      </c>
    </row>
    <row r="162" spans="1:11" x14ac:dyDescent="0.25">
      <c r="A162">
        <v>176</v>
      </c>
      <c r="B162" t="s">
        <v>124</v>
      </c>
      <c r="C162" t="s">
        <v>16</v>
      </c>
      <c r="D162" t="s">
        <v>17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t="s">
        <v>68</v>
      </c>
      <c r="K162" t="s">
        <v>125</v>
      </c>
    </row>
    <row r="163" spans="1:11" x14ac:dyDescent="0.25">
      <c r="A163">
        <v>177</v>
      </c>
      <c r="B163" t="s">
        <v>124</v>
      </c>
      <c r="C163" t="s">
        <v>18</v>
      </c>
      <c r="D163" t="s">
        <v>19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t="s">
        <v>68</v>
      </c>
      <c r="K163" t="s">
        <v>125</v>
      </c>
    </row>
    <row r="164" spans="1:11" x14ac:dyDescent="0.25">
      <c r="A164">
        <v>178</v>
      </c>
      <c r="B164" t="s">
        <v>126</v>
      </c>
      <c r="C164" t="s">
        <v>10</v>
      </c>
      <c r="D164" t="s">
        <v>127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t="s">
        <v>12</v>
      </c>
      <c r="K164" t="s">
        <v>95</v>
      </c>
    </row>
    <row r="165" spans="1:11" x14ac:dyDescent="0.25">
      <c r="A165">
        <v>179</v>
      </c>
      <c r="B165" t="s">
        <v>126</v>
      </c>
      <c r="C165" t="s">
        <v>14</v>
      </c>
      <c r="D165" t="s">
        <v>128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t="s">
        <v>12</v>
      </c>
      <c r="K165" t="s">
        <v>95</v>
      </c>
    </row>
    <row r="166" spans="1:11" x14ac:dyDescent="0.25">
      <c r="A166">
        <v>180</v>
      </c>
      <c r="B166" t="s">
        <v>126</v>
      </c>
      <c r="C166" t="s">
        <v>16</v>
      </c>
      <c r="D166" t="s">
        <v>129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t="s">
        <v>12</v>
      </c>
      <c r="K166" t="s">
        <v>95</v>
      </c>
    </row>
    <row r="167" spans="1:11" x14ac:dyDescent="0.25">
      <c r="A167">
        <v>181</v>
      </c>
      <c r="B167" t="s">
        <v>126</v>
      </c>
      <c r="C167" t="s">
        <v>18</v>
      </c>
      <c r="D167" t="s">
        <v>130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t="s">
        <v>12</v>
      </c>
      <c r="K167" t="s">
        <v>95</v>
      </c>
    </row>
    <row r="168" spans="1:11" x14ac:dyDescent="0.25">
      <c r="A168">
        <v>182</v>
      </c>
      <c r="B168" t="s">
        <v>131</v>
      </c>
      <c r="C168" t="s">
        <v>10</v>
      </c>
      <c r="D168" t="s">
        <v>127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t="s">
        <v>22</v>
      </c>
      <c r="K168" t="s">
        <v>104</v>
      </c>
    </row>
    <row r="169" spans="1:11" x14ac:dyDescent="0.25">
      <c r="A169">
        <v>183</v>
      </c>
      <c r="B169" t="s">
        <v>131</v>
      </c>
      <c r="C169" t="s">
        <v>14</v>
      </c>
      <c r="D169" t="s">
        <v>132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t="s">
        <v>22</v>
      </c>
      <c r="K169" t="s">
        <v>104</v>
      </c>
    </row>
    <row r="170" spans="1:11" x14ac:dyDescent="0.25">
      <c r="A170">
        <v>184</v>
      </c>
      <c r="B170" t="s">
        <v>131</v>
      </c>
      <c r="C170" t="s">
        <v>16</v>
      </c>
      <c r="D170" t="s">
        <v>133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t="s">
        <v>22</v>
      </c>
      <c r="K170" t="s">
        <v>104</v>
      </c>
    </row>
    <row r="171" spans="1:11" x14ac:dyDescent="0.25">
      <c r="A171">
        <v>185</v>
      </c>
      <c r="B171" t="s">
        <v>131</v>
      </c>
      <c r="C171" t="s">
        <v>18</v>
      </c>
      <c r="D171" t="s">
        <v>134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t="s">
        <v>22</v>
      </c>
      <c r="K171" t="s">
        <v>104</v>
      </c>
    </row>
    <row r="172" spans="1:11" x14ac:dyDescent="0.25">
      <c r="A172">
        <v>186</v>
      </c>
      <c r="B172" t="s">
        <v>135</v>
      </c>
      <c r="C172" t="s">
        <v>10</v>
      </c>
      <c r="D172" t="s">
        <v>15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t="s">
        <v>12</v>
      </c>
      <c r="K172" t="s">
        <v>116</v>
      </c>
    </row>
    <row r="173" spans="1:11" x14ac:dyDescent="0.25">
      <c r="A173">
        <v>187</v>
      </c>
      <c r="B173" t="s">
        <v>135</v>
      </c>
      <c r="C173" t="s">
        <v>14</v>
      </c>
      <c r="D173" t="s">
        <v>17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t="s">
        <v>12</v>
      </c>
      <c r="K173" t="s">
        <v>116</v>
      </c>
    </row>
    <row r="174" spans="1:11" x14ac:dyDescent="0.25">
      <c r="A174">
        <v>188</v>
      </c>
      <c r="B174" t="s">
        <v>135</v>
      </c>
      <c r="C174" t="s">
        <v>16</v>
      </c>
      <c r="D174" t="s">
        <v>19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t="s">
        <v>12</v>
      </c>
      <c r="K174" t="s">
        <v>116</v>
      </c>
    </row>
    <row r="175" spans="1:11" x14ac:dyDescent="0.25">
      <c r="A175">
        <v>189</v>
      </c>
      <c r="B175" t="s">
        <v>135</v>
      </c>
      <c r="C175" t="s">
        <v>18</v>
      </c>
      <c r="D175" t="s">
        <v>76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t="s">
        <v>12</v>
      </c>
      <c r="K175" t="s">
        <v>116</v>
      </c>
    </row>
    <row r="176" spans="1:11" x14ac:dyDescent="0.25">
      <c r="A176">
        <v>190</v>
      </c>
      <c r="B176" t="s">
        <v>136</v>
      </c>
      <c r="C176" t="s">
        <v>10</v>
      </c>
      <c r="D176" t="s">
        <v>11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t="s">
        <v>68</v>
      </c>
      <c r="K176" t="s">
        <v>137</v>
      </c>
    </row>
    <row r="177" spans="1:11" x14ac:dyDescent="0.25">
      <c r="A177">
        <v>191</v>
      </c>
      <c r="B177" t="s">
        <v>136</v>
      </c>
      <c r="C177" t="s">
        <v>14</v>
      </c>
      <c r="D177" t="s">
        <v>15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t="s">
        <v>68</v>
      </c>
      <c r="K177" t="s">
        <v>137</v>
      </c>
    </row>
    <row r="178" spans="1:11" x14ac:dyDescent="0.25">
      <c r="A178">
        <v>192</v>
      </c>
      <c r="B178" t="s">
        <v>136</v>
      </c>
      <c r="C178" t="s">
        <v>16</v>
      </c>
      <c r="D178" t="s">
        <v>17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t="s">
        <v>68</v>
      </c>
      <c r="K178" t="s">
        <v>137</v>
      </c>
    </row>
    <row r="179" spans="1:11" x14ac:dyDescent="0.25">
      <c r="A179">
        <v>193</v>
      </c>
      <c r="B179" t="s">
        <v>136</v>
      </c>
      <c r="C179" t="s">
        <v>18</v>
      </c>
      <c r="D179" t="s">
        <v>19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t="s">
        <v>68</v>
      </c>
      <c r="K179" t="s">
        <v>137</v>
      </c>
    </row>
    <row r="180" spans="1:11" x14ac:dyDescent="0.25">
      <c r="A180">
        <v>194</v>
      </c>
      <c r="B180" t="s">
        <v>138</v>
      </c>
      <c r="C180" t="s">
        <v>10</v>
      </c>
      <c r="D180" t="s">
        <v>11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t="s">
        <v>33</v>
      </c>
      <c r="K180" t="s">
        <v>42</v>
      </c>
    </row>
    <row r="181" spans="1:11" x14ac:dyDescent="0.25">
      <c r="A181">
        <v>195</v>
      </c>
      <c r="B181" t="s">
        <v>138</v>
      </c>
      <c r="C181" t="s">
        <v>14</v>
      </c>
      <c r="D181" t="s">
        <v>15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t="s">
        <v>33</v>
      </c>
      <c r="K181" t="s">
        <v>42</v>
      </c>
    </row>
    <row r="182" spans="1:11" x14ac:dyDescent="0.25">
      <c r="A182">
        <v>196</v>
      </c>
      <c r="B182" t="s">
        <v>138</v>
      </c>
      <c r="C182" t="s">
        <v>16</v>
      </c>
      <c r="D182" t="s">
        <v>17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t="s">
        <v>33</v>
      </c>
      <c r="K182" t="s">
        <v>42</v>
      </c>
    </row>
    <row r="183" spans="1:11" x14ac:dyDescent="0.25">
      <c r="A183">
        <v>197</v>
      </c>
      <c r="B183" t="s">
        <v>138</v>
      </c>
      <c r="C183" t="s">
        <v>18</v>
      </c>
      <c r="D183" t="s">
        <v>19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t="s">
        <v>33</v>
      </c>
      <c r="K183" t="s">
        <v>42</v>
      </c>
    </row>
    <row r="184" spans="1:11" x14ac:dyDescent="0.25">
      <c r="A184">
        <v>198</v>
      </c>
      <c r="B184" t="s">
        <v>139</v>
      </c>
      <c r="C184" t="s">
        <v>10</v>
      </c>
      <c r="D184" s="1">
        <v>41308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t="s">
        <v>22</v>
      </c>
      <c r="K184" t="s">
        <v>104</v>
      </c>
    </row>
    <row r="185" spans="1:11" x14ac:dyDescent="0.25">
      <c r="A185">
        <v>199</v>
      </c>
      <c r="B185" t="s">
        <v>139</v>
      </c>
      <c r="C185" t="s">
        <v>14</v>
      </c>
      <c r="D185" s="1">
        <v>41642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t="s">
        <v>22</v>
      </c>
      <c r="K185" t="s">
        <v>104</v>
      </c>
    </row>
    <row r="186" spans="1:11" x14ac:dyDescent="0.25">
      <c r="A186">
        <v>200</v>
      </c>
      <c r="B186" t="s">
        <v>139</v>
      </c>
      <c r="C186" t="s">
        <v>16</v>
      </c>
      <c r="D186" t="s">
        <v>140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t="s">
        <v>22</v>
      </c>
      <c r="K186" t="s">
        <v>104</v>
      </c>
    </row>
    <row r="187" spans="1:11" x14ac:dyDescent="0.25">
      <c r="A187">
        <v>201</v>
      </c>
      <c r="B187" t="s">
        <v>139</v>
      </c>
      <c r="C187" t="s">
        <v>18</v>
      </c>
      <c r="D187" t="s">
        <v>141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t="s">
        <v>22</v>
      </c>
      <c r="K187" t="s">
        <v>104</v>
      </c>
    </row>
    <row r="188" spans="1:11" x14ac:dyDescent="0.25">
      <c r="A188">
        <v>202</v>
      </c>
      <c r="B188" t="s">
        <v>142</v>
      </c>
      <c r="C188" t="s">
        <v>10</v>
      </c>
      <c r="D188" t="s">
        <v>11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t="s">
        <v>68</v>
      </c>
      <c r="K188" t="s">
        <v>137</v>
      </c>
    </row>
    <row r="189" spans="1:11" x14ac:dyDescent="0.25">
      <c r="A189">
        <v>203</v>
      </c>
      <c r="B189" t="s">
        <v>142</v>
      </c>
      <c r="C189" t="s">
        <v>14</v>
      </c>
      <c r="D189" t="s">
        <v>15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t="s">
        <v>68</v>
      </c>
      <c r="K189" t="s">
        <v>137</v>
      </c>
    </row>
    <row r="190" spans="1:11" x14ac:dyDescent="0.25">
      <c r="A190">
        <v>204</v>
      </c>
      <c r="B190" t="s">
        <v>142</v>
      </c>
      <c r="C190" t="s">
        <v>16</v>
      </c>
      <c r="D190" t="s">
        <v>17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t="s">
        <v>68</v>
      </c>
      <c r="K190" t="s">
        <v>137</v>
      </c>
    </row>
    <row r="191" spans="1:11" x14ac:dyDescent="0.25">
      <c r="A191">
        <v>205</v>
      </c>
      <c r="B191" t="s">
        <v>142</v>
      </c>
      <c r="C191" t="s">
        <v>18</v>
      </c>
      <c r="D191" t="s">
        <v>19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t="s">
        <v>68</v>
      </c>
      <c r="K191" t="s">
        <v>137</v>
      </c>
    </row>
    <row r="192" spans="1:11" x14ac:dyDescent="0.25">
      <c r="A192">
        <v>206</v>
      </c>
      <c r="B192" t="s">
        <v>143</v>
      </c>
      <c r="C192" t="s">
        <v>10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t="s">
        <v>22</v>
      </c>
      <c r="K192" t="s">
        <v>144</v>
      </c>
    </row>
    <row r="193" spans="1:11" x14ac:dyDescent="0.25">
      <c r="A193">
        <v>207</v>
      </c>
      <c r="B193" t="s">
        <v>143</v>
      </c>
      <c r="C193" t="s">
        <v>14</v>
      </c>
      <c r="D193" s="1">
        <v>41641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t="s">
        <v>22</v>
      </c>
      <c r="K193" t="s">
        <v>144</v>
      </c>
    </row>
    <row r="194" spans="1:11" x14ac:dyDescent="0.25">
      <c r="A194">
        <v>208</v>
      </c>
      <c r="B194" t="s">
        <v>143</v>
      </c>
      <c r="C194" t="s">
        <v>16</v>
      </c>
      <c r="D194" t="s">
        <v>60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t="s">
        <v>22</v>
      </c>
      <c r="K194" t="s">
        <v>144</v>
      </c>
    </row>
    <row r="195" spans="1:11" x14ac:dyDescent="0.25">
      <c r="A195">
        <v>209</v>
      </c>
      <c r="B195" t="s">
        <v>143</v>
      </c>
      <c r="C195" t="s">
        <v>18</v>
      </c>
      <c r="D195" t="s">
        <v>145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t="s">
        <v>22</v>
      </c>
      <c r="K195" t="s">
        <v>144</v>
      </c>
    </row>
    <row r="196" spans="1:11" x14ac:dyDescent="0.25">
      <c r="A196">
        <v>210</v>
      </c>
      <c r="B196" t="s">
        <v>146</v>
      </c>
      <c r="C196" t="s">
        <v>10</v>
      </c>
      <c r="D196" t="s">
        <v>15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t="s">
        <v>33</v>
      </c>
      <c r="K196" t="s">
        <v>42</v>
      </c>
    </row>
    <row r="197" spans="1:11" x14ac:dyDescent="0.25">
      <c r="A197">
        <v>211</v>
      </c>
      <c r="B197" t="s">
        <v>146</v>
      </c>
      <c r="C197" t="s">
        <v>14</v>
      </c>
      <c r="D197" t="s">
        <v>17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t="s">
        <v>33</v>
      </c>
      <c r="K197" t="s">
        <v>42</v>
      </c>
    </row>
    <row r="198" spans="1:11" x14ac:dyDescent="0.25">
      <c r="A198">
        <v>212</v>
      </c>
      <c r="B198" t="s">
        <v>146</v>
      </c>
      <c r="C198" t="s">
        <v>16</v>
      </c>
      <c r="D198" t="s">
        <v>19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t="s">
        <v>33</v>
      </c>
      <c r="K198" t="s">
        <v>42</v>
      </c>
    </row>
    <row r="199" spans="1:11" x14ac:dyDescent="0.25">
      <c r="A199">
        <v>213</v>
      </c>
      <c r="B199" t="s">
        <v>146</v>
      </c>
      <c r="C199" t="s">
        <v>18</v>
      </c>
      <c r="D199" t="s">
        <v>76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t="s">
        <v>33</v>
      </c>
      <c r="K199" t="s">
        <v>42</v>
      </c>
    </row>
    <row r="200" spans="1:11" x14ac:dyDescent="0.25">
      <c r="A200">
        <v>214</v>
      </c>
      <c r="B200" t="s">
        <v>147</v>
      </c>
      <c r="C200" t="s">
        <v>10</v>
      </c>
      <c r="D200" t="s">
        <v>36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t="s">
        <v>33</v>
      </c>
      <c r="K200" t="s">
        <v>42</v>
      </c>
    </row>
    <row r="201" spans="1:11" x14ac:dyDescent="0.25">
      <c r="A201">
        <v>215</v>
      </c>
      <c r="B201" t="s">
        <v>147</v>
      </c>
      <c r="C201" t="s">
        <v>14</v>
      </c>
      <c r="D201" t="s">
        <v>38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t="s">
        <v>33</v>
      </c>
      <c r="K201" t="s">
        <v>42</v>
      </c>
    </row>
    <row r="202" spans="1:11" x14ac:dyDescent="0.25">
      <c r="A202">
        <v>216</v>
      </c>
      <c r="B202" t="s">
        <v>147</v>
      </c>
      <c r="C202" t="s">
        <v>16</v>
      </c>
      <c r="D202" t="s">
        <v>39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t="s">
        <v>33</v>
      </c>
      <c r="K202" t="s">
        <v>42</v>
      </c>
    </row>
    <row r="203" spans="1:11" x14ac:dyDescent="0.25">
      <c r="A203">
        <v>217</v>
      </c>
      <c r="B203" t="s">
        <v>147</v>
      </c>
      <c r="C203" t="s">
        <v>18</v>
      </c>
      <c r="D203" t="s">
        <v>40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t="s">
        <v>33</v>
      </c>
      <c r="K203" t="s">
        <v>42</v>
      </c>
    </row>
    <row r="204" spans="1:11" x14ac:dyDescent="0.25">
      <c r="A204">
        <v>218</v>
      </c>
      <c r="B204" t="s">
        <v>148</v>
      </c>
      <c r="C204" t="s">
        <v>10</v>
      </c>
      <c r="D204" t="s">
        <v>15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t="s">
        <v>108</v>
      </c>
      <c r="K204" t="s">
        <v>149</v>
      </c>
    </row>
    <row r="205" spans="1:11" x14ac:dyDescent="0.25">
      <c r="A205">
        <v>219</v>
      </c>
      <c r="B205" t="s">
        <v>148</v>
      </c>
      <c r="C205" t="s">
        <v>14</v>
      </c>
      <c r="D205" t="s">
        <v>17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t="s">
        <v>108</v>
      </c>
      <c r="K205" t="s">
        <v>149</v>
      </c>
    </row>
    <row r="206" spans="1:11" x14ac:dyDescent="0.25">
      <c r="A206">
        <v>220</v>
      </c>
      <c r="B206" t="s">
        <v>148</v>
      </c>
      <c r="C206" t="s">
        <v>16</v>
      </c>
      <c r="D206" t="s">
        <v>19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t="s">
        <v>108</v>
      </c>
      <c r="K206" t="s">
        <v>149</v>
      </c>
    </row>
    <row r="207" spans="1:11" x14ac:dyDescent="0.25">
      <c r="A207">
        <v>221</v>
      </c>
      <c r="B207" t="s">
        <v>148</v>
      </c>
      <c r="C207" t="s">
        <v>18</v>
      </c>
      <c r="D207" t="s">
        <v>76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t="s">
        <v>108</v>
      </c>
      <c r="K207" t="s">
        <v>149</v>
      </c>
    </row>
    <row r="208" spans="1:11" x14ac:dyDescent="0.25">
      <c r="A208">
        <v>222</v>
      </c>
      <c r="B208" t="s">
        <v>150</v>
      </c>
      <c r="C208" t="s">
        <v>10</v>
      </c>
      <c r="D208" t="s">
        <v>15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33</v>
      </c>
      <c r="K208" t="s">
        <v>87</v>
      </c>
    </row>
    <row r="209" spans="1:11" x14ac:dyDescent="0.25">
      <c r="A209">
        <v>223</v>
      </c>
      <c r="B209" t="s">
        <v>150</v>
      </c>
      <c r="C209" t="s">
        <v>14</v>
      </c>
      <c r="D209" t="s">
        <v>17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33</v>
      </c>
      <c r="K209" t="s">
        <v>87</v>
      </c>
    </row>
    <row r="210" spans="1:11" x14ac:dyDescent="0.25">
      <c r="A210">
        <v>224</v>
      </c>
      <c r="B210" t="s">
        <v>150</v>
      </c>
      <c r="C210" t="s">
        <v>16</v>
      </c>
      <c r="D210" t="s">
        <v>19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33</v>
      </c>
      <c r="K210" t="s">
        <v>87</v>
      </c>
    </row>
    <row r="211" spans="1:11" x14ac:dyDescent="0.25">
      <c r="A211">
        <v>225</v>
      </c>
      <c r="B211" t="s">
        <v>150</v>
      </c>
      <c r="C211" t="s">
        <v>18</v>
      </c>
      <c r="D211" t="s">
        <v>76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33</v>
      </c>
      <c r="K211" t="s">
        <v>87</v>
      </c>
    </row>
    <row r="212" spans="1:11" x14ac:dyDescent="0.25">
      <c r="A212">
        <v>230</v>
      </c>
      <c r="B212" t="s">
        <v>151</v>
      </c>
      <c r="C212" t="s">
        <v>10</v>
      </c>
      <c r="D212" t="s">
        <v>11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t="s">
        <v>80</v>
      </c>
      <c r="K212" t="s">
        <v>152</v>
      </c>
    </row>
    <row r="213" spans="1:11" x14ac:dyDescent="0.25">
      <c r="A213">
        <v>231</v>
      </c>
      <c r="B213" t="s">
        <v>151</v>
      </c>
      <c r="C213" t="s">
        <v>14</v>
      </c>
      <c r="D213" t="s">
        <v>15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t="s">
        <v>80</v>
      </c>
      <c r="K213" t="s">
        <v>152</v>
      </c>
    </row>
    <row r="214" spans="1:11" x14ac:dyDescent="0.25">
      <c r="A214">
        <v>232</v>
      </c>
      <c r="B214" t="s">
        <v>151</v>
      </c>
      <c r="C214" t="s">
        <v>16</v>
      </c>
      <c r="D214" t="s">
        <v>17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t="s">
        <v>80</v>
      </c>
      <c r="K214" t="s">
        <v>152</v>
      </c>
    </row>
    <row r="215" spans="1:11" x14ac:dyDescent="0.25">
      <c r="A215">
        <v>233</v>
      </c>
      <c r="B215" t="s">
        <v>151</v>
      </c>
      <c r="C215" t="s">
        <v>18</v>
      </c>
      <c r="D215" t="s">
        <v>19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t="s">
        <v>80</v>
      </c>
      <c r="K215" t="s">
        <v>152</v>
      </c>
    </row>
    <row r="216" spans="1:11" x14ac:dyDescent="0.25">
      <c r="A216">
        <v>234</v>
      </c>
      <c r="B216" t="s">
        <v>153</v>
      </c>
      <c r="C216" t="s">
        <v>10</v>
      </c>
      <c r="D216" t="s">
        <v>11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t="s">
        <v>33</v>
      </c>
      <c r="K216" t="s">
        <v>37</v>
      </c>
    </row>
    <row r="217" spans="1:11" x14ac:dyDescent="0.25">
      <c r="A217">
        <v>235</v>
      </c>
      <c r="B217" t="s">
        <v>153</v>
      </c>
      <c r="C217" t="s">
        <v>14</v>
      </c>
      <c r="D217" t="s">
        <v>15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t="s">
        <v>33</v>
      </c>
      <c r="K217" t="s">
        <v>37</v>
      </c>
    </row>
    <row r="218" spans="1:11" x14ac:dyDescent="0.25">
      <c r="A218">
        <v>236</v>
      </c>
      <c r="B218" t="s">
        <v>153</v>
      </c>
      <c r="C218" t="s">
        <v>16</v>
      </c>
      <c r="D218" t="s">
        <v>17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t="s">
        <v>33</v>
      </c>
      <c r="K218" t="s">
        <v>37</v>
      </c>
    </row>
    <row r="219" spans="1:11" x14ac:dyDescent="0.25">
      <c r="A219">
        <v>237</v>
      </c>
      <c r="B219" t="s">
        <v>153</v>
      </c>
      <c r="C219" t="s">
        <v>18</v>
      </c>
      <c r="D219" t="s">
        <v>19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t="s">
        <v>33</v>
      </c>
      <c r="K219" t="s">
        <v>37</v>
      </c>
    </row>
    <row r="220" spans="1:11" x14ac:dyDescent="0.25">
      <c r="A220">
        <v>238</v>
      </c>
      <c r="B220" t="s">
        <v>154</v>
      </c>
      <c r="C220" t="s">
        <v>10</v>
      </c>
      <c r="D220" t="s">
        <v>11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33</v>
      </c>
      <c r="K220" t="s">
        <v>42</v>
      </c>
    </row>
    <row r="221" spans="1:11" x14ac:dyDescent="0.25">
      <c r="A221">
        <v>239</v>
      </c>
      <c r="B221" t="s">
        <v>154</v>
      </c>
      <c r="C221" t="s">
        <v>14</v>
      </c>
      <c r="D221" t="s">
        <v>15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33</v>
      </c>
      <c r="K221" t="s">
        <v>42</v>
      </c>
    </row>
    <row r="222" spans="1:11" x14ac:dyDescent="0.25">
      <c r="A222">
        <v>240</v>
      </c>
      <c r="B222" t="s">
        <v>154</v>
      </c>
      <c r="C222" t="s">
        <v>16</v>
      </c>
      <c r="D222" t="s">
        <v>17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33</v>
      </c>
      <c r="K222" t="s">
        <v>42</v>
      </c>
    </row>
    <row r="223" spans="1:11" x14ac:dyDescent="0.25">
      <c r="A223">
        <v>241</v>
      </c>
      <c r="B223" t="s">
        <v>154</v>
      </c>
      <c r="C223" t="s">
        <v>18</v>
      </c>
      <c r="D223" t="s">
        <v>19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33</v>
      </c>
      <c r="K223" t="s">
        <v>42</v>
      </c>
    </row>
    <row r="224" spans="1:11" x14ac:dyDescent="0.25">
      <c r="A224">
        <v>242</v>
      </c>
      <c r="B224" t="s">
        <v>155</v>
      </c>
      <c r="C224" t="s">
        <v>10</v>
      </c>
      <c r="D224" t="s">
        <v>15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t="s">
        <v>22</v>
      </c>
      <c r="K224" t="s">
        <v>156</v>
      </c>
    </row>
    <row r="225" spans="1:11" x14ac:dyDescent="0.25">
      <c r="A225">
        <v>243</v>
      </c>
      <c r="B225" t="s">
        <v>155</v>
      </c>
      <c r="C225" t="s">
        <v>14</v>
      </c>
      <c r="D225" t="s">
        <v>17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t="s">
        <v>22</v>
      </c>
      <c r="K225" t="s">
        <v>156</v>
      </c>
    </row>
    <row r="226" spans="1:11" x14ac:dyDescent="0.25">
      <c r="A226">
        <v>244</v>
      </c>
      <c r="B226" t="s">
        <v>155</v>
      </c>
      <c r="C226" t="s">
        <v>16</v>
      </c>
      <c r="D226" t="s">
        <v>19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t="s">
        <v>22</v>
      </c>
      <c r="K226" t="s">
        <v>156</v>
      </c>
    </row>
    <row r="227" spans="1:11" x14ac:dyDescent="0.25">
      <c r="A227">
        <v>245</v>
      </c>
      <c r="B227" t="s">
        <v>155</v>
      </c>
      <c r="C227" t="s">
        <v>18</v>
      </c>
      <c r="D227" t="s">
        <v>76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t="s">
        <v>22</v>
      </c>
      <c r="K227" t="s">
        <v>156</v>
      </c>
    </row>
    <row r="228" spans="1:11" x14ac:dyDescent="0.25">
      <c r="A228">
        <v>246</v>
      </c>
      <c r="B228" t="s">
        <v>157</v>
      </c>
      <c r="C228" t="s">
        <v>10</v>
      </c>
      <c r="D228" t="s">
        <v>11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t="s">
        <v>73</v>
      </c>
      <c r="K228" t="s">
        <v>74</v>
      </c>
    </row>
    <row r="229" spans="1:11" x14ac:dyDescent="0.25">
      <c r="A229">
        <v>247</v>
      </c>
      <c r="B229" t="s">
        <v>157</v>
      </c>
      <c r="C229" t="s">
        <v>14</v>
      </c>
      <c r="D229" t="s">
        <v>15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t="s">
        <v>73</v>
      </c>
      <c r="K229" t="s">
        <v>74</v>
      </c>
    </row>
    <row r="230" spans="1:11" x14ac:dyDescent="0.25">
      <c r="A230">
        <v>248</v>
      </c>
      <c r="B230" t="s">
        <v>157</v>
      </c>
      <c r="C230" t="s">
        <v>16</v>
      </c>
      <c r="D230" t="s">
        <v>17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t="s">
        <v>73</v>
      </c>
      <c r="K230" t="s">
        <v>74</v>
      </c>
    </row>
    <row r="231" spans="1:11" x14ac:dyDescent="0.25">
      <c r="A231">
        <v>249</v>
      </c>
      <c r="B231" t="s">
        <v>157</v>
      </c>
      <c r="C231" t="s">
        <v>18</v>
      </c>
      <c r="D231" t="s">
        <v>19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t="s">
        <v>73</v>
      </c>
      <c r="K231" t="s">
        <v>74</v>
      </c>
    </row>
    <row r="232" spans="1:11" x14ac:dyDescent="0.25">
      <c r="A232">
        <v>254</v>
      </c>
      <c r="B232" t="s">
        <v>158</v>
      </c>
      <c r="C232" t="s">
        <v>10</v>
      </c>
      <c r="D232" t="s">
        <v>159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t="s">
        <v>53</v>
      </c>
      <c r="K232" t="s">
        <v>160</v>
      </c>
    </row>
    <row r="233" spans="1:11" x14ac:dyDescent="0.25">
      <c r="A233">
        <v>255</v>
      </c>
      <c r="B233" t="s">
        <v>158</v>
      </c>
      <c r="C233" t="s">
        <v>14</v>
      </c>
      <c r="D233" t="s">
        <v>161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t="s">
        <v>53</v>
      </c>
      <c r="K233" t="s">
        <v>160</v>
      </c>
    </row>
    <row r="234" spans="1:11" x14ac:dyDescent="0.25">
      <c r="A234">
        <v>256</v>
      </c>
      <c r="B234" t="s">
        <v>158</v>
      </c>
      <c r="C234" t="s">
        <v>16</v>
      </c>
      <c r="D234" t="s">
        <v>162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t="s">
        <v>53</v>
      </c>
      <c r="K234" t="s">
        <v>160</v>
      </c>
    </row>
    <row r="235" spans="1:11" x14ac:dyDescent="0.25">
      <c r="A235">
        <v>257</v>
      </c>
      <c r="B235" t="s">
        <v>158</v>
      </c>
      <c r="C235" t="s">
        <v>18</v>
      </c>
      <c r="D235" t="s">
        <v>163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t="s">
        <v>53</v>
      </c>
      <c r="K235" t="s">
        <v>160</v>
      </c>
    </row>
    <row r="236" spans="1:11" x14ac:dyDescent="0.25">
      <c r="A236">
        <v>258</v>
      </c>
      <c r="B236" t="s">
        <v>164</v>
      </c>
      <c r="C236" t="s">
        <v>10</v>
      </c>
      <c r="D236" t="s">
        <v>165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t="s">
        <v>33</v>
      </c>
      <c r="K236" t="s">
        <v>37</v>
      </c>
    </row>
    <row r="237" spans="1:11" x14ac:dyDescent="0.25">
      <c r="A237">
        <v>259</v>
      </c>
      <c r="B237" t="s">
        <v>164</v>
      </c>
      <c r="C237" t="s">
        <v>14</v>
      </c>
      <c r="D237" t="s">
        <v>166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t="s">
        <v>33</v>
      </c>
      <c r="K237" t="s">
        <v>37</v>
      </c>
    </row>
    <row r="238" spans="1:11" x14ac:dyDescent="0.25">
      <c r="A238">
        <v>260</v>
      </c>
      <c r="B238" t="s">
        <v>164</v>
      </c>
      <c r="C238" t="s">
        <v>16</v>
      </c>
      <c r="D238" t="s">
        <v>167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t="s">
        <v>33</v>
      </c>
      <c r="K238" t="s">
        <v>37</v>
      </c>
    </row>
    <row r="239" spans="1:11" x14ac:dyDescent="0.25">
      <c r="A239">
        <v>261</v>
      </c>
      <c r="B239" t="s">
        <v>164</v>
      </c>
      <c r="C239" t="s">
        <v>18</v>
      </c>
      <c r="D239" t="s">
        <v>168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t="s">
        <v>33</v>
      </c>
      <c r="K239" t="s">
        <v>37</v>
      </c>
    </row>
    <row r="240" spans="1:11" x14ac:dyDescent="0.25">
      <c r="A240">
        <v>262</v>
      </c>
      <c r="B240" t="s">
        <v>169</v>
      </c>
      <c r="C240" t="s">
        <v>10</v>
      </c>
      <c r="D240" t="s">
        <v>15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t="s">
        <v>12</v>
      </c>
      <c r="K240" t="s">
        <v>170</v>
      </c>
    </row>
    <row r="241" spans="1:11" x14ac:dyDescent="0.25">
      <c r="A241">
        <v>263</v>
      </c>
      <c r="B241" t="s">
        <v>169</v>
      </c>
      <c r="C241" t="s">
        <v>14</v>
      </c>
      <c r="D241" t="s">
        <v>17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t="s">
        <v>12</v>
      </c>
      <c r="K241" t="s">
        <v>170</v>
      </c>
    </row>
    <row r="242" spans="1:11" x14ac:dyDescent="0.25">
      <c r="A242">
        <v>264</v>
      </c>
      <c r="B242" t="s">
        <v>169</v>
      </c>
      <c r="C242" t="s">
        <v>16</v>
      </c>
      <c r="D242" t="s">
        <v>19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t="s">
        <v>12</v>
      </c>
      <c r="K242" t="s">
        <v>170</v>
      </c>
    </row>
    <row r="243" spans="1:11" x14ac:dyDescent="0.25">
      <c r="A243">
        <v>265</v>
      </c>
      <c r="B243" t="s">
        <v>169</v>
      </c>
      <c r="C243" t="s">
        <v>18</v>
      </c>
      <c r="D243" t="s">
        <v>76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t="s">
        <v>12</v>
      </c>
      <c r="K243" t="s">
        <v>170</v>
      </c>
    </row>
    <row r="244" spans="1:11" x14ac:dyDescent="0.25">
      <c r="A244">
        <v>266</v>
      </c>
      <c r="B244" t="s">
        <v>171</v>
      </c>
      <c r="C244" t="s">
        <v>10</v>
      </c>
      <c r="D244" t="s">
        <v>11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6000000</v>
      </c>
      <c r="J244" t="s">
        <v>68</v>
      </c>
      <c r="K244" t="s">
        <v>71</v>
      </c>
    </row>
    <row r="245" spans="1:11" x14ac:dyDescent="0.25">
      <c r="A245">
        <v>267</v>
      </c>
      <c r="B245" t="s">
        <v>171</v>
      </c>
      <c r="C245" t="s">
        <v>14</v>
      </c>
      <c r="D245" t="s">
        <v>15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t="s">
        <v>68</v>
      </c>
      <c r="K245" t="s">
        <v>71</v>
      </c>
    </row>
    <row r="246" spans="1:11" x14ac:dyDescent="0.25">
      <c r="A246">
        <v>268</v>
      </c>
      <c r="B246" t="s">
        <v>171</v>
      </c>
      <c r="C246" t="s">
        <v>16</v>
      </c>
      <c r="D246" t="s">
        <v>17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82000000</v>
      </c>
      <c r="J246" t="s">
        <v>68</v>
      </c>
      <c r="K246" t="s">
        <v>71</v>
      </c>
    </row>
    <row r="247" spans="1:11" x14ac:dyDescent="0.25">
      <c r="A247">
        <v>269</v>
      </c>
      <c r="B247" t="s">
        <v>171</v>
      </c>
      <c r="C247" t="s">
        <v>18</v>
      </c>
      <c r="D247" t="s">
        <v>19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t="s">
        <v>68</v>
      </c>
      <c r="K247" t="s">
        <v>71</v>
      </c>
    </row>
    <row r="248" spans="1:11" x14ac:dyDescent="0.25">
      <c r="A248">
        <v>270</v>
      </c>
      <c r="B248" t="s">
        <v>172</v>
      </c>
      <c r="C248" t="s">
        <v>10</v>
      </c>
      <c r="D248" t="s">
        <v>11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t="s">
        <v>73</v>
      </c>
      <c r="K248" t="s">
        <v>173</v>
      </c>
    </row>
    <row r="249" spans="1:11" x14ac:dyDescent="0.25">
      <c r="A249">
        <v>271</v>
      </c>
      <c r="B249" t="s">
        <v>172</v>
      </c>
      <c r="C249" t="s">
        <v>14</v>
      </c>
      <c r="D249" t="s">
        <v>15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t="s">
        <v>73</v>
      </c>
      <c r="K249" t="s">
        <v>173</v>
      </c>
    </row>
    <row r="250" spans="1:11" x14ac:dyDescent="0.25">
      <c r="A250">
        <v>272</v>
      </c>
      <c r="B250" t="s">
        <v>172</v>
      </c>
      <c r="C250" t="s">
        <v>16</v>
      </c>
      <c r="D250" t="s">
        <v>17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t="s">
        <v>73</v>
      </c>
      <c r="K250" t="s">
        <v>173</v>
      </c>
    </row>
    <row r="251" spans="1:11" x14ac:dyDescent="0.25">
      <c r="A251">
        <v>273</v>
      </c>
      <c r="B251" t="s">
        <v>172</v>
      </c>
      <c r="C251" t="s">
        <v>18</v>
      </c>
      <c r="D251" t="s">
        <v>19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t="s">
        <v>73</v>
      </c>
      <c r="K251" t="s">
        <v>173</v>
      </c>
    </row>
    <row r="252" spans="1:11" x14ac:dyDescent="0.25">
      <c r="A252">
        <v>274</v>
      </c>
      <c r="B252" t="s">
        <v>174</v>
      </c>
      <c r="C252" t="s">
        <v>10</v>
      </c>
      <c r="D252" t="s">
        <v>11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t="s">
        <v>73</v>
      </c>
      <c r="K252" t="s">
        <v>74</v>
      </c>
    </row>
    <row r="253" spans="1:11" x14ac:dyDescent="0.25">
      <c r="A253">
        <v>275</v>
      </c>
      <c r="B253" t="s">
        <v>174</v>
      </c>
      <c r="C253" t="s">
        <v>14</v>
      </c>
      <c r="D253" t="s">
        <v>15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t="s">
        <v>73</v>
      </c>
      <c r="K253" t="s">
        <v>74</v>
      </c>
    </row>
    <row r="254" spans="1:11" x14ac:dyDescent="0.25">
      <c r="A254">
        <v>276</v>
      </c>
      <c r="B254" t="s">
        <v>174</v>
      </c>
      <c r="C254" t="s">
        <v>16</v>
      </c>
      <c r="D254" t="s">
        <v>17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t="s">
        <v>73</v>
      </c>
      <c r="K254" t="s">
        <v>74</v>
      </c>
    </row>
    <row r="255" spans="1:11" x14ac:dyDescent="0.25">
      <c r="A255">
        <v>277</v>
      </c>
      <c r="B255" t="s">
        <v>174</v>
      </c>
      <c r="C255" t="s">
        <v>18</v>
      </c>
      <c r="D255" t="s">
        <v>19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t="s">
        <v>73</v>
      </c>
      <c r="K255" t="s">
        <v>74</v>
      </c>
    </row>
    <row r="256" spans="1:11" x14ac:dyDescent="0.25">
      <c r="A256">
        <v>278</v>
      </c>
      <c r="B256" t="s">
        <v>175</v>
      </c>
      <c r="C256" t="s">
        <v>10</v>
      </c>
      <c r="D256" t="s">
        <v>176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t="s">
        <v>22</v>
      </c>
      <c r="K256" t="s">
        <v>177</v>
      </c>
    </row>
    <row r="257" spans="1:11" x14ac:dyDescent="0.25">
      <c r="A257">
        <v>279</v>
      </c>
      <c r="B257" t="s">
        <v>175</v>
      </c>
      <c r="C257" t="s">
        <v>14</v>
      </c>
      <c r="D257" t="s">
        <v>178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t="s">
        <v>22</v>
      </c>
      <c r="K257" t="s">
        <v>177</v>
      </c>
    </row>
    <row r="258" spans="1:11" x14ac:dyDescent="0.25">
      <c r="A258">
        <v>280</v>
      </c>
      <c r="B258" t="s">
        <v>175</v>
      </c>
      <c r="C258" t="s">
        <v>16</v>
      </c>
      <c r="D258" t="s">
        <v>179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t="s">
        <v>22</v>
      </c>
      <c r="K258" t="s">
        <v>177</v>
      </c>
    </row>
    <row r="259" spans="1:11" x14ac:dyDescent="0.25">
      <c r="A259">
        <v>281</v>
      </c>
      <c r="B259" t="s">
        <v>175</v>
      </c>
      <c r="C259" t="s">
        <v>18</v>
      </c>
      <c r="D259" t="s">
        <v>180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t="s">
        <v>22</v>
      </c>
      <c r="K259" t="s">
        <v>177</v>
      </c>
    </row>
    <row r="260" spans="1:11" x14ac:dyDescent="0.25">
      <c r="A260">
        <v>282</v>
      </c>
      <c r="B260" t="s">
        <v>181</v>
      </c>
      <c r="C260" t="s">
        <v>10</v>
      </c>
      <c r="D260" t="s">
        <v>15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33</v>
      </c>
      <c r="K260" t="s">
        <v>87</v>
      </c>
    </row>
    <row r="261" spans="1:11" x14ac:dyDescent="0.25">
      <c r="A261">
        <v>283</v>
      </c>
      <c r="B261" t="s">
        <v>181</v>
      </c>
      <c r="C261" t="s">
        <v>14</v>
      </c>
      <c r="D261" t="s">
        <v>17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33</v>
      </c>
      <c r="K261" t="s">
        <v>87</v>
      </c>
    </row>
    <row r="262" spans="1:11" x14ac:dyDescent="0.25">
      <c r="A262">
        <v>284</v>
      </c>
      <c r="B262" t="s">
        <v>181</v>
      </c>
      <c r="C262" t="s">
        <v>16</v>
      </c>
      <c r="D262" t="s">
        <v>19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33</v>
      </c>
      <c r="K262" t="s">
        <v>87</v>
      </c>
    </row>
    <row r="263" spans="1:11" x14ac:dyDescent="0.25">
      <c r="A263">
        <v>285</v>
      </c>
      <c r="B263" t="s">
        <v>181</v>
      </c>
      <c r="C263" t="s">
        <v>18</v>
      </c>
      <c r="D263" t="s">
        <v>76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33</v>
      </c>
      <c r="K263" t="s">
        <v>87</v>
      </c>
    </row>
    <row r="264" spans="1:11" x14ac:dyDescent="0.25">
      <c r="A264">
        <v>286</v>
      </c>
      <c r="B264" t="s">
        <v>182</v>
      </c>
      <c r="C264" t="s">
        <v>10</v>
      </c>
      <c r="D264" t="s">
        <v>24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33</v>
      </c>
      <c r="K264" t="s">
        <v>183</v>
      </c>
    </row>
    <row r="265" spans="1:11" x14ac:dyDescent="0.25">
      <c r="A265">
        <v>287</v>
      </c>
      <c r="B265" t="s">
        <v>182</v>
      </c>
      <c r="C265" t="s">
        <v>14</v>
      </c>
      <c r="D265" s="1">
        <v>42064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33</v>
      </c>
      <c r="K265" t="s">
        <v>183</v>
      </c>
    </row>
    <row r="266" spans="1:11" x14ac:dyDescent="0.25">
      <c r="A266">
        <v>288</v>
      </c>
      <c r="B266" t="s">
        <v>182</v>
      </c>
      <c r="C266" t="s">
        <v>16</v>
      </c>
      <c r="D266" s="1">
        <v>42401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33</v>
      </c>
      <c r="K266" t="s">
        <v>183</v>
      </c>
    </row>
    <row r="267" spans="1:11" x14ac:dyDescent="0.25">
      <c r="A267">
        <v>289</v>
      </c>
      <c r="B267" t="s">
        <v>182</v>
      </c>
      <c r="C267" t="s">
        <v>18</v>
      </c>
      <c r="D267" t="s">
        <v>76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33</v>
      </c>
      <c r="K267" t="s">
        <v>183</v>
      </c>
    </row>
    <row r="268" spans="1:11" x14ac:dyDescent="0.25">
      <c r="A268">
        <v>290</v>
      </c>
      <c r="B268" t="s">
        <v>184</v>
      </c>
      <c r="C268" t="s">
        <v>10</v>
      </c>
      <c r="D268" t="s">
        <v>11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t="s">
        <v>80</v>
      </c>
      <c r="K268" t="s">
        <v>185</v>
      </c>
    </row>
    <row r="269" spans="1:11" x14ac:dyDescent="0.25">
      <c r="A269">
        <v>291</v>
      </c>
      <c r="B269" t="s">
        <v>184</v>
      </c>
      <c r="C269" t="s">
        <v>14</v>
      </c>
      <c r="D269" t="s">
        <v>15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t="s">
        <v>80</v>
      </c>
      <c r="K269" t="s">
        <v>185</v>
      </c>
    </row>
    <row r="270" spans="1:11" x14ac:dyDescent="0.25">
      <c r="A270">
        <v>292</v>
      </c>
      <c r="B270" t="s">
        <v>184</v>
      </c>
      <c r="C270" t="s">
        <v>16</v>
      </c>
      <c r="D270" t="s">
        <v>17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t="s">
        <v>80</v>
      </c>
      <c r="K270" t="s">
        <v>185</v>
      </c>
    </row>
    <row r="271" spans="1:11" x14ac:dyDescent="0.25">
      <c r="A271">
        <v>293</v>
      </c>
      <c r="B271" t="s">
        <v>184</v>
      </c>
      <c r="C271" t="s">
        <v>18</v>
      </c>
      <c r="D271" t="s">
        <v>19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t="s">
        <v>80</v>
      </c>
      <c r="K271" t="s">
        <v>185</v>
      </c>
    </row>
    <row r="272" spans="1:11" x14ac:dyDescent="0.25">
      <c r="A272">
        <v>294</v>
      </c>
      <c r="B272" t="s">
        <v>186</v>
      </c>
      <c r="C272" t="s">
        <v>10</v>
      </c>
      <c r="D272" t="s">
        <v>11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t="s">
        <v>68</v>
      </c>
      <c r="K272" t="s">
        <v>187</v>
      </c>
    </row>
    <row r="273" spans="1:11" x14ac:dyDescent="0.25">
      <c r="A273">
        <v>295</v>
      </c>
      <c r="B273" t="s">
        <v>186</v>
      </c>
      <c r="C273" t="s">
        <v>14</v>
      </c>
      <c r="D273" t="s">
        <v>15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t="s">
        <v>68</v>
      </c>
      <c r="K273" t="s">
        <v>187</v>
      </c>
    </row>
    <row r="274" spans="1:11" x14ac:dyDescent="0.25">
      <c r="A274">
        <v>296</v>
      </c>
      <c r="B274" t="s">
        <v>186</v>
      </c>
      <c r="C274" t="s">
        <v>16</v>
      </c>
      <c r="D274" t="s">
        <v>17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t="s">
        <v>68</v>
      </c>
      <c r="K274" t="s">
        <v>187</v>
      </c>
    </row>
    <row r="275" spans="1:11" x14ac:dyDescent="0.25">
      <c r="A275">
        <v>297</v>
      </c>
      <c r="B275" t="s">
        <v>186</v>
      </c>
      <c r="C275" t="s">
        <v>18</v>
      </c>
      <c r="D275" t="s">
        <v>19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t="s">
        <v>68</v>
      </c>
      <c r="K275" t="s">
        <v>187</v>
      </c>
    </row>
    <row r="276" spans="1:11" x14ac:dyDescent="0.25">
      <c r="A276">
        <v>298</v>
      </c>
      <c r="B276" t="s">
        <v>188</v>
      </c>
      <c r="C276" t="s">
        <v>10</v>
      </c>
      <c r="D276" t="s">
        <v>11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t="s">
        <v>53</v>
      </c>
      <c r="K276" t="s">
        <v>189</v>
      </c>
    </row>
    <row r="277" spans="1:11" x14ac:dyDescent="0.25">
      <c r="A277">
        <v>299</v>
      </c>
      <c r="B277" t="s">
        <v>188</v>
      </c>
      <c r="C277" t="s">
        <v>14</v>
      </c>
      <c r="D277" t="s">
        <v>15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t="s">
        <v>53</v>
      </c>
      <c r="K277" t="s">
        <v>189</v>
      </c>
    </row>
    <row r="278" spans="1:11" x14ac:dyDescent="0.25">
      <c r="A278">
        <v>300</v>
      </c>
      <c r="B278" t="s">
        <v>188</v>
      </c>
      <c r="C278" t="s">
        <v>16</v>
      </c>
      <c r="D278" t="s">
        <v>17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t="s">
        <v>53</v>
      </c>
      <c r="K278" t="s">
        <v>189</v>
      </c>
    </row>
    <row r="279" spans="1:11" x14ac:dyDescent="0.25">
      <c r="A279">
        <v>301</v>
      </c>
      <c r="B279" t="s">
        <v>188</v>
      </c>
      <c r="C279" t="s">
        <v>18</v>
      </c>
      <c r="D279" t="s">
        <v>19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t="s">
        <v>53</v>
      </c>
      <c r="K279" t="s">
        <v>189</v>
      </c>
    </row>
    <row r="280" spans="1:11" x14ac:dyDescent="0.25">
      <c r="A280">
        <v>302</v>
      </c>
      <c r="B280" t="s">
        <v>190</v>
      </c>
      <c r="C280" t="s">
        <v>10</v>
      </c>
      <c r="D280" t="s">
        <v>11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t="s">
        <v>108</v>
      </c>
      <c r="K280" t="s">
        <v>191</v>
      </c>
    </row>
    <row r="281" spans="1:11" x14ac:dyDescent="0.25">
      <c r="A281">
        <v>303</v>
      </c>
      <c r="B281" t="s">
        <v>190</v>
      </c>
      <c r="C281" t="s">
        <v>14</v>
      </c>
      <c r="D281" t="s">
        <v>15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t="s">
        <v>108</v>
      </c>
      <c r="K281" t="s">
        <v>191</v>
      </c>
    </row>
    <row r="282" spans="1:11" x14ac:dyDescent="0.25">
      <c r="A282">
        <v>304</v>
      </c>
      <c r="B282" t="s">
        <v>190</v>
      </c>
      <c r="C282" t="s">
        <v>16</v>
      </c>
      <c r="D282" t="s">
        <v>17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t="s">
        <v>108</v>
      </c>
      <c r="K282" t="s">
        <v>191</v>
      </c>
    </row>
    <row r="283" spans="1:11" x14ac:dyDescent="0.25">
      <c r="A283">
        <v>305</v>
      </c>
      <c r="B283" t="s">
        <v>190</v>
      </c>
      <c r="C283" t="s">
        <v>18</v>
      </c>
      <c r="D283" t="s">
        <v>19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t="s">
        <v>108</v>
      </c>
      <c r="K283" t="s">
        <v>191</v>
      </c>
    </row>
    <row r="284" spans="1:11" x14ac:dyDescent="0.25">
      <c r="A284">
        <v>306</v>
      </c>
      <c r="B284" t="s">
        <v>192</v>
      </c>
      <c r="C284" t="s">
        <v>10</v>
      </c>
      <c r="D284" t="s">
        <v>11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t="s">
        <v>12</v>
      </c>
      <c r="K284" t="s">
        <v>193</v>
      </c>
    </row>
    <row r="285" spans="1:11" x14ac:dyDescent="0.25">
      <c r="A285">
        <v>307</v>
      </c>
      <c r="B285" t="s">
        <v>192</v>
      </c>
      <c r="C285" t="s">
        <v>14</v>
      </c>
      <c r="D285" t="s">
        <v>15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t="s">
        <v>12</v>
      </c>
      <c r="K285" t="s">
        <v>193</v>
      </c>
    </row>
    <row r="286" spans="1:11" x14ac:dyDescent="0.25">
      <c r="A286">
        <v>308</v>
      </c>
      <c r="B286" t="s">
        <v>192</v>
      </c>
      <c r="C286" t="s">
        <v>16</v>
      </c>
      <c r="D286" t="s">
        <v>17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t="s">
        <v>12</v>
      </c>
      <c r="K286" t="s">
        <v>193</v>
      </c>
    </row>
    <row r="287" spans="1:11" x14ac:dyDescent="0.25">
      <c r="A287">
        <v>309</v>
      </c>
      <c r="B287" t="s">
        <v>192</v>
      </c>
      <c r="C287" t="s">
        <v>18</v>
      </c>
      <c r="D287" t="s">
        <v>19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t="s">
        <v>12</v>
      </c>
      <c r="K287" t="s">
        <v>193</v>
      </c>
    </row>
    <row r="288" spans="1:11" x14ac:dyDescent="0.25">
      <c r="A288">
        <v>310</v>
      </c>
      <c r="B288" t="s">
        <v>194</v>
      </c>
      <c r="C288" t="s">
        <v>10</v>
      </c>
      <c r="D288" t="s">
        <v>15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t="s">
        <v>22</v>
      </c>
      <c r="K288" t="s">
        <v>195</v>
      </c>
    </row>
    <row r="289" spans="1:11" x14ac:dyDescent="0.25">
      <c r="A289">
        <v>311</v>
      </c>
      <c r="B289" t="s">
        <v>194</v>
      </c>
      <c r="C289" t="s">
        <v>14</v>
      </c>
      <c r="D289" t="s">
        <v>17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t="s">
        <v>22</v>
      </c>
      <c r="K289" t="s">
        <v>195</v>
      </c>
    </row>
    <row r="290" spans="1:11" x14ac:dyDescent="0.25">
      <c r="A290">
        <v>312</v>
      </c>
      <c r="B290" t="s">
        <v>194</v>
      </c>
      <c r="C290" t="s">
        <v>16</v>
      </c>
      <c r="D290" t="s">
        <v>19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t="s">
        <v>22</v>
      </c>
      <c r="K290" t="s">
        <v>195</v>
      </c>
    </row>
    <row r="291" spans="1:11" x14ac:dyDescent="0.25">
      <c r="A291">
        <v>313</v>
      </c>
      <c r="B291" t="s">
        <v>194</v>
      </c>
      <c r="C291" t="s">
        <v>18</v>
      </c>
      <c r="D291" t="s">
        <v>76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t="s">
        <v>22</v>
      </c>
      <c r="K291" t="s">
        <v>195</v>
      </c>
    </row>
    <row r="292" spans="1:11" x14ac:dyDescent="0.25">
      <c r="A292">
        <v>314</v>
      </c>
      <c r="B292" t="s">
        <v>196</v>
      </c>
      <c r="C292" t="s">
        <v>10</v>
      </c>
      <c r="D292" t="s">
        <v>11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t="s">
        <v>33</v>
      </c>
      <c r="K292" t="s">
        <v>106</v>
      </c>
    </row>
    <row r="293" spans="1:11" x14ac:dyDescent="0.25">
      <c r="A293">
        <v>315</v>
      </c>
      <c r="B293" t="s">
        <v>196</v>
      </c>
      <c r="C293" t="s">
        <v>14</v>
      </c>
      <c r="D293" t="s">
        <v>15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t="s">
        <v>33</v>
      </c>
      <c r="K293" t="s">
        <v>106</v>
      </c>
    </row>
    <row r="294" spans="1:11" x14ac:dyDescent="0.25">
      <c r="A294">
        <v>316</v>
      </c>
      <c r="B294" t="s">
        <v>196</v>
      </c>
      <c r="C294" t="s">
        <v>16</v>
      </c>
      <c r="D294" t="s">
        <v>17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t="s">
        <v>33</v>
      </c>
      <c r="K294" t="s">
        <v>106</v>
      </c>
    </row>
    <row r="295" spans="1:11" x14ac:dyDescent="0.25">
      <c r="A295">
        <v>317</v>
      </c>
      <c r="B295" t="s">
        <v>196</v>
      </c>
      <c r="C295" t="s">
        <v>18</v>
      </c>
      <c r="D295" t="s">
        <v>19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t="s">
        <v>33</v>
      </c>
      <c r="K295" t="s">
        <v>106</v>
      </c>
    </row>
    <row r="296" spans="1:11" x14ac:dyDescent="0.25">
      <c r="A296">
        <v>318</v>
      </c>
      <c r="B296" t="s">
        <v>197</v>
      </c>
      <c r="C296" t="s">
        <v>10</v>
      </c>
      <c r="D296" t="s">
        <v>11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t="s">
        <v>68</v>
      </c>
      <c r="K296" t="s">
        <v>71</v>
      </c>
    </row>
    <row r="297" spans="1:11" x14ac:dyDescent="0.25">
      <c r="A297">
        <v>319</v>
      </c>
      <c r="B297" t="s">
        <v>197</v>
      </c>
      <c r="C297" t="s">
        <v>14</v>
      </c>
      <c r="D297" t="s">
        <v>15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t="s">
        <v>68</v>
      </c>
      <c r="K297" t="s">
        <v>71</v>
      </c>
    </row>
    <row r="298" spans="1:11" x14ac:dyDescent="0.25">
      <c r="A298">
        <v>320</v>
      </c>
      <c r="B298" t="s">
        <v>197</v>
      </c>
      <c r="C298" t="s">
        <v>16</v>
      </c>
      <c r="D298" t="s">
        <v>17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t="s">
        <v>68</v>
      </c>
      <c r="K298" t="s">
        <v>71</v>
      </c>
    </row>
    <row r="299" spans="1:11" x14ac:dyDescent="0.25">
      <c r="A299">
        <v>321</v>
      </c>
      <c r="B299" t="s">
        <v>197</v>
      </c>
      <c r="C299" t="s">
        <v>18</v>
      </c>
      <c r="D299" t="s">
        <v>19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t="s">
        <v>68</v>
      </c>
      <c r="K299" t="s">
        <v>71</v>
      </c>
    </row>
    <row r="300" spans="1:11" x14ac:dyDescent="0.25">
      <c r="A300">
        <v>322</v>
      </c>
      <c r="B300" t="s">
        <v>198</v>
      </c>
      <c r="C300" t="s">
        <v>10</v>
      </c>
      <c r="D300" t="s">
        <v>11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t="s">
        <v>53</v>
      </c>
      <c r="K300" t="s">
        <v>189</v>
      </c>
    </row>
    <row r="301" spans="1:11" x14ac:dyDescent="0.25">
      <c r="A301">
        <v>323</v>
      </c>
      <c r="B301" t="s">
        <v>198</v>
      </c>
      <c r="C301" t="s">
        <v>14</v>
      </c>
      <c r="D301" t="s">
        <v>15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t="s">
        <v>53</v>
      </c>
      <c r="K301" t="s">
        <v>189</v>
      </c>
    </row>
    <row r="302" spans="1:11" x14ac:dyDescent="0.25">
      <c r="A302">
        <v>324</v>
      </c>
      <c r="B302" t="s">
        <v>198</v>
      </c>
      <c r="C302" t="s">
        <v>16</v>
      </c>
      <c r="D302" t="s">
        <v>17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t="s">
        <v>53</v>
      </c>
      <c r="K302" t="s">
        <v>189</v>
      </c>
    </row>
    <row r="303" spans="1:11" x14ac:dyDescent="0.25">
      <c r="A303">
        <v>325</v>
      </c>
      <c r="B303" t="s">
        <v>198</v>
      </c>
      <c r="C303" t="s">
        <v>18</v>
      </c>
      <c r="D303" t="s">
        <v>19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t="s">
        <v>53</v>
      </c>
      <c r="K303" t="s">
        <v>189</v>
      </c>
    </row>
    <row r="304" spans="1:11" x14ac:dyDescent="0.25">
      <c r="A304">
        <v>326</v>
      </c>
      <c r="B304" t="s">
        <v>199</v>
      </c>
      <c r="C304" t="s">
        <v>10</v>
      </c>
      <c r="D304" t="s">
        <v>165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t="s">
        <v>53</v>
      </c>
      <c r="K304" t="s">
        <v>189</v>
      </c>
    </row>
    <row r="305" spans="1:11" x14ac:dyDescent="0.25">
      <c r="A305">
        <v>327</v>
      </c>
      <c r="B305" t="s">
        <v>199</v>
      </c>
      <c r="C305" t="s">
        <v>14</v>
      </c>
      <c r="D305" t="s">
        <v>166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t="s">
        <v>53</v>
      </c>
      <c r="K305" t="s">
        <v>189</v>
      </c>
    </row>
    <row r="306" spans="1:11" x14ac:dyDescent="0.25">
      <c r="A306">
        <v>328</v>
      </c>
      <c r="B306" t="s">
        <v>199</v>
      </c>
      <c r="C306" t="s">
        <v>16</v>
      </c>
      <c r="D306" t="s">
        <v>167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t="s">
        <v>53</v>
      </c>
      <c r="K306" t="s">
        <v>189</v>
      </c>
    </row>
    <row r="307" spans="1:11" x14ac:dyDescent="0.25">
      <c r="A307">
        <v>329</v>
      </c>
      <c r="B307" t="s">
        <v>199</v>
      </c>
      <c r="C307" t="s">
        <v>18</v>
      </c>
      <c r="D307" t="s">
        <v>168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t="s">
        <v>53</v>
      </c>
      <c r="K307" t="s">
        <v>189</v>
      </c>
    </row>
    <row r="308" spans="1:11" x14ac:dyDescent="0.25">
      <c r="A308">
        <v>330</v>
      </c>
      <c r="B308" t="s">
        <v>200</v>
      </c>
      <c r="C308" t="s">
        <v>10</v>
      </c>
      <c r="D308" t="s">
        <v>15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t="s">
        <v>68</v>
      </c>
      <c r="K308" t="s">
        <v>187</v>
      </c>
    </row>
    <row r="309" spans="1:11" x14ac:dyDescent="0.25">
      <c r="A309">
        <v>331</v>
      </c>
      <c r="B309" t="s">
        <v>200</v>
      </c>
      <c r="C309" t="s">
        <v>14</v>
      </c>
      <c r="D309" t="s">
        <v>17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t="s">
        <v>68</v>
      </c>
      <c r="K309" t="s">
        <v>187</v>
      </c>
    </row>
    <row r="310" spans="1:11" x14ac:dyDescent="0.25">
      <c r="A310">
        <v>332</v>
      </c>
      <c r="B310" t="s">
        <v>200</v>
      </c>
      <c r="C310" t="s">
        <v>16</v>
      </c>
      <c r="D310" t="s">
        <v>19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t="s">
        <v>68</v>
      </c>
      <c r="K310" t="s">
        <v>187</v>
      </c>
    </row>
    <row r="311" spans="1:11" x14ac:dyDescent="0.25">
      <c r="A311">
        <v>333</v>
      </c>
      <c r="B311" t="s">
        <v>200</v>
      </c>
      <c r="C311" t="s">
        <v>18</v>
      </c>
      <c r="D311" t="s">
        <v>76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t="s">
        <v>68</v>
      </c>
      <c r="K311" t="s">
        <v>187</v>
      </c>
    </row>
    <row r="312" spans="1:11" x14ac:dyDescent="0.25">
      <c r="A312">
        <v>338</v>
      </c>
      <c r="B312" t="s">
        <v>201</v>
      </c>
      <c r="C312" t="s">
        <v>10</v>
      </c>
      <c r="D312" t="s">
        <v>15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t="s">
        <v>22</v>
      </c>
      <c r="K312" t="s">
        <v>202</v>
      </c>
    </row>
    <row r="313" spans="1:11" x14ac:dyDescent="0.25">
      <c r="A313">
        <v>339</v>
      </c>
      <c r="B313" t="s">
        <v>201</v>
      </c>
      <c r="C313" t="s">
        <v>14</v>
      </c>
      <c r="D313" t="s">
        <v>17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t="s">
        <v>22</v>
      </c>
      <c r="K313" t="s">
        <v>202</v>
      </c>
    </row>
    <row r="314" spans="1:11" x14ac:dyDescent="0.25">
      <c r="A314">
        <v>340</v>
      </c>
      <c r="B314" t="s">
        <v>201</v>
      </c>
      <c r="C314" t="s">
        <v>16</v>
      </c>
      <c r="D314" t="s">
        <v>19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t="s">
        <v>22</v>
      </c>
      <c r="K314" t="s">
        <v>202</v>
      </c>
    </row>
    <row r="315" spans="1:11" x14ac:dyDescent="0.25">
      <c r="A315">
        <v>341</v>
      </c>
      <c r="B315" t="s">
        <v>201</v>
      </c>
      <c r="C315" t="s">
        <v>18</v>
      </c>
      <c r="D315" t="s">
        <v>76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t="s">
        <v>22</v>
      </c>
      <c r="K315" t="s">
        <v>202</v>
      </c>
    </row>
    <row r="316" spans="1:11" x14ac:dyDescent="0.25">
      <c r="A316">
        <v>342</v>
      </c>
      <c r="B316" t="s">
        <v>203</v>
      </c>
      <c r="C316" t="s">
        <v>10</v>
      </c>
      <c r="D316" t="s">
        <v>15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t="s">
        <v>12</v>
      </c>
      <c r="K316" t="s">
        <v>204</v>
      </c>
    </row>
    <row r="317" spans="1:11" x14ac:dyDescent="0.25">
      <c r="A317">
        <v>343</v>
      </c>
      <c r="B317" t="s">
        <v>203</v>
      </c>
      <c r="C317" t="s">
        <v>14</v>
      </c>
      <c r="D317" t="s">
        <v>17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t="s">
        <v>12</v>
      </c>
      <c r="K317" t="s">
        <v>204</v>
      </c>
    </row>
    <row r="318" spans="1:11" x14ac:dyDescent="0.25">
      <c r="A318">
        <v>344</v>
      </c>
      <c r="B318" t="s">
        <v>203</v>
      </c>
      <c r="C318" t="s">
        <v>16</v>
      </c>
      <c r="D318" t="s">
        <v>19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t="s">
        <v>12</v>
      </c>
      <c r="K318" t="s">
        <v>204</v>
      </c>
    </row>
    <row r="319" spans="1:11" x14ac:dyDescent="0.25">
      <c r="A319">
        <v>345</v>
      </c>
      <c r="B319" t="s">
        <v>203</v>
      </c>
      <c r="C319" t="s">
        <v>18</v>
      </c>
      <c r="D319" t="s">
        <v>76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t="s">
        <v>12</v>
      </c>
      <c r="K319" t="s">
        <v>204</v>
      </c>
    </row>
    <row r="320" spans="1:11" x14ac:dyDescent="0.25">
      <c r="A320">
        <v>346</v>
      </c>
      <c r="B320" t="s">
        <v>205</v>
      </c>
      <c r="C320" t="s">
        <v>10</v>
      </c>
      <c r="D320" t="s">
        <v>15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t="s">
        <v>63</v>
      </c>
      <c r="K320" t="s">
        <v>64</v>
      </c>
    </row>
    <row r="321" spans="1:11" x14ac:dyDescent="0.25">
      <c r="A321">
        <v>347</v>
      </c>
      <c r="B321" t="s">
        <v>205</v>
      </c>
      <c r="C321" t="s">
        <v>14</v>
      </c>
      <c r="D321" t="s">
        <v>17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t="s">
        <v>63</v>
      </c>
      <c r="K321" t="s">
        <v>64</v>
      </c>
    </row>
    <row r="322" spans="1:11" x14ac:dyDescent="0.25">
      <c r="A322">
        <v>348</v>
      </c>
      <c r="B322" t="s">
        <v>205</v>
      </c>
      <c r="C322" t="s">
        <v>16</v>
      </c>
      <c r="D322" t="s">
        <v>19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t="s">
        <v>63</v>
      </c>
      <c r="K322" t="s">
        <v>64</v>
      </c>
    </row>
    <row r="323" spans="1:11" x14ac:dyDescent="0.25">
      <c r="A323">
        <v>349</v>
      </c>
      <c r="B323" t="s">
        <v>205</v>
      </c>
      <c r="C323" t="s">
        <v>18</v>
      </c>
      <c r="D323" t="s">
        <v>76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t="s">
        <v>63</v>
      </c>
      <c r="K323" t="s">
        <v>64</v>
      </c>
    </row>
    <row r="324" spans="1:11" x14ac:dyDescent="0.25">
      <c r="A324">
        <v>350</v>
      </c>
      <c r="B324" t="s">
        <v>206</v>
      </c>
      <c r="C324" t="s">
        <v>10</v>
      </c>
      <c r="D324" t="s">
        <v>11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t="s">
        <v>33</v>
      </c>
      <c r="K324" t="s">
        <v>106</v>
      </c>
    </row>
    <row r="325" spans="1:11" x14ac:dyDescent="0.25">
      <c r="A325">
        <v>351</v>
      </c>
      <c r="B325" t="s">
        <v>206</v>
      </c>
      <c r="C325" t="s">
        <v>14</v>
      </c>
      <c r="D325" t="s">
        <v>15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t="s">
        <v>33</v>
      </c>
      <c r="K325" t="s">
        <v>106</v>
      </c>
    </row>
    <row r="326" spans="1:11" x14ac:dyDescent="0.25">
      <c r="A326">
        <v>352</v>
      </c>
      <c r="B326" t="s">
        <v>206</v>
      </c>
      <c r="C326" t="s">
        <v>16</v>
      </c>
      <c r="D326" t="s">
        <v>17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t="s">
        <v>33</v>
      </c>
      <c r="K326" t="s">
        <v>106</v>
      </c>
    </row>
    <row r="327" spans="1:11" x14ac:dyDescent="0.25">
      <c r="A327">
        <v>353</v>
      </c>
      <c r="B327" t="s">
        <v>206</v>
      </c>
      <c r="C327" t="s">
        <v>18</v>
      </c>
      <c r="D327" t="s">
        <v>19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t="s">
        <v>33</v>
      </c>
      <c r="K327" t="s">
        <v>106</v>
      </c>
    </row>
    <row r="328" spans="1:11" x14ac:dyDescent="0.25">
      <c r="A328">
        <v>354</v>
      </c>
      <c r="B328" t="s">
        <v>207</v>
      </c>
      <c r="C328" t="s">
        <v>10</v>
      </c>
      <c r="D328" t="s">
        <v>11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t="s">
        <v>63</v>
      </c>
      <c r="K328" t="s">
        <v>64</v>
      </c>
    </row>
    <row r="329" spans="1:11" x14ac:dyDescent="0.25">
      <c r="A329">
        <v>355</v>
      </c>
      <c r="B329" t="s">
        <v>207</v>
      </c>
      <c r="C329" t="s">
        <v>14</v>
      </c>
      <c r="D329" t="s">
        <v>15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t="s">
        <v>63</v>
      </c>
      <c r="K329" t="s">
        <v>64</v>
      </c>
    </row>
    <row r="330" spans="1:11" x14ac:dyDescent="0.25">
      <c r="A330">
        <v>356</v>
      </c>
      <c r="B330" t="s">
        <v>207</v>
      </c>
      <c r="C330" t="s">
        <v>16</v>
      </c>
      <c r="D330" t="s">
        <v>17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t="s">
        <v>63</v>
      </c>
      <c r="K330" t="s">
        <v>64</v>
      </c>
    </row>
    <row r="331" spans="1:11" x14ac:dyDescent="0.25">
      <c r="A331">
        <v>357</v>
      </c>
      <c r="B331" t="s">
        <v>207</v>
      </c>
      <c r="C331" t="s">
        <v>18</v>
      </c>
      <c r="D331" t="s">
        <v>19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t="s">
        <v>63</v>
      </c>
      <c r="K331" t="s">
        <v>64</v>
      </c>
    </row>
    <row r="332" spans="1:11" x14ac:dyDescent="0.25">
      <c r="A332">
        <v>358</v>
      </c>
      <c r="B332" t="s">
        <v>208</v>
      </c>
      <c r="C332" t="s">
        <v>10</v>
      </c>
      <c r="D332" t="s">
        <v>11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t="s">
        <v>68</v>
      </c>
      <c r="K332" t="s">
        <v>125</v>
      </c>
    </row>
    <row r="333" spans="1:11" x14ac:dyDescent="0.25">
      <c r="A333">
        <v>359</v>
      </c>
      <c r="B333" t="s">
        <v>208</v>
      </c>
      <c r="C333" t="s">
        <v>14</v>
      </c>
      <c r="D333" t="s">
        <v>15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t="s">
        <v>68</v>
      </c>
      <c r="K333" t="s">
        <v>125</v>
      </c>
    </row>
    <row r="334" spans="1:11" x14ac:dyDescent="0.25">
      <c r="A334">
        <v>360</v>
      </c>
      <c r="B334" t="s">
        <v>208</v>
      </c>
      <c r="C334" t="s">
        <v>16</v>
      </c>
      <c r="D334" t="s">
        <v>17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t="s">
        <v>68</v>
      </c>
      <c r="K334" t="s">
        <v>125</v>
      </c>
    </row>
    <row r="335" spans="1:11" x14ac:dyDescent="0.25">
      <c r="A335">
        <v>361</v>
      </c>
      <c r="B335" t="s">
        <v>208</v>
      </c>
      <c r="C335" t="s">
        <v>18</v>
      </c>
      <c r="D335" t="s">
        <v>19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t="s">
        <v>68</v>
      </c>
      <c r="K335" t="s">
        <v>125</v>
      </c>
    </row>
    <row r="336" spans="1:11" x14ac:dyDescent="0.25">
      <c r="A336">
        <v>362</v>
      </c>
      <c r="B336" t="s">
        <v>209</v>
      </c>
      <c r="C336" t="s">
        <v>10</v>
      </c>
      <c r="D336" t="s">
        <v>11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t="s">
        <v>108</v>
      </c>
      <c r="K336" t="s">
        <v>109</v>
      </c>
    </row>
    <row r="337" spans="1:11" x14ac:dyDescent="0.25">
      <c r="A337">
        <v>363</v>
      </c>
      <c r="B337" t="s">
        <v>209</v>
      </c>
      <c r="C337" t="s">
        <v>14</v>
      </c>
      <c r="D337" t="s">
        <v>15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t="s">
        <v>108</v>
      </c>
      <c r="K337" t="s">
        <v>109</v>
      </c>
    </row>
    <row r="338" spans="1:11" x14ac:dyDescent="0.25">
      <c r="A338">
        <v>364</v>
      </c>
      <c r="B338" t="s">
        <v>209</v>
      </c>
      <c r="C338" t="s">
        <v>16</v>
      </c>
      <c r="D338" t="s">
        <v>17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t="s">
        <v>108</v>
      </c>
      <c r="K338" t="s">
        <v>109</v>
      </c>
    </row>
    <row r="339" spans="1:11" x14ac:dyDescent="0.25">
      <c r="A339">
        <v>365</v>
      </c>
      <c r="B339" t="s">
        <v>209</v>
      </c>
      <c r="C339" t="s">
        <v>18</v>
      </c>
      <c r="D339" t="s">
        <v>19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t="s">
        <v>108</v>
      </c>
      <c r="K339" t="s">
        <v>109</v>
      </c>
    </row>
    <row r="340" spans="1:11" x14ac:dyDescent="0.25">
      <c r="A340">
        <v>366</v>
      </c>
      <c r="B340" t="s">
        <v>210</v>
      </c>
      <c r="C340" t="s">
        <v>10</v>
      </c>
      <c r="D340" t="s">
        <v>36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t="s">
        <v>12</v>
      </c>
      <c r="K340" t="s">
        <v>211</v>
      </c>
    </row>
    <row r="341" spans="1:11" x14ac:dyDescent="0.25">
      <c r="A341">
        <v>367</v>
      </c>
      <c r="B341" t="s">
        <v>210</v>
      </c>
      <c r="C341" t="s">
        <v>14</v>
      </c>
      <c r="D341" t="s">
        <v>38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t="s">
        <v>12</v>
      </c>
      <c r="K341" t="s">
        <v>211</v>
      </c>
    </row>
    <row r="342" spans="1:11" x14ac:dyDescent="0.25">
      <c r="A342">
        <v>368</v>
      </c>
      <c r="B342" t="s">
        <v>210</v>
      </c>
      <c r="C342" t="s">
        <v>16</v>
      </c>
      <c r="D342" t="s">
        <v>39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t="s">
        <v>12</v>
      </c>
      <c r="K342" t="s">
        <v>211</v>
      </c>
    </row>
    <row r="343" spans="1:11" x14ac:dyDescent="0.25">
      <c r="A343">
        <v>369</v>
      </c>
      <c r="B343" t="s">
        <v>210</v>
      </c>
      <c r="C343" t="s">
        <v>18</v>
      </c>
      <c r="D343" t="s">
        <v>40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t="s">
        <v>12</v>
      </c>
      <c r="K343" t="s">
        <v>211</v>
      </c>
    </row>
    <row r="344" spans="1:11" x14ac:dyDescent="0.25">
      <c r="A344">
        <v>370</v>
      </c>
      <c r="B344" t="s">
        <v>212</v>
      </c>
      <c r="C344" t="s">
        <v>10</v>
      </c>
      <c r="D344" t="s">
        <v>213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33</v>
      </c>
      <c r="K344" t="s">
        <v>214</v>
      </c>
    </row>
    <row r="345" spans="1:11" x14ac:dyDescent="0.25">
      <c r="A345">
        <v>371</v>
      </c>
      <c r="B345" t="s">
        <v>212</v>
      </c>
      <c r="C345" t="s">
        <v>14</v>
      </c>
      <c r="D345" t="s">
        <v>215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33</v>
      </c>
      <c r="K345" t="s">
        <v>214</v>
      </c>
    </row>
    <row r="346" spans="1:11" x14ac:dyDescent="0.25">
      <c r="A346">
        <v>372</v>
      </c>
      <c r="B346" t="s">
        <v>212</v>
      </c>
      <c r="C346" t="s">
        <v>16</v>
      </c>
      <c r="D346" t="s">
        <v>50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33</v>
      </c>
      <c r="K346" t="s">
        <v>214</v>
      </c>
    </row>
    <row r="347" spans="1:11" x14ac:dyDescent="0.25">
      <c r="A347">
        <v>373</v>
      </c>
      <c r="B347" t="s">
        <v>212</v>
      </c>
      <c r="C347" t="s">
        <v>18</v>
      </c>
      <c r="D347" t="s">
        <v>216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33</v>
      </c>
      <c r="K347" t="s">
        <v>214</v>
      </c>
    </row>
    <row r="348" spans="1:11" x14ac:dyDescent="0.25">
      <c r="A348">
        <v>374</v>
      </c>
      <c r="B348" t="s">
        <v>217</v>
      </c>
      <c r="C348" t="s">
        <v>10</v>
      </c>
      <c r="D348" s="1">
        <v>41283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t="s">
        <v>53</v>
      </c>
      <c r="K348" t="s">
        <v>218</v>
      </c>
    </row>
    <row r="349" spans="1:11" x14ac:dyDescent="0.25">
      <c r="A349">
        <v>375</v>
      </c>
      <c r="B349" t="s">
        <v>217</v>
      </c>
      <c r="C349" t="s">
        <v>14</v>
      </c>
      <c r="D349" t="s">
        <v>128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t="s">
        <v>53</v>
      </c>
      <c r="K349" t="s">
        <v>218</v>
      </c>
    </row>
    <row r="350" spans="1:11" x14ac:dyDescent="0.25">
      <c r="A350">
        <v>376</v>
      </c>
      <c r="B350" t="s">
        <v>217</v>
      </c>
      <c r="C350" t="s">
        <v>16</v>
      </c>
      <c r="D350" t="s">
        <v>219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t="s">
        <v>53</v>
      </c>
      <c r="K350" t="s">
        <v>218</v>
      </c>
    </row>
    <row r="351" spans="1:11" x14ac:dyDescent="0.25">
      <c r="A351">
        <v>377</v>
      </c>
      <c r="B351" t="s">
        <v>217</v>
      </c>
      <c r="C351" t="s">
        <v>18</v>
      </c>
      <c r="D351" t="s">
        <v>220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t="s">
        <v>53</v>
      </c>
      <c r="K351" t="s">
        <v>218</v>
      </c>
    </row>
    <row r="352" spans="1:11" x14ac:dyDescent="0.25">
      <c r="A352">
        <v>378</v>
      </c>
      <c r="B352" t="s">
        <v>221</v>
      </c>
      <c r="C352" t="s">
        <v>10</v>
      </c>
      <c r="D352" t="s">
        <v>222</v>
      </c>
      <c r="E352" s="3">
        <v>1577000</v>
      </c>
      <c r="F352" s="3">
        <v>258</v>
      </c>
      <c r="G352" s="3">
        <v>2410000</v>
      </c>
      <c r="H352" s="3">
        <v>65</v>
      </c>
      <c r="I352" s="3">
        <v>0</v>
      </c>
      <c r="J352" t="s">
        <v>53</v>
      </c>
      <c r="K352" t="s">
        <v>223</v>
      </c>
    </row>
    <row r="353" spans="1:11" x14ac:dyDescent="0.25">
      <c r="A353">
        <v>379</v>
      </c>
      <c r="B353" t="s">
        <v>221</v>
      </c>
      <c r="C353" t="s">
        <v>14</v>
      </c>
      <c r="D353" t="s">
        <v>224</v>
      </c>
      <c r="E353" s="3">
        <v>1514000</v>
      </c>
      <c r="F353" s="3">
        <v>142</v>
      </c>
      <c r="G353" s="3">
        <v>3940000</v>
      </c>
      <c r="H353" s="3">
        <v>30</v>
      </c>
      <c r="I353" s="3">
        <v>163</v>
      </c>
      <c r="J353" t="s">
        <v>53</v>
      </c>
      <c r="K353" t="s">
        <v>223</v>
      </c>
    </row>
    <row r="354" spans="1:11" x14ac:dyDescent="0.25">
      <c r="A354">
        <v>380</v>
      </c>
      <c r="B354" t="s">
        <v>221</v>
      </c>
      <c r="C354" t="s">
        <v>16</v>
      </c>
      <c r="D354" t="s">
        <v>225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t="s">
        <v>53</v>
      </c>
      <c r="K354" t="s">
        <v>223</v>
      </c>
    </row>
    <row r="355" spans="1:11" x14ac:dyDescent="0.25">
      <c r="A355">
        <v>381</v>
      </c>
      <c r="B355" t="s">
        <v>221</v>
      </c>
      <c r="C355" t="s">
        <v>18</v>
      </c>
      <c r="D355" t="s">
        <v>226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t="s">
        <v>53</v>
      </c>
      <c r="K355" t="s">
        <v>223</v>
      </c>
    </row>
    <row r="356" spans="1:11" x14ac:dyDescent="0.25">
      <c r="A356">
        <v>382</v>
      </c>
      <c r="B356" t="s">
        <v>227</v>
      </c>
      <c r="C356" t="s">
        <v>10</v>
      </c>
      <c r="D356" t="s">
        <v>228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t="s">
        <v>53</v>
      </c>
      <c r="K356" t="s">
        <v>160</v>
      </c>
    </row>
    <row r="357" spans="1:11" x14ac:dyDescent="0.25">
      <c r="A357">
        <v>383</v>
      </c>
      <c r="B357" t="s">
        <v>227</v>
      </c>
      <c r="C357" t="s">
        <v>14</v>
      </c>
      <c r="D357" s="1">
        <v>41706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t="s">
        <v>53</v>
      </c>
      <c r="K357" t="s">
        <v>160</v>
      </c>
    </row>
    <row r="358" spans="1:11" x14ac:dyDescent="0.25">
      <c r="A358">
        <v>384</v>
      </c>
      <c r="B358" t="s">
        <v>227</v>
      </c>
      <c r="C358" t="s">
        <v>16</v>
      </c>
      <c r="D358" s="1">
        <v>42043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t="s">
        <v>53</v>
      </c>
      <c r="K358" t="s">
        <v>160</v>
      </c>
    </row>
    <row r="359" spans="1:11" x14ac:dyDescent="0.25">
      <c r="A359">
        <v>385</v>
      </c>
      <c r="B359" t="s">
        <v>227</v>
      </c>
      <c r="C359" t="s">
        <v>18</v>
      </c>
      <c r="D359" t="s">
        <v>229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t="s">
        <v>53</v>
      </c>
      <c r="K359" t="s">
        <v>160</v>
      </c>
    </row>
    <row r="360" spans="1:11" x14ac:dyDescent="0.25">
      <c r="A360">
        <v>386</v>
      </c>
      <c r="B360" t="s">
        <v>230</v>
      </c>
      <c r="C360" t="s">
        <v>10</v>
      </c>
      <c r="D360" t="s">
        <v>58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t="s">
        <v>27</v>
      </c>
      <c r="K360" t="s">
        <v>78</v>
      </c>
    </row>
    <row r="361" spans="1:11" x14ac:dyDescent="0.25">
      <c r="A361">
        <v>387</v>
      </c>
      <c r="B361" t="s">
        <v>230</v>
      </c>
      <c r="C361" t="s">
        <v>14</v>
      </c>
      <c r="D361" t="s">
        <v>59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t="s">
        <v>27</v>
      </c>
      <c r="K361" t="s">
        <v>78</v>
      </c>
    </row>
    <row r="362" spans="1:11" x14ac:dyDescent="0.25">
      <c r="A362">
        <v>388</v>
      </c>
      <c r="B362" t="s">
        <v>230</v>
      </c>
      <c r="C362" t="s">
        <v>16</v>
      </c>
      <c r="D362" t="s">
        <v>60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t="s">
        <v>27</v>
      </c>
      <c r="K362" t="s">
        <v>78</v>
      </c>
    </row>
    <row r="363" spans="1:11" x14ac:dyDescent="0.25">
      <c r="A363">
        <v>389</v>
      </c>
      <c r="B363" t="s">
        <v>230</v>
      </c>
      <c r="C363" t="s">
        <v>18</v>
      </c>
      <c r="D363" t="s">
        <v>61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t="s">
        <v>27</v>
      </c>
      <c r="K363" t="s">
        <v>78</v>
      </c>
    </row>
    <row r="364" spans="1:11" x14ac:dyDescent="0.25">
      <c r="A364">
        <v>390</v>
      </c>
      <c r="B364" t="s">
        <v>231</v>
      </c>
      <c r="C364" t="s">
        <v>10</v>
      </c>
      <c r="D364" t="s">
        <v>232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27</v>
      </c>
      <c r="K364" t="s">
        <v>233</v>
      </c>
    </row>
    <row r="365" spans="1:11" x14ac:dyDescent="0.25">
      <c r="A365">
        <v>391</v>
      </c>
      <c r="B365" t="s">
        <v>231</v>
      </c>
      <c r="C365" t="s">
        <v>14</v>
      </c>
      <c r="D365" t="s">
        <v>234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27</v>
      </c>
      <c r="K365" t="s">
        <v>233</v>
      </c>
    </row>
    <row r="366" spans="1:11" x14ac:dyDescent="0.25">
      <c r="A366">
        <v>392</v>
      </c>
      <c r="B366" t="s">
        <v>231</v>
      </c>
      <c r="C366" t="s">
        <v>16</v>
      </c>
      <c r="D366" t="s">
        <v>235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27</v>
      </c>
      <c r="K366" t="s">
        <v>233</v>
      </c>
    </row>
    <row r="367" spans="1:11" x14ac:dyDescent="0.25">
      <c r="A367">
        <v>393</v>
      </c>
      <c r="B367" t="s">
        <v>231</v>
      </c>
      <c r="C367" t="s">
        <v>18</v>
      </c>
      <c r="D367" t="s">
        <v>236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27</v>
      </c>
      <c r="K367" t="s">
        <v>233</v>
      </c>
    </row>
    <row r="368" spans="1:11" x14ac:dyDescent="0.25">
      <c r="A368">
        <v>394</v>
      </c>
      <c r="B368" t="s">
        <v>237</v>
      </c>
      <c r="C368" t="s">
        <v>10</v>
      </c>
      <c r="D368" s="1">
        <v>42067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t="s">
        <v>27</v>
      </c>
      <c r="K368" t="s">
        <v>238</v>
      </c>
    </row>
    <row r="369" spans="1:11" x14ac:dyDescent="0.25">
      <c r="A369">
        <v>395</v>
      </c>
      <c r="B369" t="s">
        <v>237</v>
      </c>
      <c r="C369" t="s">
        <v>14</v>
      </c>
      <c r="D369" s="1">
        <v>42373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t="s">
        <v>27</v>
      </c>
      <c r="K369" t="s">
        <v>238</v>
      </c>
    </row>
    <row r="370" spans="1:11" x14ac:dyDescent="0.25">
      <c r="A370">
        <v>396</v>
      </c>
      <c r="B370" t="s">
        <v>239</v>
      </c>
      <c r="C370" t="s">
        <v>10</v>
      </c>
      <c r="D370" t="s">
        <v>15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t="s">
        <v>12</v>
      </c>
      <c r="K370" t="s">
        <v>240</v>
      </c>
    </row>
    <row r="371" spans="1:11" x14ac:dyDescent="0.25">
      <c r="A371">
        <v>397</v>
      </c>
      <c r="B371" t="s">
        <v>239</v>
      </c>
      <c r="C371" t="s">
        <v>14</v>
      </c>
      <c r="D371" t="s">
        <v>241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t="s">
        <v>12</v>
      </c>
      <c r="K371" t="s">
        <v>240</v>
      </c>
    </row>
    <row r="372" spans="1:11" x14ac:dyDescent="0.25">
      <c r="A372">
        <v>398</v>
      </c>
      <c r="B372" t="s">
        <v>239</v>
      </c>
      <c r="C372" t="s">
        <v>16</v>
      </c>
      <c r="D372" t="s">
        <v>242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t="s">
        <v>12</v>
      </c>
      <c r="K372" t="s">
        <v>240</v>
      </c>
    </row>
    <row r="373" spans="1:11" x14ac:dyDescent="0.25">
      <c r="A373">
        <v>399</v>
      </c>
      <c r="B373" t="s">
        <v>239</v>
      </c>
      <c r="C373" t="s">
        <v>18</v>
      </c>
      <c r="D373" t="s">
        <v>243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t="s">
        <v>12</v>
      </c>
      <c r="K373" t="s">
        <v>240</v>
      </c>
    </row>
    <row r="374" spans="1:11" x14ac:dyDescent="0.25">
      <c r="A374">
        <v>400</v>
      </c>
      <c r="B374" t="s">
        <v>244</v>
      </c>
      <c r="C374" t="s">
        <v>10</v>
      </c>
      <c r="D374" t="s">
        <v>245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t="s">
        <v>12</v>
      </c>
      <c r="K374" t="s">
        <v>246</v>
      </c>
    </row>
    <row r="375" spans="1:11" x14ac:dyDescent="0.25">
      <c r="A375">
        <v>401</v>
      </c>
      <c r="B375" t="s">
        <v>244</v>
      </c>
      <c r="C375" t="s">
        <v>14</v>
      </c>
      <c r="D375" t="s">
        <v>247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t="s">
        <v>12</v>
      </c>
      <c r="K375" t="s">
        <v>246</v>
      </c>
    </row>
    <row r="376" spans="1:11" x14ac:dyDescent="0.25">
      <c r="A376">
        <v>402</v>
      </c>
      <c r="B376" t="s">
        <v>244</v>
      </c>
      <c r="C376" t="s">
        <v>16</v>
      </c>
      <c r="D376" t="s">
        <v>162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t="s">
        <v>12</v>
      </c>
      <c r="K376" t="s">
        <v>246</v>
      </c>
    </row>
    <row r="377" spans="1:11" x14ac:dyDescent="0.25">
      <c r="A377">
        <v>403</v>
      </c>
      <c r="B377" t="s">
        <v>244</v>
      </c>
      <c r="C377" t="s">
        <v>18</v>
      </c>
      <c r="D377" t="s">
        <v>248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t="s">
        <v>12</v>
      </c>
      <c r="K377" t="s">
        <v>246</v>
      </c>
    </row>
    <row r="378" spans="1:11" x14ac:dyDescent="0.25">
      <c r="A378">
        <v>404</v>
      </c>
      <c r="B378" t="s">
        <v>249</v>
      </c>
      <c r="C378" t="s">
        <v>10</v>
      </c>
      <c r="D378" t="s">
        <v>11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t="s">
        <v>250</v>
      </c>
      <c r="K378" t="s">
        <v>251</v>
      </c>
    </row>
    <row r="379" spans="1:11" x14ac:dyDescent="0.25">
      <c r="A379">
        <v>405</v>
      </c>
      <c r="B379" t="s">
        <v>249</v>
      </c>
      <c r="C379" t="s">
        <v>14</v>
      </c>
      <c r="D379" t="s">
        <v>15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t="s">
        <v>250</v>
      </c>
      <c r="K379" t="s">
        <v>251</v>
      </c>
    </row>
    <row r="380" spans="1:11" x14ac:dyDescent="0.25">
      <c r="A380">
        <v>406</v>
      </c>
      <c r="B380" t="s">
        <v>249</v>
      </c>
      <c r="C380" t="s">
        <v>16</v>
      </c>
      <c r="D380" t="s">
        <v>17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t="s">
        <v>250</v>
      </c>
      <c r="K380" t="s">
        <v>251</v>
      </c>
    </row>
    <row r="381" spans="1:11" x14ac:dyDescent="0.25">
      <c r="A381">
        <v>407</v>
      </c>
      <c r="B381" t="s">
        <v>249</v>
      </c>
      <c r="C381" t="s">
        <v>18</v>
      </c>
      <c r="D381" t="s">
        <v>19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t="s">
        <v>250</v>
      </c>
      <c r="K381" t="s">
        <v>251</v>
      </c>
    </row>
    <row r="382" spans="1:11" x14ac:dyDescent="0.25">
      <c r="A382">
        <v>408</v>
      </c>
      <c r="B382" t="s">
        <v>252</v>
      </c>
      <c r="C382" t="s">
        <v>10</v>
      </c>
      <c r="D382" t="s">
        <v>11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t="s">
        <v>27</v>
      </c>
      <c r="K382" t="s">
        <v>238</v>
      </c>
    </row>
    <row r="383" spans="1:11" x14ac:dyDescent="0.25">
      <c r="A383">
        <v>409</v>
      </c>
      <c r="B383" t="s">
        <v>252</v>
      </c>
      <c r="C383" t="s">
        <v>14</v>
      </c>
      <c r="D383" t="s">
        <v>15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t="s">
        <v>27</v>
      </c>
      <c r="K383" t="s">
        <v>238</v>
      </c>
    </row>
    <row r="384" spans="1:11" x14ac:dyDescent="0.25">
      <c r="A384">
        <v>410</v>
      </c>
      <c r="B384" t="s">
        <v>252</v>
      </c>
      <c r="C384" t="s">
        <v>16</v>
      </c>
      <c r="D384" t="s">
        <v>17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t="s">
        <v>27</v>
      </c>
      <c r="K384" t="s">
        <v>238</v>
      </c>
    </row>
    <row r="385" spans="1:11" x14ac:dyDescent="0.25">
      <c r="A385">
        <v>411</v>
      </c>
      <c r="B385" t="s">
        <v>252</v>
      </c>
      <c r="C385" t="s">
        <v>18</v>
      </c>
      <c r="D385" t="s">
        <v>19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t="s">
        <v>27</v>
      </c>
      <c r="K385" t="s">
        <v>238</v>
      </c>
    </row>
    <row r="386" spans="1:11" x14ac:dyDescent="0.25">
      <c r="A386">
        <v>412</v>
      </c>
      <c r="B386" t="s">
        <v>253</v>
      </c>
      <c r="C386" t="s">
        <v>10</v>
      </c>
      <c r="D386" t="s">
        <v>15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27</v>
      </c>
      <c r="K386" t="s">
        <v>78</v>
      </c>
    </row>
    <row r="387" spans="1:11" x14ac:dyDescent="0.25">
      <c r="A387">
        <v>413</v>
      </c>
      <c r="B387" t="s">
        <v>253</v>
      </c>
      <c r="C387" t="s">
        <v>14</v>
      </c>
      <c r="D387" t="s">
        <v>17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27</v>
      </c>
      <c r="K387" t="s">
        <v>78</v>
      </c>
    </row>
    <row r="388" spans="1:11" x14ac:dyDescent="0.25">
      <c r="A388">
        <v>414</v>
      </c>
      <c r="B388" t="s">
        <v>253</v>
      </c>
      <c r="C388" t="s">
        <v>16</v>
      </c>
      <c r="D388" t="s">
        <v>19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27</v>
      </c>
      <c r="K388" t="s">
        <v>78</v>
      </c>
    </row>
    <row r="389" spans="1:11" x14ac:dyDescent="0.25">
      <c r="A389">
        <v>415</v>
      </c>
      <c r="B389" t="s">
        <v>253</v>
      </c>
      <c r="C389" t="s">
        <v>18</v>
      </c>
      <c r="D389" t="s">
        <v>76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27</v>
      </c>
      <c r="K389" t="s">
        <v>78</v>
      </c>
    </row>
    <row r="390" spans="1:11" x14ac:dyDescent="0.25">
      <c r="A390">
        <v>416</v>
      </c>
      <c r="B390" t="s">
        <v>254</v>
      </c>
      <c r="C390" t="s">
        <v>10</v>
      </c>
      <c r="D390" t="s">
        <v>15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t="s">
        <v>53</v>
      </c>
      <c r="K390" t="s">
        <v>255</v>
      </c>
    </row>
    <row r="391" spans="1:11" x14ac:dyDescent="0.25">
      <c r="A391">
        <v>417</v>
      </c>
      <c r="B391" t="s">
        <v>254</v>
      </c>
      <c r="C391" t="s">
        <v>14</v>
      </c>
      <c r="D391" t="s">
        <v>17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t="s">
        <v>53</v>
      </c>
      <c r="K391" t="s">
        <v>255</v>
      </c>
    </row>
    <row r="392" spans="1:11" x14ac:dyDescent="0.25">
      <c r="A392">
        <v>418</v>
      </c>
      <c r="B392" t="s">
        <v>254</v>
      </c>
      <c r="C392" t="s">
        <v>16</v>
      </c>
      <c r="D392" t="s">
        <v>19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t="s">
        <v>53</v>
      </c>
      <c r="K392" t="s">
        <v>255</v>
      </c>
    </row>
    <row r="393" spans="1:11" x14ac:dyDescent="0.25">
      <c r="A393">
        <v>419</v>
      </c>
      <c r="B393" t="s">
        <v>254</v>
      </c>
      <c r="C393" t="s">
        <v>18</v>
      </c>
      <c r="D393" t="s">
        <v>76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t="s">
        <v>53</v>
      </c>
      <c r="K393" t="s">
        <v>255</v>
      </c>
    </row>
    <row r="394" spans="1:11" x14ac:dyDescent="0.25">
      <c r="A394">
        <v>420</v>
      </c>
      <c r="B394" t="s">
        <v>256</v>
      </c>
      <c r="C394" t="s">
        <v>10</v>
      </c>
      <c r="D394" t="s">
        <v>11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t="s">
        <v>108</v>
      </c>
      <c r="K394" t="s">
        <v>191</v>
      </c>
    </row>
    <row r="395" spans="1:11" x14ac:dyDescent="0.25">
      <c r="A395">
        <v>421</v>
      </c>
      <c r="B395" t="s">
        <v>256</v>
      </c>
      <c r="C395" t="s">
        <v>14</v>
      </c>
      <c r="D395" t="s">
        <v>15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t="s">
        <v>108</v>
      </c>
      <c r="K395" t="s">
        <v>191</v>
      </c>
    </row>
    <row r="396" spans="1:11" x14ac:dyDescent="0.25">
      <c r="A396">
        <v>422</v>
      </c>
      <c r="B396" t="s">
        <v>256</v>
      </c>
      <c r="C396" t="s">
        <v>16</v>
      </c>
      <c r="D396" t="s">
        <v>17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t="s">
        <v>108</v>
      </c>
      <c r="K396" t="s">
        <v>191</v>
      </c>
    </row>
    <row r="397" spans="1:11" x14ac:dyDescent="0.25">
      <c r="A397">
        <v>423</v>
      </c>
      <c r="B397" t="s">
        <v>256</v>
      </c>
      <c r="C397" t="s">
        <v>18</v>
      </c>
      <c r="D397" t="s">
        <v>19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t="s">
        <v>108</v>
      </c>
      <c r="K397" t="s">
        <v>191</v>
      </c>
    </row>
    <row r="398" spans="1:11" x14ac:dyDescent="0.25">
      <c r="A398">
        <v>424</v>
      </c>
      <c r="B398" t="s">
        <v>257</v>
      </c>
      <c r="C398" t="s">
        <v>10</v>
      </c>
      <c r="D398" t="s">
        <v>11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t="s">
        <v>108</v>
      </c>
      <c r="K398" t="s">
        <v>109</v>
      </c>
    </row>
    <row r="399" spans="1:11" x14ac:dyDescent="0.25">
      <c r="A399">
        <v>425</v>
      </c>
      <c r="B399" t="s">
        <v>257</v>
      </c>
      <c r="C399" t="s">
        <v>14</v>
      </c>
      <c r="D399" t="s">
        <v>15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t="s">
        <v>108</v>
      </c>
      <c r="K399" t="s">
        <v>109</v>
      </c>
    </row>
    <row r="400" spans="1:11" x14ac:dyDescent="0.25">
      <c r="A400">
        <v>426</v>
      </c>
      <c r="B400" t="s">
        <v>257</v>
      </c>
      <c r="C400" t="s">
        <v>16</v>
      </c>
      <c r="D400" t="s">
        <v>17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t="s">
        <v>108</v>
      </c>
      <c r="K400" t="s">
        <v>109</v>
      </c>
    </row>
    <row r="401" spans="1:11" x14ac:dyDescent="0.25">
      <c r="A401">
        <v>427</v>
      </c>
      <c r="B401" t="s">
        <v>257</v>
      </c>
      <c r="C401" t="s">
        <v>18</v>
      </c>
      <c r="D401" t="s">
        <v>19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t="s">
        <v>108</v>
      </c>
      <c r="K401" t="s">
        <v>109</v>
      </c>
    </row>
    <row r="402" spans="1:11" x14ac:dyDescent="0.25">
      <c r="A402">
        <v>428</v>
      </c>
      <c r="B402" t="s">
        <v>258</v>
      </c>
      <c r="C402" t="s">
        <v>10</v>
      </c>
      <c r="D402" t="s">
        <v>11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t="s">
        <v>63</v>
      </c>
      <c r="K402" t="s">
        <v>66</v>
      </c>
    </row>
    <row r="403" spans="1:11" x14ac:dyDescent="0.25">
      <c r="A403">
        <v>429</v>
      </c>
      <c r="B403" t="s">
        <v>258</v>
      </c>
      <c r="C403" t="s">
        <v>14</v>
      </c>
      <c r="D403" t="s">
        <v>15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t="s">
        <v>63</v>
      </c>
      <c r="K403" t="s">
        <v>66</v>
      </c>
    </row>
    <row r="404" spans="1:11" x14ac:dyDescent="0.25">
      <c r="A404">
        <v>430</v>
      </c>
      <c r="B404" t="s">
        <v>258</v>
      </c>
      <c r="C404" t="s">
        <v>16</v>
      </c>
      <c r="D404" t="s">
        <v>17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t="s">
        <v>63</v>
      </c>
      <c r="K404" t="s">
        <v>66</v>
      </c>
    </row>
    <row r="405" spans="1:11" x14ac:dyDescent="0.25">
      <c r="A405">
        <v>431</v>
      </c>
      <c r="B405" t="s">
        <v>258</v>
      </c>
      <c r="C405" t="s">
        <v>18</v>
      </c>
      <c r="D405" t="s">
        <v>19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t="s">
        <v>63</v>
      </c>
      <c r="K405" t="s">
        <v>66</v>
      </c>
    </row>
    <row r="406" spans="1:11" x14ac:dyDescent="0.25">
      <c r="A406">
        <v>432</v>
      </c>
      <c r="B406" t="s">
        <v>259</v>
      </c>
      <c r="C406" t="s">
        <v>10</v>
      </c>
      <c r="D406" t="s">
        <v>15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t="s">
        <v>12</v>
      </c>
      <c r="K406" t="s">
        <v>13</v>
      </c>
    </row>
    <row r="407" spans="1:11" x14ac:dyDescent="0.25">
      <c r="A407">
        <v>433</v>
      </c>
      <c r="B407" t="s">
        <v>259</v>
      </c>
      <c r="C407" t="s">
        <v>14</v>
      </c>
      <c r="D407" t="s">
        <v>17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t="s">
        <v>259</v>
      </c>
      <c r="C408" t="s">
        <v>16</v>
      </c>
      <c r="D408" t="s">
        <v>19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t="s">
        <v>259</v>
      </c>
      <c r="C409" t="s">
        <v>18</v>
      </c>
      <c r="D409" t="s">
        <v>76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t="s">
        <v>12</v>
      </c>
      <c r="K409" t="s">
        <v>13</v>
      </c>
    </row>
    <row r="410" spans="1:11" x14ac:dyDescent="0.25">
      <c r="A410">
        <v>436</v>
      </c>
      <c r="B410" t="s">
        <v>260</v>
      </c>
      <c r="C410" t="s">
        <v>10</v>
      </c>
      <c r="D410" t="s">
        <v>15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t="s">
        <v>80</v>
      </c>
      <c r="K410" t="s">
        <v>261</v>
      </c>
    </row>
    <row r="411" spans="1:11" x14ac:dyDescent="0.25">
      <c r="A411">
        <v>437</v>
      </c>
      <c r="B411" t="s">
        <v>260</v>
      </c>
      <c r="C411" t="s">
        <v>14</v>
      </c>
      <c r="D411" t="s">
        <v>17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t="s">
        <v>80</v>
      </c>
      <c r="K411" t="s">
        <v>261</v>
      </c>
    </row>
    <row r="412" spans="1:11" x14ac:dyDescent="0.25">
      <c r="A412">
        <v>438</v>
      </c>
      <c r="B412" t="s">
        <v>260</v>
      </c>
      <c r="C412" t="s">
        <v>16</v>
      </c>
      <c r="D412" t="s">
        <v>19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t="s">
        <v>80</v>
      </c>
      <c r="K412" t="s">
        <v>261</v>
      </c>
    </row>
    <row r="413" spans="1:11" x14ac:dyDescent="0.25">
      <c r="A413">
        <v>439</v>
      </c>
      <c r="B413" t="s">
        <v>260</v>
      </c>
      <c r="C413" t="s">
        <v>18</v>
      </c>
      <c r="D413" t="s">
        <v>76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t="s">
        <v>80</v>
      </c>
      <c r="K413" t="s">
        <v>261</v>
      </c>
    </row>
    <row r="414" spans="1:11" x14ac:dyDescent="0.25">
      <c r="A414">
        <v>440</v>
      </c>
      <c r="B414" t="s">
        <v>262</v>
      </c>
      <c r="C414" t="s">
        <v>10</v>
      </c>
      <c r="D414" t="s">
        <v>213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t="s">
        <v>12</v>
      </c>
      <c r="K414" t="s">
        <v>170</v>
      </c>
    </row>
    <row r="415" spans="1:11" x14ac:dyDescent="0.25">
      <c r="A415">
        <v>441</v>
      </c>
      <c r="B415" t="s">
        <v>262</v>
      </c>
      <c r="C415" t="s">
        <v>14</v>
      </c>
      <c r="D415" t="s">
        <v>215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t="s">
        <v>12</v>
      </c>
      <c r="K415" t="s">
        <v>170</v>
      </c>
    </row>
    <row r="416" spans="1:11" x14ac:dyDescent="0.25">
      <c r="A416">
        <v>442</v>
      </c>
      <c r="B416" t="s">
        <v>262</v>
      </c>
      <c r="C416" t="s">
        <v>16</v>
      </c>
      <c r="D416" t="s">
        <v>50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t="s">
        <v>12</v>
      </c>
      <c r="K416" t="s">
        <v>170</v>
      </c>
    </row>
    <row r="417" spans="1:11" x14ac:dyDescent="0.25">
      <c r="A417">
        <v>443</v>
      </c>
      <c r="B417" t="s">
        <v>262</v>
      </c>
      <c r="C417" t="s">
        <v>18</v>
      </c>
      <c r="D417" t="s">
        <v>216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t="s">
        <v>12</v>
      </c>
      <c r="K417" t="s">
        <v>170</v>
      </c>
    </row>
    <row r="418" spans="1:11" x14ac:dyDescent="0.25">
      <c r="A418">
        <v>444</v>
      </c>
      <c r="B418" t="s">
        <v>263</v>
      </c>
      <c r="C418" t="s">
        <v>10</v>
      </c>
      <c r="D418" t="s">
        <v>264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t="s">
        <v>68</v>
      </c>
      <c r="K418" t="s">
        <v>125</v>
      </c>
    </row>
    <row r="419" spans="1:11" x14ac:dyDescent="0.25">
      <c r="A419">
        <v>445</v>
      </c>
      <c r="B419" t="s">
        <v>263</v>
      </c>
      <c r="C419" t="s">
        <v>14</v>
      </c>
      <c r="D419" t="s">
        <v>15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t="s">
        <v>68</v>
      </c>
      <c r="K419" t="s">
        <v>125</v>
      </c>
    </row>
    <row r="420" spans="1:11" x14ac:dyDescent="0.25">
      <c r="A420">
        <v>446</v>
      </c>
      <c r="B420" t="s">
        <v>263</v>
      </c>
      <c r="C420" t="s">
        <v>16</v>
      </c>
      <c r="D420" t="s">
        <v>17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t="s">
        <v>68</v>
      </c>
      <c r="K420" t="s">
        <v>125</v>
      </c>
    </row>
    <row r="421" spans="1:11" x14ac:dyDescent="0.25">
      <c r="A421">
        <v>447</v>
      </c>
      <c r="B421" t="s">
        <v>263</v>
      </c>
      <c r="C421" t="s">
        <v>18</v>
      </c>
      <c r="D421" t="s">
        <v>19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t="s">
        <v>68</v>
      </c>
      <c r="K421" t="s">
        <v>125</v>
      </c>
    </row>
    <row r="422" spans="1:11" x14ac:dyDescent="0.25">
      <c r="A422">
        <v>448</v>
      </c>
      <c r="B422" t="s">
        <v>265</v>
      </c>
      <c r="C422" t="s">
        <v>10</v>
      </c>
      <c r="D422" s="1">
        <v>41276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t="s">
        <v>22</v>
      </c>
      <c r="K422" t="s">
        <v>266</v>
      </c>
    </row>
    <row r="423" spans="1:11" x14ac:dyDescent="0.25">
      <c r="A423">
        <v>449</v>
      </c>
      <c r="B423" t="s">
        <v>265</v>
      </c>
      <c r="C423" t="s">
        <v>14</v>
      </c>
      <c r="D423" t="s">
        <v>59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t="s">
        <v>22</v>
      </c>
      <c r="K423" t="s">
        <v>266</v>
      </c>
    </row>
    <row r="424" spans="1:11" x14ac:dyDescent="0.25">
      <c r="A424">
        <v>450</v>
      </c>
      <c r="B424" t="s">
        <v>265</v>
      </c>
      <c r="C424" t="s">
        <v>16</v>
      </c>
      <c r="D424" t="s">
        <v>267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t="s">
        <v>22</v>
      </c>
      <c r="K424" t="s">
        <v>266</v>
      </c>
    </row>
    <row r="425" spans="1:11" x14ac:dyDescent="0.25">
      <c r="A425">
        <v>451</v>
      </c>
      <c r="B425" t="s">
        <v>265</v>
      </c>
      <c r="C425" t="s">
        <v>18</v>
      </c>
      <c r="D425" t="s">
        <v>268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t="s">
        <v>22</v>
      </c>
      <c r="K425" t="s">
        <v>266</v>
      </c>
    </row>
    <row r="426" spans="1:11" x14ac:dyDescent="0.25">
      <c r="A426">
        <v>452</v>
      </c>
      <c r="B426" t="s">
        <v>269</v>
      </c>
      <c r="C426" t="s">
        <v>10</v>
      </c>
      <c r="D426" t="s">
        <v>11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t="s">
        <v>33</v>
      </c>
      <c r="K426" t="s">
        <v>270</v>
      </c>
    </row>
    <row r="427" spans="1:11" x14ac:dyDescent="0.25">
      <c r="A427">
        <v>453</v>
      </c>
      <c r="B427" t="s">
        <v>269</v>
      </c>
      <c r="C427" t="s">
        <v>14</v>
      </c>
      <c r="D427" t="s">
        <v>15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t="s">
        <v>33</v>
      </c>
      <c r="K427" t="s">
        <v>270</v>
      </c>
    </row>
    <row r="428" spans="1:11" x14ac:dyDescent="0.25">
      <c r="A428">
        <v>454</v>
      </c>
      <c r="B428" t="s">
        <v>269</v>
      </c>
      <c r="C428" t="s">
        <v>16</v>
      </c>
      <c r="D428" t="s">
        <v>17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t="s">
        <v>33</v>
      </c>
      <c r="K428" t="s">
        <v>270</v>
      </c>
    </row>
    <row r="429" spans="1:11" x14ac:dyDescent="0.25">
      <c r="A429">
        <v>455</v>
      </c>
      <c r="B429" t="s">
        <v>269</v>
      </c>
      <c r="C429" t="s">
        <v>18</v>
      </c>
      <c r="D429" t="s">
        <v>19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t="s">
        <v>33</v>
      </c>
      <c r="K429" t="s">
        <v>270</v>
      </c>
    </row>
    <row r="430" spans="1:11" x14ac:dyDescent="0.25">
      <c r="A430">
        <v>456</v>
      </c>
      <c r="B430" t="s">
        <v>271</v>
      </c>
      <c r="C430" t="s">
        <v>10</v>
      </c>
      <c r="D430" t="s">
        <v>36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t="s">
        <v>22</v>
      </c>
      <c r="K430" t="s">
        <v>272</v>
      </c>
    </row>
    <row r="431" spans="1:11" x14ac:dyDescent="0.25">
      <c r="A431">
        <v>457</v>
      </c>
      <c r="B431" t="s">
        <v>271</v>
      </c>
      <c r="C431" t="s">
        <v>14</v>
      </c>
      <c r="D431" t="s">
        <v>38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t="s">
        <v>22</v>
      </c>
      <c r="K431" t="s">
        <v>272</v>
      </c>
    </row>
    <row r="432" spans="1:11" x14ac:dyDescent="0.25">
      <c r="A432">
        <v>458</v>
      </c>
      <c r="B432" t="s">
        <v>271</v>
      </c>
      <c r="C432" t="s">
        <v>16</v>
      </c>
      <c r="D432" t="s">
        <v>39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t="s">
        <v>22</v>
      </c>
      <c r="K432" t="s">
        <v>272</v>
      </c>
    </row>
    <row r="433" spans="1:11" x14ac:dyDescent="0.25">
      <c r="A433">
        <v>459</v>
      </c>
      <c r="B433" t="s">
        <v>271</v>
      </c>
      <c r="C433" t="s">
        <v>18</v>
      </c>
      <c r="D433" t="s">
        <v>40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t="s">
        <v>22</v>
      </c>
      <c r="K433" t="s">
        <v>272</v>
      </c>
    </row>
    <row r="434" spans="1:11" x14ac:dyDescent="0.25">
      <c r="A434">
        <v>460</v>
      </c>
      <c r="B434" t="s">
        <v>273</v>
      </c>
      <c r="C434" t="s">
        <v>10</v>
      </c>
      <c r="D434" t="s">
        <v>11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t="s">
        <v>12</v>
      </c>
      <c r="K434" t="s">
        <v>211</v>
      </c>
    </row>
    <row r="435" spans="1:11" x14ac:dyDescent="0.25">
      <c r="A435">
        <v>461</v>
      </c>
      <c r="B435" t="s">
        <v>273</v>
      </c>
      <c r="C435" t="s">
        <v>14</v>
      </c>
      <c r="D435" t="s">
        <v>15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t="s">
        <v>12</v>
      </c>
      <c r="K435" t="s">
        <v>211</v>
      </c>
    </row>
    <row r="436" spans="1:11" x14ac:dyDescent="0.25">
      <c r="A436">
        <v>462</v>
      </c>
      <c r="B436" t="s">
        <v>273</v>
      </c>
      <c r="C436" t="s">
        <v>16</v>
      </c>
      <c r="D436" t="s">
        <v>17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t="s">
        <v>12</v>
      </c>
      <c r="K436" t="s">
        <v>211</v>
      </c>
    </row>
    <row r="437" spans="1:11" x14ac:dyDescent="0.25">
      <c r="A437">
        <v>463</v>
      </c>
      <c r="B437" t="s">
        <v>273</v>
      </c>
      <c r="C437" t="s">
        <v>18</v>
      </c>
      <c r="D437" t="s">
        <v>19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t="s">
        <v>12</v>
      </c>
      <c r="K437" t="s">
        <v>211</v>
      </c>
    </row>
    <row r="438" spans="1:11" x14ac:dyDescent="0.25">
      <c r="A438">
        <v>464</v>
      </c>
      <c r="B438" t="s">
        <v>274</v>
      </c>
      <c r="C438" t="s">
        <v>10</v>
      </c>
      <c r="D438" t="s">
        <v>26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t="s">
        <v>22</v>
      </c>
      <c r="K438" t="s">
        <v>275</v>
      </c>
    </row>
    <row r="439" spans="1:11" x14ac:dyDescent="0.25">
      <c r="A439">
        <v>465</v>
      </c>
      <c r="B439" t="s">
        <v>274</v>
      </c>
      <c r="C439" t="s">
        <v>14</v>
      </c>
      <c r="D439" t="s">
        <v>29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t="s">
        <v>22</v>
      </c>
      <c r="K439" t="s">
        <v>275</v>
      </c>
    </row>
    <row r="440" spans="1:11" x14ac:dyDescent="0.25">
      <c r="A440">
        <v>466</v>
      </c>
      <c r="B440" t="s">
        <v>274</v>
      </c>
      <c r="C440" t="s">
        <v>16</v>
      </c>
      <c r="D440" s="1">
        <v>42073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t="s">
        <v>22</v>
      </c>
      <c r="K440" t="s">
        <v>275</v>
      </c>
    </row>
    <row r="441" spans="1:11" x14ac:dyDescent="0.25">
      <c r="A441">
        <v>467</v>
      </c>
      <c r="B441" t="s">
        <v>274</v>
      </c>
      <c r="C441" t="s">
        <v>18</v>
      </c>
      <c r="D441" s="1">
        <v>42379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t="s">
        <v>22</v>
      </c>
      <c r="K441" t="s">
        <v>275</v>
      </c>
    </row>
    <row r="442" spans="1:11" x14ac:dyDescent="0.25">
      <c r="A442">
        <v>468</v>
      </c>
      <c r="B442" t="s">
        <v>276</v>
      </c>
      <c r="C442" t="s">
        <v>10</v>
      </c>
      <c r="D442" t="s">
        <v>15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t="s">
        <v>22</v>
      </c>
      <c r="K442" t="s">
        <v>195</v>
      </c>
    </row>
    <row r="443" spans="1:11" x14ac:dyDescent="0.25">
      <c r="A443">
        <v>469</v>
      </c>
      <c r="B443" t="s">
        <v>276</v>
      </c>
      <c r="C443" t="s">
        <v>14</v>
      </c>
      <c r="D443" t="s">
        <v>17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t="s">
        <v>22</v>
      </c>
      <c r="K443" t="s">
        <v>195</v>
      </c>
    </row>
    <row r="444" spans="1:11" x14ac:dyDescent="0.25">
      <c r="A444">
        <v>470</v>
      </c>
      <c r="B444" t="s">
        <v>276</v>
      </c>
      <c r="C444" t="s">
        <v>16</v>
      </c>
      <c r="D444" t="s">
        <v>19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t="s">
        <v>22</v>
      </c>
      <c r="K444" t="s">
        <v>195</v>
      </c>
    </row>
    <row r="445" spans="1:11" x14ac:dyDescent="0.25">
      <c r="A445">
        <v>471</v>
      </c>
      <c r="B445" t="s">
        <v>276</v>
      </c>
      <c r="C445" t="s">
        <v>18</v>
      </c>
      <c r="D445" t="s">
        <v>76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t="s">
        <v>22</v>
      </c>
      <c r="K445" t="s">
        <v>195</v>
      </c>
    </row>
    <row r="446" spans="1:11" x14ac:dyDescent="0.25">
      <c r="A446">
        <v>472</v>
      </c>
      <c r="B446" t="s">
        <v>277</v>
      </c>
      <c r="C446" t="s">
        <v>10</v>
      </c>
      <c r="D446" t="s">
        <v>15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t="s">
        <v>22</v>
      </c>
      <c r="K446" t="s">
        <v>195</v>
      </c>
    </row>
    <row r="447" spans="1:11" x14ac:dyDescent="0.25">
      <c r="A447">
        <v>473</v>
      </c>
      <c r="B447" t="s">
        <v>277</v>
      </c>
      <c r="C447" t="s">
        <v>14</v>
      </c>
      <c r="D447" t="s">
        <v>17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t="s">
        <v>22</v>
      </c>
      <c r="K447" t="s">
        <v>195</v>
      </c>
    </row>
    <row r="448" spans="1:11" x14ac:dyDescent="0.25">
      <c r="A448">
        <v>474</v>
      </c>
      <c r="B448" t="s">
        <v>277</v>
      </c>
      <c r="C448" t="s">
        <v>16</v>
      </c>
      <c r="D448" t="s">
        <v>19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t="s">
        <v>22</v>
      </c>
      <c r="K448" t="s">
        <v>195</v>
      </c>
    </row>
    <row r="449" spans="1:11" x14ac:dyDescent="0.25">
      <c r="A449">
        <v>475</v>
      </c>
      <c r="B449" t="s">
        <v>277</v>
      </c>
      <c r="C449" t="s">
        <v>18</v>
      </c>
      <c r="D449" t="s">
        <v>76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t="s">
        <v>22</v>
      </c>
      <c r="K449" t="s">
        <v>195</v>
      </c>
    </row>
    <row r="450" spans="1:11" x14ac:dyDescent="0.25">
      <c r="A450">
        <v>476</v>
      </c>
      <c r="B450" t="s">
        <v>278</v>
      </c>
      <c r="C450" t="s">
        <v>10</v>
      </c>
      <c r="D450" t="s">
        <v>15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t="s">
        <v>22</v>
      </c>
      <c r="K450" t="s">
        <v>156</v>
      </c>
    </row>
    <row r="451" spans="1:11" x14ac:dyDescent="0.25">
      <c r="A451">
        <v>477</v>
      </c>
      <c r="B451" t="s">
        <v>278</v>
      </c>
      <c r="C451" t="s">
        <v>14</v>
      </c>
      <c r="D451" t="s">
        <v>17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t="s">
        <v>22</v>
      </c>
      <c r="K451" t="s">
        <v>156</v>
      </c>
    </row>
    <row r="452" spans="1:11" x14ac:dyDescent="0.25">
      <c r="A452">
        <v>478</v>
      </c>
      <c r="B452" t="s">
        <v>278</v>
      </c>
      <c r="C452" t="s">
        <v>16</v>
      </c>
      <c r="D452" t="s">
        <v>19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t="s">
        <v>22</v>
      </c>
      <c r="K452" t="s">
        <v>156</v>
      </c>
    </row>
    <row r="453" spans="1:11" x14ac:dyDescent="0.25">
      <c r="A453">
        <v>479</v>
      </c>
      <c r="B453" t="s">
        <v>278</v>
      </c>
      <c r="C453" t="s">
        <v>18</v>
      </c>
      <c r="D453" t="s">
        <v>76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t="s">
        <v>22</v>
      </c>
      <c r="K453" t="s">
        <v>156</v>
      </c>
    </row>
    <row r="454" spans="1:11" x14ac:dyDescent="0.25">
      <c r="A454">
        <v>480</v>
      </c>
      <c r="B454" t="s">
        <v>279</v>
      </c>
      <c r="C454" t="s">
        <v>10</v>
      </c>
      <c r="D454" t="s">
        <v>11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t="s">
        <v>73</v>
      </c>
      <c r="K454" t="s">
        <v>100</v>
      </c>
    </row>
    <row r="455" spans="1:11" x14ac:dyDescent="0.25">
      <c r="A455">
        <v>481</v>
      </c>
      <c r="B455" t="s">
        <v>279</v>
      </c>
      <c r="C455" t="s">
        <v>14</v>
      </c>
      <c r="D455" t="s">
        <v>15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t="s">
        <v>73</v>
      </c>
      <c r="K455" t="s">
        <v>100</v>
      </c>
    </row>
    <row r="456" spans="1:11" x14ac:dyDescent="0.25">
      <c r="A456">
        <v>482</v>
      </c>
      <c r="B456" t="s">
        <v>279</v>
      </c>
      <c r="C456" t="s">
        <v>16</v>
      </c>
      <c r="D456" t="s">
        <v>17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t="s">
        <v>73</v>
      </c>
      <c r="K456" t="s">
        <v>100</v>
      </c>
    </row>
    <row r="457" spans="1:11" x14ac:dyDescent="0.25">
      <c r="A457">
        <v>483</v>
      </c>
      <c r="B457" t="s">
        <v>279</v>
      </c>
      <c r="C457" t="s">
        <v>18</v>
      </c>
      <c r="D457" t="s">
        <v>19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t="s">
        <v>73</v>
      </c>
      <c r="K457" t="s">
        <v>100</v>
      </c>
    </row>
    <row r="458" spans="1:11" x14ac:dyDescent="0.25">
      <c r="A458">
        <v>484</v>
      </c>
      <c r="B458" t="s">
        <v>280</v>
      </c>
      <c r="C458" t="s">
        <v>10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t="s">
        <v>22</v>
      </c>
      <c r="K458" t="s">
        <v>266</v>
      </c>
    </row>
    <row r="459" spans="1:11" x14ac:dyDescent="0.25">
      <c r="A459">
        <v>485</v>
      </c>
      <c r="B459" t="s">
        <v>280</v>
      </c>
      <c r="C459" t="s">
        <v>14</v>
      </c>
      <c r="D459" s="1">
        <v>41641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t="s">
        <v>22</v>
      </c>
      <c r="K459" t="s">
        <v>266</v>
      </c>
    </row>
    <row r="460" spans="1:11" x14ac:dyDescent="0.25">
      <c r="A460">
        <v>486</v>
      </c>
      <c r="B460" t="s">
        <v>280</v>
      </c>
      <c r="C460" t="s">
        <v>16</v>
      </c>
      <c r="D460" t="s">
        <v>60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t="s">
        <v>22</v>
      </c>
      <c r="K460" t="s">
        <v>266</v>
      </c>
    </row>
    <row r="461" spans="1:11" x14ac:dyDescent="0.25">
      <c r="A461">
        <v>487</v>
      </c>
      <c r="B461" t="s">
        <v>280</v>
      </c>
      <c r="C461" t="s">
        <v>18</v>
      </c>
      <c r="D461" t="s">
        <v>145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t="s">
        <v>22</v>
      </c>
      <c r="K461" t="s">
        <v>266</v>
      </c>
    </row>
    <row r="462" spans="1:11" x14ac:dyDescent="0.25">
      <c r="A462">
        <v>488</v>
      </c>
      <c r="B462" t="s">
        <v>281</v>
      </c>
      <c r="C462" t="s">
        <v>10</v>
      </c>
      <c r="D462" t="s">
        <v>11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t="s">
        <v>12</v>
      </c>
      <c r="K462" t="s">
        <v>282</v>
      </c>
    </row>
    <row r="463" spans="1:11" x14ac:dyDescent="0.25">
      <c r="A463">
        <v>489</v>
      </c>
      <c r="B463" t="s">
        <v>281</v>
      </c>
      <c r="C463" t="s">
        <v>14</v>
      </c>
      <c r="D463" t="s">
        <v>15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t="s">
        <v>12</v>
      </c>
      <c r="K463" t="s">
        <v>282</v>
      </c>
    </row>
    <row r="464" spans="1:11" x14ac:dyDescent="0.25">
      <c r="A464">
        <v>490</v>
      </c>
      <c r="B464" t="s">
        <v>281</v>
      </c>
      <c r="C464" t="s">
        <v>16</v>
      </c>
      <c r="D464" t="s">
        <v>17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t="s">
        <v>12</v>
      </c>
      <c r="K464" t="s">
        <v>282</v>
      </c>
    </row>
    <row r="465" spans="1:11" x14ac:dyDescent="0.25">
      <c r="A465">
        <v>491</v>
      </c>
      <c r="B465" t="s">
        <v>281</v>
      </c>
      <c r="C465" t="s">
        <v>18</v>
      </c>
      <c r="D465" t="s">
        <v>19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t="s">
        <v>12</v>
      </c>
      <c r="K465" t="s">
        <v>282</v>
      </c>
    </row>
    <row r="466" spans="1:11" x14ac:dyDescent="0.25">
      <c r="A466">
        <v>492</v>
      </c>
      <c r="B466" t="s">
        <v>283</v>
      </c>
      <c r="C466" t="s">
        <v>10</v>
      </c>
      <c r="D466" t="s">
        <v>15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t="s">
        <v>12</v>
      </c>
      <c r="K466" t="s">
        <v>204</v>
      </c>
    </row>
    <row r="467" spans="1:11" x14ac:dyDescent="0.25">
      <c r="A467">
        <v>493</v>
      </c>
      <c r="B467" t="s">
        <v>283</v>
      </c>
      <c r="C467" t="s">
        <v>14</v>
      </c>
      <c r="D467" t="s">
        <v>17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t="s">
        <v>12</v>
      </c>
      <c r="K467" t="s">
        <v>204</v>
      </c>
    </row>
    <row r="468" spans="1:11" x14ac:dyDescent="0.25">
      <c r="A468">
        <v>494</v>
      </c>
      <c r="B468" t="s">
        <v>283</v>
      </c>
      <c r="C468" t="s">
        <v>16</v>
      </c>
      <c r="D468" t="s">
        <v>19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t="s">
        <v>12</v>
      </c>
      <c r="K468" t="s">
        <v>204</v>
      </c>
    </row>
    <row r="469" spans="1:11" x14ac:dyDescent="0.25">
      <c r="A469">
        <v>495</v>
      </c>
      <c r="B469" t="s">
        <v>283</v>
      </c>
      <c r="C469" t="s">
        <v>18</v>
      </c>
      <c r="D469" t="s">
        <v>76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t="s">
        <v>12</v>
      </c>
      <c r="K469" t="s">
        <v>204</v>
      </c>
    </row>
    <row r="470" spans="1:11" x14ac:dyDescent="0.25">
      <c r="A470">
        <v>496</v>
      </c>
      <c r="B470" t="s">
        <v>284</v>
      </c>
      <c r="C470" t="s">
        <v>10</v>
      </c>
      <c r="D470" t="s">
        <v>15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t="s">
        <v>53</v>
      </c>
      <c r="K470" t="s">
        <v>285</v>
      </c>
    </row>
    <row r="471" spans="1:11" x14ac:dyDescent="0.25">
      <c r="A471">
        <v>497</v>
      </c>
      <c r="B471" t="s">
        <v>284</v>
      </c>
      <c r="C471" t="s">
        <v>14</v>
      </c>
      <c r="D471" t="s">
        <v>17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t="s">
        <v>53</v>
      </c>
      <c r="K471" t="s">
        <v>285</v>
      </c>
    </row>
    <row r="472" spans="1:11" x14ac:dyDescent="0.25">
      <c r="A472">
        <v>498</v>
      </c>
      <c r="B472" t="s">
        <v>284</v>
      </c>
      <c r="C472" t="s">
        <v>16</v>
      </c>
      <c r="D472" t="s">
        <v>19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t="s">
        <v>53</v>
      </c>
      <c r="K472" t="s">
        <v>285</v>
      </c>
    </row>
    <row r="473" spans="1:11" x14ac:dyDescent="0.25">
      <c r="A473">
        <v>499</v>
      </c>
      <c r="B473" t="s">
        <v>284</v>
      </c>
      <c r="C473" t="s">
        <v>18</v>
      </c>
      <c r="D473" t="s">
        <v>76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t="s">
        <v>53</v>
      </c>
      <c r="K473" t="s">
        <v>285</v>
      </c>
    </row>
    <row r="474" spans="1:11" x14ac:dyDescent="0.25">
      <c r="A474">
        <v>500</v>
      </c>
      <c r="B474" t="s">
        <v>286</v>
      </c>
      <c r="C474" t="s">
        <v>10</v>
      </c>
      <c r="D474" t="s">
        <v>159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t="s">
        <v>22</v>
      </c>
      <c r="K474" t="s">
        <v>202</v>
      </c>
    </row>
    <row r="475" spans="1:11" x14ac:dyDescent="0.25">
      <c r="A475">
        <v>501</v>
      </c>
      <c r="B475" t="s">
        <v>286</v>
      </c>
      <c r="C475" t="s">
        <v>14</v>
      </c>
      <c r="D475" t="s">
        <v>161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t="s">
        <v>22</v>
      </c>
      <c r="K475" t="s">
        <v>202</v>
      </c>
    </row>
    <row r="476" spans="1:11" x14ac:dyDescent="0.25">
      <c r="A476">
        <v>502</v>
      </c>
      <c r="B476" t="s">
        <v>286</v>
      </c>
      <c r="C476" t="s">
        <v>16</v>
      </c>
      <c r="D476" t="s">
        <v>162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t="s">
        <v>22</v>
      </c>
      <c r="K476" t="s">
        <v>202</v>
      </c>
    </row>
    <row r="477" spans="1:11" x14ac:dyDescent="0.25">
      <c r="A477">
        <v>503</v>
      </c>
      <c r="B477" t="s">
        <v>286</v>
      </c>
      <c r="C477" t="s">
        <v>18</v>
      </c>
      <c r="D477" t="s">
        <v>163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t="s">
        <v>22</v>
      </c>
      <c r="K477" t="s">
        <v>202</v>
      </c>
    </row>
    <row r="478" spans="1:11" x14ac:dyDescent="0.25">
      <c r="A478">
        <v>504</v>
      </c>
      <c r="B478" t="s">
        <v>287</v>
      </c>
      <c r="C478" t="s">
        <v>10</v>
      </c>
      <c r="D478" t="s">
        <v>11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t="s">
        <v>63</v>
      </c>
      <c r="K478" t="s">
        <v>66</v>
      </c>
    </row>
    <row r="479" spans="1:11" x14ac:dyDescent="0.25">
      <c r="A479">
        <v>505</v>
      </c>
      <c r="B479" t="s">
        <v>287</v>
      </c>
      <c r="C479" t="s">
        <v>14</v>
      </c>
      <c r="D479" t="s">
        <v>15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t="s">
        <v>63</v>
      </c>
      <c r="K479" t="s">
        <v>66</v>
      </c>
    </row>
    <row r="480" spans="1:11" x14ac:dyDescent="0.25">
      <c r="A480">
        <v>506</v>
      </c>
      <c r="B480" t="s">
        <v>287</v>
      </c>
      <c r="C480" t="s">
        <v>16</v>
      </c>
      <c r="D480" t="s">
        <v>17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t="s">
        <v>63</v>
      </c>
      <c r="K480" t="s">
        <v>66</v>
      </c>
    </row>
    <row r="481" spans="1:11" x14ac:dyDescent="0.25">
      <c r="A481">
        <v>507</v>
      </c>
      <c r="B481" t="s">
        <v>287</v>
      </c>
      <c r="C481" t="s">
        <v>18</v>
      </c>
      <c r="D481" t="s">
        <v>19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t="s">
        <v>63</v>
      </c>
      <c r="K481" t="s">
        <v>66</v>
      </c>
    </row>
    <row r="482" spans="1:11" x14ac:dyDescent="0.25">
      <c r="A482">
        <v>508</v>
      </c>
      <c r="B482" t="s">
        <v>288</v>
      </c>
      <c r="C482" t="s">
        <v>10</v>
      </c>
      <c r="D482" t="s">
        <v>11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t="s">
        <v>33</v>
      </c>
      <c r="K482" t="s">
        <v>270</v>
      </c>
    </row>
    <row r="483" spans="1:11" x14ac:dyDescent="0.25">
      <c r="A483">
        <v>509</v>
      </c>
      <c r="B483" t="s">
        <v>288</v>
      </c>
      <c r="C483" t="s">
        <v>14</v>
      </c>
      <c r="D483" t="s">
        <v>15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t="s">
        <v>33</v>
      </c>
      <c r="K483" t="s">
        <v>270</v>
      </c>
    </row>
    <row r="484" spans="1:11" x14ac:dyDescent="0.25">
      <c r="A484">
        <v>510</v>
      </c>
      <c r="B484" t="s">
        <v>288</v>
      </c>
      <c r="C484" t="s">
        <v>16</v>
      </c>
      <c r="D484" t="s">
        <v>17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t="s">
        <v>33</v>
      </c>
      <c r="K484" t="s">
        <v>270</v>
      </c>
    </row>
    <row r="485" spans="1:11" x14ac:dyDescent="0.25">
      <c r="A485">
        <v>511</v>
      </c>
      <c r="B485" t="s">
        <v>288</v>
      </c>
      <c r="C485" t="s">
        <v>18</v>
      </c>
      <c r="D485" t="s">
        <v>19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t="s">
        <v>33</v>
      </c>
      <c r="K485" t="s">
        <v>270</v>
      </c>
    </row>
    <row r="486" spans="1:11" x14ac:dyDescent="0.25">
      <c r="A486">
        <v>512</v>
      </c>
      <c r="B486" t="s">
        <v>289</v>
      </c>
      <c r="C486" t="s">
        <v>10</v>
      </c>
      <c r="D486" t="s">
        <v>15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t="s">
        <v>108</v>
      </c>
      <c r="K486" t="s">
        <v>109</v>
      </c>
    </row>
    <row r="487" spans="1:11" x14ac:dyDescent="0.25">
      <c r="A487">
        <v>513</v>
      </c>
      <c r="B487" t="s">
        <v>289</v>
      </c>
      <c r="C487" t="s">
        <v>14</v>
      </c>
      <c r="D487" t="s">
        <v>17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t="s">
        <v>108</v>
      </c>
      <c r="K487" t="s">
        <v>109</v>
      </c>
    </row>
    <row r="488" spans="1:11" x14ac:dyDescent="0.25">
      <c r="A488">
        <v>514</v>
      </c>
      <c r="B488" t="s">
        <v>289</v>
      </c>
      <c r="C488" t="s">
        <v>16</v>
      </c>
      <c r="D488" t="s">
        <v>19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t="s">
        <v>108</v>
      </c>
      <c r="K488" t="s">
        <v>109</v>
      </c>
    </row>
    <row r="489" spans="1:11" x14ac:dyDescent="0.25">
      <c r="A489">
        <v>515</v>
      </c>
      <c r="B489" t="s">
        <v>289</v>
      </c>
      <c r="C489" t="s">
        <v>18</v>
      </c>
      <c r="D489" t="s">
        <v>76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t="s">
        <v>108</v>
      </c>
      <c r="K489" t="s">
        <v>109</v>
      </c>
    </row>
    <row r="490" spans="1:11" x14ac:dyDescent="0.25">
      <c r="A490">
        <v>516</v>
      </c>
      <c r="B490" t="s">
        <v>290</v>
      </c>
      <c r="C490" t="s">
        <v>10</v>
      </c>
      <c r="D490" t="s">
        <v>291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27</v>
      </c>
      <c r="K490" t="s">
        <v>118</v>
      </c>
    </row>
    <row r="491" spans="1:11" x14ac:dyDescent="0.25">
      <c r="A491">
        <v>517</v>
      </c>
      <c r="B491" t="s">
        <v>290</v>
      </c>
      <c r="C491" t="s">
        <v>14</v>
      </c>
      <c r="D491" t="s">
        <v>292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27</v>
      </c>
      <c r="K491" t="s">
        <v>118</v>
      </c>
    </row>
    <row r="492" spans="1:11" x14ac:dyDescent="0.25">
      <c r="A492">
        <v>518</v>
      </c>
      <c r="B492" t="s">
        <v>290</v>
      </c>
      <c r="C492" t="s">
        <v>16</v>
      </c>
      <c r="D492" t="s">
        <v>293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27</v>
      </c>
      <c r="K492" t="s">
        <v>118</v>
      </c>
    </row>
    <row r="493" spans="1:11" x14ac:dyDescent="0.25">
      <c r="A493">
        <v>519</v>
      </c>
      <c r="B493" t="s">
        <v>290</v>
      </c>
      <c r="C493" t="s">
        <v>18</v>
      </c>
      <c r="D493" t="s">
        <v>294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27</v>
      </c>
      <c r="K493" t="s">
        <v>118</v>
      </c>
    </row>
    <row r="494" spans="1:11" x14ac:dyDescent="0.25">
      <c r="A494">
        <v>520</v>
      </c>
      <c r="B494" t="s">
        <v>295</v>
      </c>
      <c r="C494" t="s">
        <v>10</v>
      </c>
      <c r="D494" t="s">
        <v>15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27</v>
      </c>
      <c r="K494" t="s">
        <v>78</v>
      </c>
    </row>
    <row r="495" spans="1:11" x14ac:dyDescent="0.25">
      <c r="A495">
        <v>521</v>
      </c>
      <c r="B495" t="s">
        <v>295</v>
      </c>
      <c r="C495" t="s">
        <v>14</v>
      </c>
      <c r="D495" t="s">
        <v>17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27</v>
      </c>
      <c r="K495" t="s">
        <v>78</v>
      </c>
    </row>
    <row r="496" spans="1:11" x14ac:dyDescent="0.25">
      <c r="A496">
        <v>522</v>
      </c>
      <c r="B496" t="s">
        <v>295</v>
      </c>
      <c r="C496" t="s">
        <v>16</v>
      </c>
      <c r="D496" t="s">
        <v>19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27</v>
      </c>
      <c r="K496" t="s">
        <v>78</v>
      </c>
    </row>
    <row r="497" spans="1:11" x14ac:dyDescent="0.25">
      <c r="A497">
        <v>523</v>
      </c>
      <c r="B497" t="s">
        <v>295</v>
      </c>
      <c r="C497" t="s">
        <v>18</v>
      </c>
      <c r="D497" t="s">
        <v>76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27</v>
      </c>
      <c r="K497" t="s">
        <v>78</v>
      </c>
    </row>
    <row r="498" spans="1:11" x14ac:dyDescent="0.25">
      <c r="A498">
        <v>524</v>
      </c>
      <c r="B498" t="s">
        <v>296</v>
      </c>
      <c r="C498" t="s">
        <v>10</v>
      </c>
      <c r="D498" t="s">
        <v>11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t="s">
        <v>80</v>
      </c>
      <c r="K498" t="s">
        <v>81</v>
      </c>
    </row>
    <row r="499" spans="1:11" x14ac:dyDescent="0.25">
      <c r="A499">
        <v>525</v>
      </c>
      <c r="B499" t="s">
        <v>296</v>
      </c>
      <c r="C499" t="s">
        <v>14</v>
      </c>
      <c r="D499" t="s">
        <v>15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t="s">
        <v>80</v>
      </c>
      <c r="K499" t="s">
        <v>81</v>
      </c>
    </row>
    <row r="500" spans="1:11" x14ac:dyDescent="0.25">
      <c r="A500">
        <v>526</v>
      </c>
      <c r="B500" t="s">
        <v>296</v>
      </c>
      <c r="C500" t="s">
        <v>16</v>
      </c>
      <c r="D500" t="s">
        <v>17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t="s">
        <v>80</v>
      </c>
      <c r="K500" t="s">
        <v>81</v>
      </c>
    </row>
    <row r="501" spans="1:11" x14ac:dyDescent="0.25">
      <c r="A501">
        <v>527</v>
      </c>
      <c r="B501" t="s">
        <v>296</v>
      </c>
      <c r="C501" t="s">
        <v>18</v>
      </c>
      <c r="D501" t="s">
        <v>19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t="s">
        <v>80</v>
      </c>
      <c r="K501" t="s">
        <v>81</v>
      </c>
    </row>
    <row r="502" spans="1:11" x14ac:dyDescent="0.25">
      <c r="A502">
        <v>528</v>
      </c>
      <c r="B502" t="s">
        <v>297</v>
      </c>
      <c r="C502" t="s">
        <v>10</v>
      </c>
      <c r="D502" t="s">
        <v>15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t="s">
        <v>63</v>
      </c>
      <c r="K502" t="s">
        <v>66</v>
      </c>
    </row>
    <row r="503" spans="1:11" x14ac:dyDescent="0.25">
      <c r="A503">
        <v>529</v>
      </c>
      <c r="B503" t="s">
        <v>297</v>
      </c>
      <c r="C503" t="s">
        <v>14</v>
      </c>
      <c r="D503" t="s">
        <v>17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t="s">
        <v>63</v>
      </c>
      <c r="K503" t="s">
        <v>66</v>
      </c>
    </row>
    <row r="504" spans="1:11" x14ac:dyDescent="0.25">
      <c r="A504">
        <v>530</v>
      </c>
      <c r="B504" t="s">
        <v>297</v>
      </c>
      <c r="C504" t="s">
        <v>16</v>
      </c>
      <c r="D504" t="s">
        <v>19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t="s">
        <v>63</v>
      </c>
      <c r="K504" t="s">
        <v>66</v>
      </c>
    </row>
    <row r="505" spans="1:11" x14ac:dyDescent="0.25">
      <c r="A505">
        <v>531</v>
      </c>
      <c r="B505" t="s">
        <v>297</v>
      </c>
      <c r="C505" t="s">
        <v>18</v>
      </c>
      <c r="D505" t="s">
        <v>76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t="s">
        <v>63</v>
      </c>
      <c r="K505" t="s">
        <v>66</v>
      </c>
    </row>
    <row r="506" spans="1:11" x14ac:dyDescent="0.25">
      <c r="A506">
        <v>532</v>
      </c>
      <c r="B506" t="s">
        <v>298</v>
      </c>
      <c r="C506" t="s">
        <v>10</v>
      </c>
      <c r="D506" t="s">
        <v>11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t="s">
        <v>12</v>
      </c>
      <c r="K506" t="s">
        <v>282</v>
      </c>
    </row>
    <row r="507" spans="1:11" x14ac:dyDescent="0.25">
      <c r="A507">
        <v>533</v>
      </c>
      <c r="B507" t="s">
        <v>298</v>
      </c>
      <c r="C507" t="s">
        <v>14</v>
      </c>
      <c r="D507" t="s">
        <v>15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t="s">
        <v>12</v>
      </c>
      <c r="K507" t="s">
        <v>282</v>
      </c>
    </row>
    <row r="508" spans="1:11" x14ac:dyDescent="0.25">
      <c r="A508">
        <v>534</v>
      </c>
      <c r="B508" t="s">
        <v>298</v>
      </c>
      <c r="C508" t="s">
        <v>16</v>
      </c>
      <c r="D508" t="s">
        <v>17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t="s">
        <v>12</v>
      </c>
      <c r="K508" t="s">
        <v>282</v>
      </c>
    </row>
    <row r="509" spans="1:11" x14ac:dyDescent="0.25">
      <c r="A509">
        <v>535</v>
      </c>
      <c r="B509" t="s">
        <v>298</v>
      </c>
      <c r="C509" t="s">
        <v>18</v>
      </c>
      <c r="D509" t="s">
        <v>19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t="s">
        <v>12</v>
      </c>
      <c r="K509" t="s">
        <v>282</v>
      </c>
    </row>
    <row r="510" spans="1:11" x14ac:dyDescent="0.25">
      <c r="A510">
        <v>536</v>
      </c>
      <c r="B510" t="s">
        <v>299</v>
      </c>
      <c r="C510" t="s">
        <v>10</v>
      </c>
      <c r="D510" t="s">
        <v>11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t="s">
        <v>63</v>
      </c>
      <c r="K510" t="s">
        <v>66</v>
      </c>
    </row>
    <row r="511" spans="1:11" x14ac:dyDescent="0.25">
      <c r="A511">
        <v>537</v>
      </c>
      <c r="B511" t="s">
        <v>299</v>
      </c>
      <c r="C511" t="s">
        <v>14</v>
      </c>
      <c r="D511" t="s">
        <v>15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t="s">
        <v>63</v>
      </c>
      <c r="K511" t="s">
        <v>66</v>
      </c>
    </row>
    <row r="512" spans="1:11" x14ac:dyDescent="0.25">
      <c r="A512">
        <v>538</v>
      </c>
      <c r="B512" t="s">
        <v>299</v>
      </c>
      <c r="C512" t="s">
        <v>16</v>
      </c>
      <c r="D512" t="s">
        <v>17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t="s">
        <v>63</v>
      </c>
      <c r="K512" t="s">
        <v>66</v>
      </c>
    </row>
    <row r="513" spans="1:11" x14ac:dyDescent="0.25">
      <c r="A513">
        <v>539</v>
      </c>
      <c r="B513" t="s">
        <v>299</v>
      </c>
      <c r="C513" t="s">
        <v>18</v>
      </c>
      <c r="D513" t="s">
        <v>19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t="s">
        <v>63</v>
      </c>
      <c r="K513" t="s">
        <v>66</v>
      </c>
    </row>
    <row r="514" spans="1:11" x14ac:dyDescent="0.25">
      <c r="A514">
        <v>540</v>
      </c>
      <c r="B514" t="s">
        <v>300</v>
      </c>
      <c r="C514" t="s">
        <v>10</v>
      </c>
      <c r="D514" t="s">
        <v>165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t="s">
        <v>53</v>
      </c>
      <c r="K514" t="s">
        <v>223</v>
      </c>
    </row>
    <row r="515" spans="1:11" x14ac:dyDescent="0.25">
      <c r="A515">
        <v>541</v>
      </c>
      <c r="B515" t="s">
        <v>300</v>
      </c>
      <c r="C515" t="s">
        <v>14</v>
      </c>
      <c r="D515" t="s">
        <v>166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t="s">
        <v>53</v>
      </c>
      <c r="K515" t="s">
        <v>223</v>
      </c>
    </row>
    <row r="516" spans="1:11" x14ac:dyDescent="0.25">
      <c r="A516">
        <v>542</v>
      </c>
      <c r="B516" t="s">
        <v>300</v>
      </c>
      <c r="C516" t="s">
        <v>16</v>
      </c>
      <c r="D516" t="s">
        <v>167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t="s">
        <v>53</v>
      </c>
      <c r="K516" t="s">
        <v>223</v>
      </c>
    </row>
    <row r="517" spans="1:11" x14ac:dyDescent="0.25">
      <c r="A517">
        <v>543</v>
      </c>
      <c r="B517" t="s">
        <v>300</v>
      </c>
      <c r="C517" t="s">
        <v>18</v>
      </c>
      <c r="D517" t="s">
        <v>168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t="s">
        <v>53</v>
      </c>
      <c r="K517" t="s">
        <v>223</v>
      </c>
    </row>
    <row r="518" spans="1:11" x14ac:dyDescent="0.25">
      <c r="A518">
        <v>544</v>
      </c>
      <c r="B518" t="s">
        <v>301</v>
      </c>
      <c r="C518" t="s">
        <v>10</v>
      </c>
      <c r="D518" t="s">
        <v>11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t="s">
        <v>80</v>
      </c>
      <c r="K518" t="s">
        <v>261</v>
      </c>
    </row>
    <row r="519" spans="1:11" x14ac:dyDescent="0.25">
      <c r="A519">
        <v>545</v>
      </c>
      <c r="B519" t="s">
        <v>301</v>
      </c>
      <c r="C519" t="s">
        <v>14</v>
      </c>
      <c r="D519" t="s">
        <v>15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t="s">
        <v>80</v>
      </c>
      <c r="K519" t="s">
        <v>261</v>
      </c>
    </row>
    <row r="520" spans="1:11" x14ac:dyDescent="0.25">
      <c r="A520">
        <v>546</v>
      </c>
      <c r="B520" t="s">
        <v>301</v>
      </c>
      <c r="C520" t="s">
        <v>16</v>
      </c>
      <c r="D520" t="s">
        <v>17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t="s">
        <v>80</v>
      </c>
      <c r="K520" t="s">
        <v>261</v>
      </c>
    </row>
    <row r="521" spans="1:11" x14ac:dyDescent="0.25">
      <c r="A521">
        <v>547</v>
      </c>
      <c r="B521" t="s">
        <v>301</v>
      </c>
      <c r="C521" t="s">
        <v>18</v>
      </c>
      <c r="D521" t="s">
        <v>19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t="s">
        <v>80</v>
      </c>
      <c r="K521" t="s">
        <v>261</v>
      </c>
    </row>
    <row r="522" spans="1:11" x14ac:dyDescent="0.25">
      <c r="A522">
        <v>548</v>
      </c>
      <c r="B522" t="s">
        <v>302</v>
      </c>
      <c r="C522" t="s">
        <v>10</v>
      </c>
      <c r="D522" t="s">
        <v>36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t="s">
        <v>12</v>
      </c>
      <c r="K522" t="s">
        <v>211</v>
      </c>
    </row>
    <row r="523" spans="1:11" x14ac:dyDescent="0.25">
      <c r="A523">
        <v>549</v>
      </c>
      <c r="B523" t="s">
        <v>302</v>
      </c>
      <c r="C523" t="s">
        <v>14</v>
      </c>
      <c r="D523" t="s">
        <v>38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t="s">
        <v>12</v>
      </c>
      <c r="K523" t="s">
        <v>211</v>
      </c>
    </row>
    <row r="524" spans="1:11" x14ac:dyDescent="0.25">
      <c r="A524">
        <v>550</v>
      </c>
      <c r="B524" t="s">
        <v>302</v>
      </c>
      <c r="C524" t="s">
        <v>16</v>
      </c>
      <c r="D524" t="s">
        <v>39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t="s">
        <v>12</v>
      </c>
      <c r="K524" t="s">
        <v>211</v>
      </c>
    </row>
    <row r="525" spans="1:11" x14ac:dyDescent="0.25">
      <c r="A525">
        <v>551</v>
      </c>
      <c r="B525" t="s">
        <v>302</v>
      </c>
      <c r="C525" t="s">
        <v>18</v>
      </c>
      <c r="D525" t="s">
        <v>40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t="s">
        <v>12</v>
      </c>
      <c r="K525" t="s">
        <v>211</v>
      </c>
    </row>
    <row r="526" spans="1:11" x14ac:dyDescent="0.25">
      <c r="A526">
        <v>552</v>
      </c>
      <c r="B526" t="s">
        <v>303</v>
      </c>
      <c r="C526" t="s">
        <v>10</v>
      </c>
      <c r="D526" t="s">
        <v>11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t="s">
        <v>108</v>
      </c>
      <c r="K526" t="s">
        <v>109</v>
      </c>
    </row>
    <row r="527" spans="1:11" x14ac:dyDescent="0.25">
      <c r="A527">
        <v>553</v>
      </c>
      <c r="B527" t="s">
        <v>303</v>
      </c>
      <c r="C527" t="s">
        <v>14</v>
      </c>
      <c r="D527" t="s">
        <v>15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t="s">
        <v>108</v>
      </c>
      <c r="K527" t="s">
        <v>109</v>
      </c>
    </row>
    <row r="528" spans="1:11" x14ac:dyDescent="0.25">
      <c r="A528">
        <v>554</v>
      </c>
      <c r="B528" t="s">
        <v>303</v>
      </c>
      <c r="C528" t="s">
        <v>16</v>
      </c>
      <c r="D528" t="s">
        <v>17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t="s">
        <v>108</v>
      </c>
      <c r="K528" t="s">
        <v>109</v>
      </c>
    </row>
    <row r="529" spans="1:11" x14ac:dyDescent="0.25">
      <c r="A529">
        <v>555</v>
      </c>
      <c r="B529" t="s">
        <v>303</v>
      </c>
      <c r="C529" t="s">
        <v>18</v>
      </c>
      <c r="D529" t="s">
        <v>19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t="s">
        <v>108</v>
      </c>
      <c r="K529" t="s">
        <v>109</v>
      </c>
    </row>
    <row r="530" spans="1:11" x14ac:dyDescent="0.25">
      <c r="A530">
        <v>556</v>
      </c>
      <c r="B530" t="s">
        <v>304</v>
      </c>
      <c r="C530" t="s">
        <v>10</v>
      </c>
      <c r="D530" t="s">
        <v>11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t="s">
        <v>73</v>
      </c>
      <c r="K530" t="s">
        <v>74</v>
      </c>
    </row>
    <row r="531" spans="1:11" x14ac:dyDescent="0.25">
      <c r="A531">
        <v>557</v>
      </c>
      <c r="B531" t="s">
        <v>304</v>
      </c>
      <c r="C531" t="s">
        <v>14</v>
      </c>
      <c r="D531" t="s">
        <v>15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t="s">
        <v>73</v>
      </c>
      <c r="K531" t="s">
        <v>74</v>
      </c>
    </row>
    <row r="532" spans="1:11" x14ac:dyDescent="0.25">
      <c r="A532">
        <v>558</v>
      </c>
      <c r="B532" t="s">
        <v>304</v>
      </c>
      <c r="C532" t="s">
        <v>16</v>
      </c>
      <c r="D532" t="s">
        <v>17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t="s">
        <v>73</v>
      </c>
      <c r="K532" t="s">
        <v>74</v>
      </c>
    </row>
    <row r="533" spans="1:11" x14ac:dyDescent="0.25">
      <c r="A533">
        <v>559</v>
      </c>
      <c r="B533" t="s">
        <v>304</v>
      </c>
      <c r="C533" t="s">
        <v>18</v>
      </c>
      <c r="D533" t="s">
        <v>19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t="s">
        <v>73</v>
      </c>
      <c r="K533" t="s">
        <v>74</v>
      </c>
    </row>
    <row r="534" spans="1:11" x14ac:dyDescent="0.25">
      <c r="A534">
        <v>560</v>
      </c>
      <c r="B534" t="s">
        <v>305</v>
      </c>
      <c r="C534" t="s">
        <v>10</v>
      </c>
      <c r="D534" t="s">
        <v>11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t="s">
        <v>73</v>
      </c>
      <c r="K534" t="s">
        <v>74</v>
      </c>
    </row>
    <row r="535" spans="1:11" x14ac:dyDescent="0.25">
      <c r="A535">
        <v>561</v>
      </c>
      <c r="B535" t="s">
        <v>305</v>
      </c>
      <c r="C535" t="s">
        <v>14</v>
      </c>
      <c r="D535" t="s">
        <v>15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t="s">
        <v>73</v>
      </c>
      <c r="K535" t="s">
        <v>74</v>
      </c>
    </row>
    <row r="536" spans="1:11" x14ac:dyDescent="0.25">
      <c r="A536">
        <v>562</v>
      </c>
      <c r="B536" t="s">
        <v>305</v>
      </c>
      <c r="C536" t="s">
        <v>16</v>
      </c>
      <c r="D536" t="s">
        <v>17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t="s">
        <v>73</v>
      </c>
      <c r="K536" t="s">
        <v>74</v>
      </c>
    </row>
    <row r="537" spans="1:11" x14ac:dyDescent="0.25">
      <c r="A537">
        <v>563</v>
      </c>
      <c r="B537" t="s">
        <v>305</v>
      </c>
      <c r="C537" t="s">
        <v>18</v>
      </c>
      <c r="D537" t="s">
        <v>19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t="s">
        <v>73</v>
      </c>
      <c r="K537" t="s">
        <v>74</v>
      </c>
    </row>
    <row r="538" spans="1:11" x14ac:dyDescent="0.25">
      <c r="A538">
        <v>564</v>
      </c>
      <c r="B538" t="s">
        <v>306</v>
      </c>
      <c r="C538" t="s">
        <v>10</v>
      </c>
      <c r="D538" t="s">
        <v>15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t="s">
        <v>108</v>
      </c>
      <c r="K538" t="s">
        <v>109</v>
      </c>
    </row>
    <row r="539" spans="1:11" x14ac:dyDescent="0.25">
      <c r="A539">
        <v>565</v>
      </c>
      <c r="B539" t="s">
        <v>306</v>
      </c>
      <c r="C539" t="s">
        <v>14</v>
      </c>
      <c r="D539" t="s">
        <v>17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t="s">
        <v>108</v>
      </c>
      <c r="K539" t="s">
        <v>109</v>
      </c>
    </row>
    <row r="540" spans="1:11" x14ac:dyDescent="0.25">
      <c r="A540">
        <v>566</v>
      </c>
      <c r="B540" t="s">
        <v>306</v>
      </c>
      <c r="C540" t="s">
        <v>16</v>
      </c>
      <c r="D540" t="s">
        <v>19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t="s">
        <v>108</v>
      </c>
      <c r="K540" t="s">
        <v>109</v>
      </c>
    </row>
    <row r="541" spans="1:11" x14ac:dyDescent="0.25">
      <c r="A541">
        <v>567</v>
      </c>
      <c r="B541" t="s">
        <v>306</v>
      </c>
      <c r="C541" t="s">
        <v>18</v>
      </c>
      <c r="D541" t="s">
        <v>76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t="s">
        <v>108</v>
      </c>
      <c r="K541" t="s">
        <v>109</v>
      </c>
    </row>
    <row r="542" spans="1:11" x14ac:dyDescent="0.25">
      <c r="A542">
        <v>568</v>
      </c>
      <c r="B542" t="s">
        <v>307</v>
      </c>
      <c r="C542" t="s">
        <v>10</v>
      </c>
      <c r="D542" t="s">
        <v>11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t="s">
        <v>63</v>
      </c>
      <c r="K542" t="s">
        <v>64</v>
      </c>
    </row>
    <row r="543" spans="1:11" x14ac:dyDescent="0.25">
      <c r="A543">
        <v>569</v>
      </c>
      <c r="B543" t="s">
        <v>307</v>
      </c>
      <c r="C543" t="s">
        <v>14</v>
      </c>
      <c r="D543" t="s">
        <v>15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t="s">
        <v>63</v>
      </c>
      <c r="K543" t="s">
        <v>64</v>
      </c>
    </row>
    <row r="544" spans="1:11" x14ac:dyDescent="0.25">
      <c r="A544">
        <v>570</v>
      </c>
      <c r="B544" t="s">
        <v>307</v>
      </c>
      <c r="C544" t="s">
        <v>16</v>
      </c>
      <c r="D544" t="s">
        <v>17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t="s">
        <v>63</v>
      </c>
      <c r="K544" t="s">
        <v>64</v>
      </c>
    </row>
    <row r="545" spans="1:11" x14ac:dyDescent="0.25">
      <c r="A545">
        <v>571</v>
      </c>
      <c r="B545" t="s">
        <v>307</v>
      </c>
      <c r="C545" t="s">
        <v>18</v>
      </c>
      <c r="D545" t="s">
        <v>19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t="s">
        <v>63</v>
      </c>
      <c r="K545" t="s">
        <v>64</v>
      </c>
    </row>
    <row r="546" spans="1:11" x14ac:dyDescent="0.25">
      <c r="A546">
        <v>572</v>
      </c>
      <c r="B546" t="s">
        <v>308</v>
      </c>
      <c r="C546" t="s">
        <v>10</v>
      </c>
      <c r="D546" t="s">
        <v>11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t="s">
        <v>73</v>
      </c>
      <c r="K546" t="s">
        <v>309</v>
      </c>
    </row>
    <row r="547" spans="1:11" x14ac:dyDescent="0.25">
      <c r="A547">
        <v>573</v>
      </c>
      <c r="B547" t="s">
        <v>308</v>
      </c>
      <c r="C547" t="s">
        <v>14</v>
      </c>
      <c r="D547" t="s">
        <v>15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t="s">
        <v>73</v>
      </c>
      <c r="K547" t="s">
        <v>309</v>
      </c>
    </row>
    <row r="548" spans="1:11" x14ac:dyDescent="0.25">
      <c r="A548">
        <v>574</v>
      </c>
      <c r="B548" t="s">
        <v>308</v>
      </c>
      <c r="C548" t="s">
        <v>16</v>
      </c>
      <c r="D548" t="s">
        <v>17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t="s">
        <v>73</v>
      </c>
      <c r="K548" t="s">
        <v>309</v>
      </c>
    </row>
    <row r="549" spans="1:11" x14ac:dyDescent="0.25">
      <c r="A549">
        <v>575</v>
      </c>
      <c r="B549" t="s">
        <v>308</v>
      </c>
      <c r="C549" t="s">
        <v>18</v>
      </c>
      <c r="D549" t="s">
        <v>19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t="s">
        <v>73</v>
      </c>
      <c r="K549" t="s">
        <v>309</v>
      </c>
    </row>
    <row r="550" spans="1:11" x14ac:dyDescent="0.25">
      <c r="A550">
        <v>576</v>
      </c>
      <c r="B550" t="s">
        <v>310</v>
      </c>
      <c r="C550" t="s">
        <v>10</v>
      </c>
      <c r="D550" t="s">
        <v>11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t="s">
        <v>68</v>
      </c>
      <c r="K550" t="s">
        <v>311</v>
      </c>
    </row>
    <row r="551" spans="1:11" x14ac:dyDescent="0.25">
      <c r="A551">
        <v>577</v>
      </c>
      <c r="B551" t="s">
        <v>310</v>
      </c>
      <c r="C551" t="s">
        <v>14</v>
      </c>
      <c r="D551" t="s">
        <v>15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t="s">
        <v>68</v>
      </c>
      <c r="K551" t="s">
        <v>311</v>
      </c>
    </row>
    <row r="552" spans="1:11" x14ac:dyDescent="0.25">
      <c r="A552">
        <v>578</v>
      </c>
      <c r="B552" t="s">
        <v>310</v>
      </c>
      <c r="C552" t="s">
        <v>16</v>
      </c>
      <c r="D552" t="s">
        <v>17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t="s">
        <v>68</v>
      </c>
      <c r="K552" t="s">
        <v>311</v>
      </c>
    </row>
    <row r="553" spans="1:11" x14ac:dyDescent="0.25">
      <c r="A553">
        <v>579</v>
      </c>
      <c r="B553" t="s">
        <v>310</v>
      </c>
      <c r="C553" t="s">
        <v>18</v>
      </c>
      <c r="D553" t="s">
        <v>19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t="s">
        <v>68</v>
      </c>
      <c r="K553" t="s">
        <v>311</v>
      </c>
    </row>
    <row r="554" spans="1:11" x14ac:dyDescent="0.25">
      <c r="A554">
        <v>580</v>
      </c>
      <c r="B554" t="s">
        <v>312</v>
      </c>
      <c r="C554" t="s">
        <v>10</v>
      </c>
      <c r="D554" t="s">
        <v>11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t="s">
        <v>12</v>
      </c>
      <c r="K554" t="s">
        <v>211</v>
      </c>
    </row>
    <row r="555" spans="1:11" x14ac:dyDescent="0.25">
      <c r="A555">
        <v>581</v>
      </c>
      <c r="B555" t="s">
        <v>312</v>
      </c>
      <c r="C555" t="s">
        <v>14</v>
      </c>
      <c r="D555" t="s">
        <v>15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t="s">
        <v>12</v>
      </c>
      <c r="K555" t="s">
        <v>211</v>
      </c>
    </row>
    <row r="556" spans="1:11" x14ac:dyDescent="0.25">
      <c r="A556">
        <v>582</v>
      </c>
      <c r="B556" t="s">
        <v>312</v>
      </c>
      <c r="C556" t="s">
        <v>16</v>
      </c>
      <c r="D556" t="s">
        <v>17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t="s">
        <v>12</v>
      </c>
      <c r="K556" t="s">
        <v>211</v>
      </c>
    </row>
    <row r="557" spans="1:11" x14ac:dyDescent="0.25">
      <c r="A557">
        <v>583</v>
      </c>
      <c r="B557" t="s">
        <v>312</v>
      </c>
      <c r="C557" t="s">
        <v>18</v>
      </c>
      <c r="D557" t="s">
        <v>19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t="s">
        <v>12</v>
      </c>
      <c r="K557" t="s">
        <v>211</v>
      </c>
    </row>
    <row r="558" spans="1:11" x14ac:dyDescent="0.25">
      <c r="A558">
        <v>584</v>
      </c>
      <c r="B558" t="s">
        <v>313</v>
      </c>
      <c r="C558" t="s">
        <v>10</v>
      </c>
      <c r="D558" t="s">
        <v>11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t="s">
        <v>63</v>
      </c>
      <c r="K558" t="s">
        <v>66</v>
      </c>
    </row>
    <row r="559" spans="1:11" x14ac:dyDescent="0.25">
      <c r="A559">
        <v>585</v>
      </c>
      <c r="B559" t="s">
        <v>313</v>
      </c>
      <c r="C559" t="s">
        <v>14</v>
      </c>
      <c r="D559" t="s">
        <v>15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t="s">
        <v>63</v>
      </c>
      <c r="K559" t="s">
        <v>66</v>
      </c>
    </row>
    <row r="560" spans="1:11" x14ac:dyDescent="0.25">
      <c r="A560">
        <v>586</v>
      </c>
      <c r="B560" t="s">
        <v>313</v>
      </c>
      <c r="C560" t="s">
        <v>16</v>
      </c>
      <c r="D560" t="s">
        <v>17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t="s">
        <v>63</v>
      </c>
      <c r="K560" t="s">
        <v>66</v>
      </c>
    </row>
    <row r="561" spans="1:11" x14ac:dyDescent="0.25">
      <c r="A561">
        <v>587</v>
      </c>
      <c r="B561" t="s">
        <v>313</v>
      </c>
      <c r="C561" t="s">
        <v>18</v>
      </c>
      <c r="D561" t="s">
        <v>19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t="s">
        <v>63</v>
      </c>
      <c r="K561" t="s">
        <v>66</v>
      </c>
    </row>
    <row r="562" spans="1:11" x14ac:dyDescent="0.25">
      <c r="A562">
        <v>588</v>
      </c>
      <c r="B562" t="s">
        <v>314</v>
      </c>
      <c r="C562" t="s">
        <v>10</v>
      </c>
      <c r="D562" t="s">
        <v>11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t="s">
        <v>33</v>
      </c>
      <c r="K562" t="s">
        <v>42</v>
      </c>
    </row>
    <row r="563" spans="1:11" x14ac:dyDescent="0.25">
      <c r="A563">
        <v>589</v>
      </c>
      <c r="B563" t="s">
        <v>314</v>
      </c>
      <c r="C563" t="s">
        <v>14</v>
      </c>
      <c r="D563" t="s">
        <v>15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t="s">
        <v>33</v>
      </c>
      <c r="K563" t="s">
        <v>42</v>
      </c>
    </row>
    <row r="564" spans="1:11" x14ac:dyDescent="0.25">
      <c r="A564">
        <v>590</v>
      </c>
      <c r="B564" t="s">
        <v>314</v>
      </c>
      <c r="C564" t="s">
        <v>16</v>
      </c>
      <c r="D564" t="s">
        <v>17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t="s">
        <v>33</v>
      </c>
      <c r="K564" t="s">
        <v>42</v>
      </c>
    </row>
    <row r="565" spans="1:11" x14ac:dyDescent="0.25">
      <c r="A565">
        <v>591</v>
      </c>
      <c r="B565" t="s">
        <v>314</v>
      </c>
      <c r="C565" t="s">
        <v>18</v>
      </c>
      <c r="D565" t="s">
        <v>19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t="s">
        <v>33</v>
      </c>
      <c r="K565" t="s">
        <v>42</v>
      </c>
    </row>
    <row r="566" spans="1:11" x14ac:dyDescent="0.25">
      <c r="A566">
        <v>592</v>
      </c>
      <c r="B566" t="s">
        <v>315</v>
      </c>
      <c r="C566" t="s">
        <v>10</v>
      </c>
      <c r="D566" t="s">
        <v>15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t="s">
        <v>63</v>
      </c>
      <c r="K566" t="s">
        <v>64</v>
      </c>
    </row>
    <row r="567" spans="1:11" x14ac:dyDescent="0.25">
      <c r="A567">
        <v>593</v>
      </c>
      <c r="B567" t="s">
        <v>315</v>
      </c>
      <c r="C567" t="s">
        <v>14</v>
      </c>
      <c r="D567" t="s">
        <v>17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t="s">
        <v>63</v>
      </c>
      <c r="K567" t="s">
        <v>64</v>
      </c>
    </row>
    <row r="568" spans="1:11" x14ac:dyDescent="0.25">
      <c r="A568">
        <v>594</v>
      </c>
      <c r="B568" t="s">
        <v>315</v>
      </c>
      <c r="C568" t="s">
        <v>16</v>
      </c>
      <c r="D568" t="s">
        <v>19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t="s">
        <v>63</v>
      </c>
      <c r="K568" t="s">
        <v>64</v>
      </c>
    </row>
    <row r="569" spans="1:11" x14ac:dyDescent="0.25">
      <c r="A569">
        <v>595</v>
      </c>
      <c r="B569" t="s">
        <v>315</v>
      </c>
      <c r="C569" t="s">
        <v>18</v>
      </c>
      <c r="D569" t="s">
        <v>76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t="s">
        <v>63</v>
      </c>
      <c r="K569" t="s">
        <v>64</v>
      </c>
    </row>
    <row r="570" spans="1:11" x14ac:dyDescent="0.25">
      <c r="A570">
        <v>596</v>
      </c>
      <c r="B570" t="s">
        <v>316</v>
      </c>
      <c r="C570" t="s">
        <v>10</v>
      </c>
      <c r="D570" t="s">
        <v>11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t="s">
        <v>12</v>
      </c>
      <c r="K570" t="s">
        <v>193</v>
      </c>
    </row>
    <row r="571" spans="1:11" x14ac:dyDescent="0.25">
      <c r="A571">
        <v>597</v>
      </c>
      <c r="B571" t="s">
        <v>316</v>
      </c>
      <c r="C571" t="s">
        <v>14</v>
      </c>
      <c r="D571" t="s">
        <v>15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t="s">
        <v>12</v>
      </c>
      <c r="K571" t="s">
        <v>193</v>
      </c>
    </row>
    <row r="572" spans="1:11" x14ac:dyDescent="0.25">
      <c r="A572">
        <v>598</v>
      </c>
      <c r="B572" t="s">
        <v>316</v>
      </c>
      <c r="C572" t="s">
        <v>16</v>
      </c>
      <c r="D572" t="s">
        <v>17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t="s">
        <v>12</v>
      </c>
      <c r="K572" t="s">
        <v>193</v>
      </c>
    </row>
    <row r="573" spans="1:11" x14ac:dyDescent="0.25">
      <c r="A573">
        <v>599</v>
      </c>
      <c r="B573" t="s">
        <v>316</v>
      </c>
      <c r="C573" t="s">
        <v>18</v>
      </c>
      <c r="D573" t="s">
        <v>19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t="s">
        <v>12</v>
      </c>
      <c r="K573" t="s">
        <v>193</v>
      </c>
    </row>
    <row r="574" spans="1:11" x14ac:dyDescent="0.25">
      <c r="A574">
        <v>600</v>
      </c>
      <c r="B574" t="s">
        <v>317</v>
      </c>
      <c r="C574" t="s">
        <v>10</v>
      </c>
      <c r="D574" t="s">
        <v>15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t="s">
        <v>22</v>
      </c>
      <c r="K574" t="s">
        <v>102</v>
      </c>
    </row>
    <row r="575" spans="1:11" x14ac:dyDescent="0.25">
      <c r="A575">
        <v>601</v>
      </c>
      <c r="B575" t="s">
        <v>317</v>
      </c>
      <c r="C575" t="s">
        <v>14</v>
      </c>
      <c r="D575" t="s">
        <v>17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t="s">
        <v>22</v>
      </c>
      <c r="K575" t="s">
        <v>102</v>
      </c>
    </row>
    <row r="576" spans="1:11" x14ac:dyDescent="0.25">
      <c r="A576">
        <v>602</v>
      </c>
      <c r="B576" t="s">
        <v>317</v>
      </c>
      <c r="C576" t="s">
        <v>16</v>
      </c>
      <c r="D576" t="s">
        <v>19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t="s">
        <v>22</v>
      </c>
      <c r="K576" t="s">
        <v>102</v>
      </c>
    </row>
    <row r="577" spans="1:11" x14ac:dyDescent="0.25">
      <c r="A577">
        <v>603</v>
      </c>
      <c r="B577" t="s">
        <v>317</v>
      </c>
      <c r="C577" t="s">
        <v>18</v>
      </c>
      <c r="D577" t="s">
        <v>76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t="s">
        <v>22</v>
      </c>
      <c r="K577" t="s">
        <v>102</v>
      </c>
    </row>
    <row r="578" spans="1:11" x14ac:dyDescent="0.25">
      <c r="A578">
        <v>604</v>
      </c>
      <c r="B578" t="s">
        <v>318</v>
      </c>
      <c r="C578" t="s">
        <v>10</v>
      </c>
      <c r="D578" t="s">
        <v>11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t="s">
        <v>73</v>
      </c>
      <c r="K578" t="s">
        <v>100</v>
      </c>
    </row>
    <row r="579" spans="1:11" x14ac:dyDescent="0.25">
      <c r="A579">
        <v>605</v>
      </c>
      <c r="B579" t="s">
        <v>318</v>
      </c>
      <c r="C579" t="s">
        <v>14</v>
      </c>
      <c r="D579" t="s">
        <v>15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t="s">
        <v>73</v>
      </c>
      <c r="K579" t="s">
        <v>100</v>
      </c>
    </row>
    <row r="580" spans="1:11" x14ac:dyDescent="0.25">
      <c r="A580">
        <v>606</v>
      </c>
      <c r="B580" t="s">
        <v>318</v>
      </c>
      <c r="C580" t="s">
        <v>16</v>
      </c>
      <c r="D580" t="s">
        <v>17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t="s">
        <v>73</v>
      </c>
      <c r="K580" t="s">
        <v>100</v>
      </c>
    </row>
    <row r="581" spans="1:11" x14ac:dyDescent="0.25">
      <c r="A581">
        <v>607</v>
      </c>
      <c r="B581" t="s">
        <v>318</v>
      </c>
      <c r="C581" t="s">
        <v>18</v>
      </c>
      <c r="D581" t="s">
        <v>19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t="s">
        <v>73</v>
      </c>
      <c r="K581" t="s">
        <v>100</v>
      </c>
    </row>
    <row r="582" spans="1:11" x14ac:dyDescent="0.25">
      <c r="A582">
        <v>608</v>
      </c>
      <c r="B582" t="s">
        <v>319</v>
      </c>
      <c r="C582" t="s">
        <v>10</v>
      </c>
      <c r="D582" t="s">
        <v>15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t="s">
        <v>22</v>
      </c>
      <c r="K582" t="s">
        <v>320</v>
      </c>
    </row>
    <row r="583" spans="1:11" x14ac:dyDescent="0.25">
      <c r="A583">
        <v>609</v>
      </c>
      <c r="B583" t="s">
        <v>319</v>
      </c>
      <c r="C583" t="s">
        <v>14</v>
      </c>
      <c r="D583" t="s">
        <v>17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t="s">
        <v>22</v>
      </c>
      <c r="K583" t="s">
        <v>320</v>
      </c>
    </row>
    <row r="584" spans="1:11" x14ac:dyDescent="0.25">
      <c r="A584">
        <v>610</v>
      </c>
      <c r="B584" t="s">
        <v>319</v>
      </c>
      <c r="C584" t="s">
        <v>16</v>
      </c>
      <c r="D584" t="s">
        <v>19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t="s">
        <v>22</v>
      </c>
      <c r="K584" t="s">
        <v>320</v>
      </c>
    </row>
    <row r="585" spans="1:11" x14ac:dyDescent="0.25">
      <c r="A585">
        <v>611</v>
      </c>
      <c r="B585" t="s">
        <v>319</v>
      </c>
      <c r="C585" t="s">
        <v>18</v>
      </c>
      <c r="D585" t="s">
        <v>76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t="s">
        <v>22</v>
      </c>
      <c r="K585" t="s">
        <v>320</v>
      </c>
    </row>
    <row r="586" spans="1:11" x14ac:dyDescent="0.25">
      <c r="A586">
        <v>612</v>
      </c>
      <c r="B586" t="s">
        <v>321</v>
      </c>
      <c r="C586" t="s">
        <v>10</v>
      </c>
      <c r="D586" t="s">
        <v>15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t="s">
        <v>12</v>
      </c>
      <c r="K586" t="s">
        <v>85</v>
      </c>
    </row>
    <row r="587" spans="1:11" x14ac:dyDescent="0.25">
      <c r="A587">
        <v>613</v>
      </c>
      <c r="B587" t="s">
        <v>321</v>
      </c>
      <c r="C587" t="s">
        <v>14</v>
      </c>
      <c r="D587" t="s">
        <v>17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t="s">
        <v>12</v>
      </c>
      <c r="K587" t="s">
        <v>85</v>
      </c>
    </row>
    <row r="588" spans="1:11" x14ac:dyDescent="0.25">
      <c r="A588">
        <v>614</v>
      </c>
      <c r="B588" t="s">
        <v>321</v>
      </c>
      <c r="C588" t="s">
        <v>16</v>
      </c>
      <c r="D588" t="s">
        <v>19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t="s">
        <v>12</v>
      </c>
      <c r="K588" t="s">
        <v>85</v>
      </c>
    </row>
    <row r="589" spans="1:11" x14ac:dyDescent="0.25">
      <c r="A589">
        <v>615</v>
      </c>
      <c r="B589" t="s">
        <v>321</v>
      </c>
      <c r="C589" t="s">
        <v>18</v>
      </c>
      <c r="D589" t="s">
        <v>76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t="s">
        <v>12</v>
      </c>
      <c r="K589" t="s">
        <v>85</v>
      </c>
    </row>
    <row r="590" spans="1:11" x14ac:dyDescent="0.25">
      <c r="A590">
        <v>616</v>
      </c>
      <c r="B590" t="s">
        <v>322</v>
      </c>
      <c r="C590" t="s">
        <v>10</v>
      </c>
      <c r="D590" t="s">
        <v>15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t="s">
        <v>27</v>
      </c>
      <c r="K590" t="s">
        <v>78</v>
      </c>
    </row>
    <row r="591" spans="1:11" x14ac:dyDescent="0.25">
      <c r="A591">
        <v>617</v>
      </c>
      <c r="B591" t="s">
        <v>322</v>
      </c>
      <c r="C591" t="s">
        <v>14</v>
      </c>
      <c r="D591" t="s">
        <v>17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t="s">
        <v>27</v>
      </c>
      <c r="K591" t="s">
        <v>78</v>
      </c>
    </row>
    <row r="592" spans="1:11" x14ac:dyDescent="0.25">
      <c r="A592">
        <v>618</v>
      </c>
      <c r="B592" t="s">
        <v>322</v>
      </c>
      <c r="C592" t="s">
        <v>16</v>
      </c>
      <c r="D592" t="s">
        <v>19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t="s">
        <v>27</v>
      </c>
      <c r="K592" t="s">
        <v>78</v>
      </c>
    </row>
    <row r="593" spans="1:11" x14ac:dyDescent="0.25">
      <c r="A593">
        <v>619</v>
      </c>
      <c r="B593" t="s">
        <v>322</v>
      </c>
      <c r="C593" t="s">
        <v>18</v>
      </c>
      <c r="D593" t="s">
        <v>76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t="s">
        <v>27</v>
      </c>
      <c r="K593" t="s">
        <v>78</v>
      </c>
    </row>
    <row r="594" spans="1:11" x14ac:dyDescent="0.25">
      <c r="A594">
        <v>620</v>
      </c>
      <c r="B594" t="s">
        <v>323</v>
      </c>
      <c r="C594" t="s">
        <v>10</v>
      </c>
      <c r="D594" t="s">
        <v>11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t="s">
        <v>12</v>
      </c>
      <c r="K594" t="s">
        <v>85</v>
      </c>
    </row>
    <row r="595" spans="1:11" x14ac:dyDescent="0.25">
      <c r="A595">
        <v>621</v>
      </c>
      <c r="B595" t="s">
        <v>323</v>
      </c>
      <c r="C595" t="s">
        <v>14</v>
      </c>
      <c r="D595" t="s">
        <v>15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t="s">
        <v>12</v>
      </c>
      <c r="K595" t="s">
        <v>85</v>
      </c>
    </row>
    <row r="596" spans="1:11" x14ac:dyDescent="0.25">
      <c r="A596">
        <v>622</v>
      </c>
      <c r="B596" t="s">
        <v>323</v>
      </c>
      <c r="C596" t="s">
        <v>16</v>
      </c>
      <c r="D596" t="s">
        <v>17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t="s">
        <v>12</v>
      </c>
      <c r="K596" t="s">
        <v>85</v>
      </c>
    </row>
    <row r="597" spans="1:11" x14ac:dyDescent="0.25">
      <c r="A597">
        <v>623</v>
      </c>
      <c r="B597" t="s">
        <v>323</v>
      </c>
      <c r="C597" t="s">
        <v>18</v>
      </c>
      <c r="D597" t="s">
        <v>19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t="s">
        <v>12</v>
      </c>
      <c r="K597" t="s">
        <v>85</v>
      </c>
    </row>
    <row r="598" spans="1:11" x14ac:dyDescent="0.25">
      <c r="A598">
        <v>624</v>
      </c>
      <c r="B598" t="s">
        <v>324</v>
      </c>
      <c r="C598" t="s">
        <v>10</v>
      </c>
      <c r="D598" t="s">
        <v>11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t="s">
        <v>80</v>
      </c>
      <c r="K598" t="s">
        <v>325</v>
      </c>
    </row>
    <row r="599" spans="1:11" x14ac:dyDescent="0.25">
      <c r="A599">
        <v>625</v>
      </c>
      <c r="B599" t="s">
        <v>324</v>
      </c>
      <c r="C599" t="s">
        <v>14</v>
      </c>
      <c r="D599" t="s">
        <v>15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t="s">
        <v>80</v>
      </c>
      <c r="K599" t="s">
        <v>325</v>
      </c>
    </row>
    <row r="600" spans="1:11" x14ac:dyDescent="0.25">
      <c r="A600">
        <v>626</v>
      </c>
      <c r="B600" t="s">
        <v>324</v>
      </c>
      <c r="C600" t="s">
        <v>16</v>
      </c>
      <c r="D600" t="s">
        <v>17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t="s">
        <v>80</v>
      </c>
      <c r="K600" t="s">
        <v>325</v>
      </c>
    </row>
    <row r="601" spans="1:11" x14ac:dyDescent="0.25">
      <c r="A601">
        <v>627</v>
      </c>
      <c r="B601" t="s">
        <v>324</v>
      </c>
      <c r="C601" t="s">
        <v>18</v>
      </c>
      <c r="D601" t="s">
        <v>19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t="s">
        <v>80</v>
      </c>
      <c r="K601" t="s">
        <v>325</v>
      </c>
    </row>
    <row r="602" spans="1:11" x14ac:dyDescent="0.25">
      <c r="A602">
        <v>628</v>
      </c>
      <c r="B602" t="s">
        <v>326</v>
      </c>
      <c r="C602" t="s">
        <v>10</v>
      </c>
      <c r="D602" t="s">
        <v>245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t="s">
        <v>12</v>
      </c>
      <c r="K602" t="s">
        <v>193</v>
      </c>
    </row>
    <row r="603" spans="1:11" x14ac:dyDescent="0.25">
      <c r="A603">
        <v>629</v>
      </c>
      <c r="B603" t="s">
        <v>326</v>
      </c>
      <c r="C603" t="s">
        <v>14</v>
      </c>
      <c r="D603" t="s">
        <v>247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t="s">
        <v>12</v>
      </c>
      <c r="K603" t="s">
        <v>193</v>
      </c>
    </row>
    <row r="604" spans="1:11" x14ac:dyDescent="0.25">
      <c r="A604">
        <v>630</v>
      </c>
      <c r="B604" t="s">
        <v>326</v>
      </c>
      <c r="C604" t="s">
        <v>16</v>
      </c>
      <c r="D604" t="s">
        <v>162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t="s">
        <v>12</v>
      </c>
      <c r="K604" t="s">
        <v>193</v>
      </c>
    </row>
    <row r="605" spans="1:11" x14ac:dyDescent="0.25">
      <c r="A605">
        <v>631</v>
      </c>
      <c r="B605" t="s">
        <v>326</v>
      </c>
      <c r="C605" t="s">
        <v>18</v>
      </c>
      <c r="D605" t="s">
        <v>248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t="s">
        <v>12</v>
      </c>
      <c r="K605" t="s">
        <v>193</v>
      </c>
    </row>
    <row r="606" spans="1:11" x14ac:dyDescent="0.25">
      <c r="A606">
        <v>632</v>
      </c>
      <c r="B606" t="s">
        <v>327</v>
      </c>
      <c r="C606" t="s">
        <v>10</v>
      </c>
      <c r="D606" t="s">
        <v>11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t="s">
        <v>63</v>
      </c>
      <c r="K606" t="s">
        <v>66</v>
      </c>
    </row>
    <row r="607" spans="1:11" x14ac:dyDescent="0.25">
      <c r="A607">
        <v>633</v>
      </c>
      <c r="B607" t="s">
        <v>327</v>
      </c>
      <c r="C607" t="s">
        <v>14</v>
      </c>
      <c r="D607" t="s">
        <v>15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t="s">
        <v>63</v>
      </c>
      <c r="K607" t="s">
        <v>66</v>
      </c>
    </row>
    <row r="608" spans="1:11" x14ac:dyDescent="0.25">
      <c r="A608">
        <v>634</v>
      </c>
      <c r="B608" t="s">
        <v>327</v>
      </c>
      <c r="C608" t="s">
        <v>16</v>
      </c>
      <c r="D608" t="s">
        <v>17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t="s">
        <v>63</v>
      </c>
      <c r="K608" t="s">
        <v>66</v>
      </c>
    </row>
    <row r="609" spans="1:11" x14ac:dyDescent="0.25">
      <c r="A609">
        <v>635</v>
      </c>
      <c r="B609" t="s">
        <v>327</v>
      </c>
      <c r="C609" t="s">
        <v>18</v>
      </c>
      <c r="D609" t="s">
        <v>19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t="s">
        <v>63</v>
      </c>
      <c r="K609" t="s">
        <v>66</v>
      </c>
    </row>
    <row r="610" spans="1:11" x14ac:dyDescent="0.25">
      <c r="A610">
        <v>636</v>
      </c>
      <c r="B610" t="s">
        <v>328</v>
      </c>
      <c r="C610" t="s">
        <v>10</v>
      </c>
      <c r="D610" t="s">
        <v>36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t="s">
        <v>27</v>
      </c>
      <c r="K610" t="s">
        <v>233</v>
      </c>
    </row>
    <row r="611" spans="1:11" x14ac:dyDescent="0.25">
      <c r="A611">
        <v>637</v>
      </c>
      <c r="B611" t="s">
        <v>328</v>
      </c>
      <c r="C611" t="s">
        <v>14</v>
      </c>
      <c r="D611" t="s">
        <v>38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t="s">
        <v>27</v>
      </c>
      <c r="K611" t="s">
        <v>233</v>
      </c>
    </row>
    <row r="612" spans="1:11" x14ac:dyDescent="0.25">
      <c r="A612">
        <v>638</v>
      </c>
      <c r="B612" t="s">
        <v>328</v>
      </c>
      <c r="C612" t="s">
        <v>16</v>
      </c>
      <c r="D612" t="s">
        <v>39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t="s">
        <v>27</v>
      </c>
      <c r="K612" t="s">
        <v>233</v>
      </c>
    </row>
    <row r="613" spans="1:11" x14ac:dyDescent="0.25">
      <c r="A613">
        <v>639</v>
      </c>
      <c r="B613" t="s">
        <v>328</v>
      </c>
      <c r="C613" t="s">
        <v>18</v>
      </c>
      <c r="D613" t="s">
        <v>40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t="s">
        <v>27</v>
      </c>
      <c r="K613" t="s">
        <v>233</v>
      </c>
    </row>
    <row r="614" spans="1:11" x14ac:dyDescent="0.25">
      <c r="A614">
        <v>640</v>
      </c>
      <c r="B614" t="s">
        <v>329</v>
      </c>
      <c r="C614" t="s">
        <v>10</v>
      </c>
      <c r="D614" t="s">
        <v>11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t="s">
        <v>27</v>
      </c>
      <c r="K614" t="s">
        <v>78</v>
      </c>
    </row>
    <row r="615" spans="1:11" x14ac:dyDescent="0.25">
      <c r="A615">
        <v>641</v>
      </c>
      <c r="B615" t="s">
        <v>329</v>
      </c>
      <c r="C615" t="s">
        <v>14</v>
      </c>
      <c r="D615" t="s">
        <v>15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t="s">
        <v>27</v>
      </c>
      <c r="K615" t="s">
        <v>78</v>
      </c>
    </row>
    <row r="616" spans="1:11" x14ac:dyDescent="0.25">
      <c r="A616">
        <v>642</v>
      </c>
      <c r="B616" t="s">
        <v>329</v>
      </c>
      <c r="C616" t="s">
        <v>16</v>
      </c>
      <c r="D616" t="s">
        <v>17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t="s">
        <v>27</v>
      </c>
      <c r="K616" t="s">
        <v>78</v>
      </c>
    </row>
    <row r="617" spans="1:11" x14ac:dyDescent="0.25">
      <c r="A617">
        <v>643</v>
      </c>
      <c r="B617" t="s">
        <v>329</v>
      </c>
      <c r="C617" t="s">
        <v>18</v>
      </c>
      <c r="D617" t="s">
        <v>19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t="s">
        <v>27</v>
      </c>
      <c r="K617" t="s">
        <v>78</v>
      </c>
    </row>
    <row r="618" spans="1:11" x14ac:dyDescent="0.25">
      <c r="A618">
        <v>644</v>
      </c>
      <c r="B618" t="s">
        <v>330</v>
      </c>
      <c r="C618" t="s">
        <v>10</v>
      </c>
      <c r="D618" t="s">
        <v>11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t="s">
        <v>27</v>
      </c>
      <c r="K618" t="s">
        <v>78</v>
      </c>
    </row>
    <row r="619" spans="1:11" x14ac:dyDescent="0.25">
      <c r="A619">
        <v>645</v>
      </c>
      <c r="B619" t="s">
        <v>330</v>
      </c>
      <c r="C619" t="s">
        <v>14</v>
      </c>
      <c r="D619" t="s">
        <v>15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t="s">
        <v>27</v>
      </c>
      <c r="K619" t="s">
        <v>78</v>
      </c>
    </row>
    <row r="620" spans="1:11" x14ac:dyDescent="0.25">
      <c r="A620">
        <v>646</v>
      </c>
      <c r="B620" t="s">
        <v>330</v>
      </c>
      <c r="C620" t="s">
        <v>16</v>
      </c>
      <c r="D620" t="s">
        <v>17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t="s">
        <v>27</v>
      </c>
      <c r="K620" t="s">
        <v>78</v>
      </c>
    </row>
    <row r="621" spans="1:11" x14ac:dyDescent="0.25">
      <c r="A621">
        <v>647</v>
      </c>
      <c r="B621" t="s">
        <v>330</v>
      </c>
      <c r="C621" t="s">
        <v>18</v>
      </c>
      <c r="D621" t="s">
        <v>19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t="s">
        <v>27</v>
      </c>
      <c r="K621" t="s">
        <v>78</v>
      </c>
    </row>
    <row r="622" spans="1:11" x14ac:dyDescent="0.25">
      <c r="A622">
        <v>648</v>
      </c>
      <c r="B622" t="s">
        <v>331</v>
      </c>
      <c r="C622" t="s">
        <v>10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t="s">
        <v>22</v>
      </c>
      <c r="K622" t="s">
        <v>332</v>
      </c>
    </row>
    <row r="623" spans="1:11" x14ac:dyDescent="0.25">
      <c r="A623">
        <v>649</v>
      </c>
      <c r="B623" t="s">
        <v>331</v>
      </c>
      <c r="C623" t="s">
        <v>14</v>
      </c>
      <c r="D623" s="1">
        <v>41641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t="s">
        <v>22</v>
      </c>
      <c r="K623" t="s">
        <v>332</v>
      </c>
    </row>
    <row r="624" spans="1:11" x14ac:dyDescent="0.25">
      <c r="A624">
        <v>650</v>
      </c>
      <c r="B624" t="s">
        <v>331</v>
      </c>
      <c r="C624" t="s">
        <v>16</v>
      </c>
      <c r="D624" t="s">
        <v>60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t="s">
        <v>22</v>
      </c>
      <c r="K624" t="s">
        <v>332</v>
      </c>
    </row>
    <row r="625" spans="1:11" x14ac:dyDescent="0.25">
      <c r="A625">
        <v>651</v>
      </c>
      <c r="B625" t="s">
        <v>331</v>
      </c>
      <c r="C625" t="s">
        <v>18</v>
      </c>
      <c r="D625" t="s">
        <v>145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t="s">
        <v>22</v>
      </c>
      <c r="K625" t="s">
        <v>332</v>
      </c>
    </row>
    <row r="626" spans="1:11" x14ac:dyDescent="0.25">
      <c r="A626">
        <v>652</v>
      </c>
      <c r="B626" t="s">
        <v>333</v>
      </c>
      <c r="C626" t="s">
        <v>10</v>
      </c>
      <c r="D626" t="s">
        <v>11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t="s">
        <v>27</v>
      </c>
      <c r="K626" t="s">
        <v>334</v>
      </c>
    </row>
    <row r="627" spans="1:11" x14ac:dyDescent="0.25">
      <c r="A627">
        <v>653</v>
      </c>
      <c r="B627" t="s">
        <v>333</v>
      </c>
      <c r="C627" t="s">
        <v>14</v>
      </c>
      <c r="D627" t="s">
        <v>15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t="s">
        <v>27</v>
      </c>
      <c r="K627" t="s">
        <v>334</v>
      </c>
    </row>
    <row r="628" spans="1:11" x14ac:dyDescent="0.25">
      <c r="A628">
        <v>654</v>
      </c>
      <c r="B628" t="s">
        <v>333</v>
      </c>
      <c r="C628" t="s">
        <v>16</v>
      </c>
      <c r="D628" t="s">
        <v>17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t="s">
        <v>27</v>
      </c>
      <c r="K628" t="s">
        <v>334</v>
      </c>
    </row>
    <row r="629" spans="1:11" x14ac:dyDescent="0.25">
      <c r="A629">
        <v>655</v>
      </c>
      <c r="B629" t="s">
        <v>333</v>
      </c>
      <c r="C629" t="s">
        <v>18</v>
      </c>
      <c r="D629" t="s">
        <v>19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t="s">
        <v>27</v>
      </c>
      <c r="K629" t="s">
        <v>334</v>
      </c>
    </row>
    <row r="630" spans="1:11" x14ac:dyDescent="0.25">
      <c r="A630">
        <v>656</v>
      </c>
      <c r="B630" t="s">
        <v>335</v>
      </c>
      <c r="C630" t="s">
        <v>10</v>
      </c>
      <c r="D630" t="s">
        <v>15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t="s">
        <v>12</v>
      </c>
      <c r="K630" t="s">
        <v>336</v>
      </c>
    </row>
    <row r="631" spans="1:11" x14ac:dyDescent="0.25">
      <c r="A631">
        <v>657</v>
      </c>
      <c r="B631" t="s">
        <v>335</v>
      </c>
      <c r="C631" t="s">
        <v>14</v>
      </c>
      <c r="D631" t="s">
        <v>17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t="s">
        <v>12</v>
      </c>
      <c r="K631" t="s">
        <v>336</v>
      </c>
    </row>
    <row r="632" spans="1:11" x14ac:dyDescent="0.25">
      <c r="A632">
        <v>658</v>
      </c>
      <c r="B632" t="s">
        <v>335</v>
      </c>
      <c r="C632" t="s">
        <v>16</v>
      </c>
      <c r="D632" t="s">
        <v>19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t="s">
        <v>12</v>
      </c>
      <c r="K632" t="s">
        <v>336</v>
      </c>
    </row>
    <row r="633" spans="1:11" x14ac:dyDescent="0.25">
      <c r="A633">
        <v>659</v>
      </c>
      <c r="B633" t="s">
        <v>335</v>
      </c>
      <c r="C633" t="s">
        <v>18</v>
      </c>
      <c r="D633" t="s">
        <v>76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t="s">
        <v>12</v>
      </c>
      <c r="K633" t="s">
        <v>336</v>
      </c>
    </row>
    <row r="634" spans="1:11" x14ac:dyDescent="0.25">
      <c r="A634">
        <v>660</v>
      </c>
      <c r="B634" t="s">
        <v>337</v>
      </c>
      <c r="C634" t="s">
        <v>10</v>
      </c>
      <c r="D634" t="s">
        <v>15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t="s">
        <v>12</v>
      </c>
      <c r="K634" t="s">
        <v>204</v>
      </c>
    </row>
    <row r="635" spans="1:11" x14ac:dyDescent="0.25">
      <c r="A635">
        <v>661</v>
      </c>
      <c r="B635" t="s">
        <v>337</v>
      </c>
      <c r="C635" t="s">
        <v>14</v>
      </c>
      <c r="D635" t="s">
        <v>17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t="s">
        <v>12</v>
      </c>
      <c r="K635" t="s">
        <v>204</v>
      </c>
    </row>
    <row r="636" spans="1:11" x14ac:dyDescent="0.25">
      <c r="A636">
        <v>662</v>
      </c>
      <c r="B636" t="s">
        <v>337</v>
      </c>
      <c r="C636" t="s">
        <v>16</v>
      </c>
      <c r="D636" t="s">
        <v>19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t="s">
        <v>12</v>
      </c>
      <c r="K636" t="s">
        <v>204</v>
      </c>
    </row>
    <row r="637" spans="1:11" x14ac:dyDescent="0.25">
      <c r="A637">
        <v>663</v>
      </c>
      <c r="B637" t="s">
        <v>337</v>
      </c>
      <c r="C637" t="s">
        <v>18</v>
      </c>
      <c r="D637" t="s">
        <v>76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t="s">
        <v>12</v>
      </c>
      <c r="K637" t="s">
        <v>204</v>
      </c>
    </row>
    <row r="638" spans="1:11" x14ac:dyDescent="0.25">
      <c r="A638">
        <v>664</v>
      </c>
      <c r="B638" t="s">
        <v>338</v>
      </c>
      <c r="C638" t="s">
        <v>10</v>
      </c>
      <c r="D638" t="s">
        <v>11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t="s">
        <v>80</v>
      </c>
      <c r="K638" t="s">
        <v>261</v>
      </c>
    </row>
    <row r="639" spans="1:11" x14ac:dyDescent="0.25">
      <c r="A639">
        <v>665</v>
      </c>
      <c r="B639" t="s">
        <v>338</v>
      </c>
      <c r="C639" t="s">
        <v>14</v>
      </c>
      <c r="D639" t="s">
        <v>15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t="s">
        <v>80</v>
      </c>
      <c r="K639" t="s">
        <v>261</v>
      </c>
    </row>
    <row r="640" spans="1:11" x14ac:dyDescent="0.25">
      <c r="A640">
        <v>666</v>
      </c>
      <c r="B640" t="s">
        <v>338</v>
      </c>
      <c r="C640" t="s">
        <v>16</v>
      </c>
      <c r="D640" t="s">
        <v>17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t="s">
        <v>80</v>
      </c>
      <c r="K640" t="s">
        <v>261</v>
      </c>
    </row>
    <row r="641" spans="1:11" x14ac:dyDescent="0.25">
      <c r="A641">
        <v>667</v>
      </c>
      <c r="B641" t="s">
        <v>338</v>
      </c>
      <c r="C641" t="s">
        <v>18</v>
      </c>
      <c r="D641" t="s">
        <v>19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t="s">
        <v>80</v>
      </c>
      <c r="K641" t="s">
        <v>261</v>
      </c>
    </row>
    <row r="642" spans="1:11" x14ac:dyDescent="0.25">
      <c r="A642">
        <v>668</v>
      </c>
      <c r="B642" t="s">
        <v>339</v>
      </c>
      <c r="C642" t="s">
        <v>10</v>
      </c>
      <c r="D642" t="s">
        <v>15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t="s">
        <v>73</v>
      </c>
      <c r="K642" t="s">
        <v>340</v>
      </c>
    </row>
    <row r="643" spans="1:11" x14ac:dyDescent="0.25">
      <c r="A643">
        <v>669</v>
      </c>
      <c r="B643" t="s">
        <v>339</v>
      </c>
      <c r="C643" t="s">
        <v>14</v>
      </c>
      <c r="D643" t="s">
        <v>17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t="s">
        <v>73</v>
      </c>
      <c r="K643" t="s">
        <v>340</v>
      </c>
    </row>
    <row r="644" spans="1:11" x14ac:dyDescent="0.25">
      <c r="A644">
        <v>670</v>
      </c>
      <c r="B644" t="s">
        <v>339</v>
      </c>
      <c r="C644" t="s">
        <v>16</v>
      </c>
      <c r="D644" t="s">
        <v>19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t="s">
        <v>73</v>
      </c>
      <c r="K644" t="s">
        <v>340</v>
      </c>
    </row>
    <row r="645" spans="1:11" x14ac:dyDescent="0.25">
      <c r="A645">
        <v>671</v>
      </c>
      <c r="B645" t="s">
        <v>339</v>
      </c>
      <c r="C645" t="s">
        <v>18</v>
      </c>
      <c r="D645" t="s">
        <v>76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t="s">
        <v>73</v>
      </c>
      <c r="K645" t="s">
        <v>340</v>
      </c>
    </row>
    <row r="646" spans="1:11" x14ac:dyDescent="0.25">
      <c r="A646">
        <v>672</v>
      </c>
      <c r="B646" t="s">
        <v>341</v>
      </c>
      <c r="C646" t="s">
        <v>10</v>
      </c>
      <c r="D646" t="s">
        <v>11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t="s">
        <v>27</v>
      </c>
      <c r="K646" t="s">
        <v>49</v>
      </c>
    </row>
    <row r="647" spans="1:11" x14ac:dyDescent="0.25">
      <c r="A647">
        <v>673</v>
      </c>
      <c r="B647" t="s">
        <v>341</v>
      </c>
      <c r="C647" t="s">
        <v>14</v>
      </c>
      <c r="D647" t="s">
        <v>15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t="s">
        <v>27</v>
      </c>
      <c r="K647" t="s">
        <v>49</v>
      </c>
    </row>
    <row r="648" spans="1:11" x14ac:dyDescent="0.25">
      <c r="A648">
        <v>674</v>
      </c>
      <c r="B648" t="s">
        <v>341</v>
      </c>
      <c r="C648" t="s">
        <v>16</v>
      </c>
      <c r="D648" t="s">
        <v>17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t="s">
        <v>27</v>
      </c>
      <c r="K648" t="s">
        <v>49</v>
      </c>
    </row>
    <row r="649" spans="1:11" x14ac:dyDescent="0.25">
      <c r="A649">
        <v>675</v>
      </c>
      <c r="B649" t="s">
        <v>341</v>
      </c>
      <c r="C649" t="s">
        <v>18</v>
      </c>
      <c r="D649" t="s">
        <v>19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t="s">
        <v>27</v>
      </c>
      <c r="K649" t="s">
        <v>49</v>
      </c>
    </row>
    <row r="650" spans="1:11" x14ac:dyDescent="0.25">
      <c r="A650">
        <v>676</v>
      </c>
      <c r="B650" t="s">
        <v>342</v>
      </c>
      <c r="C650" t="s">
        <v>10</v>
      </c>
      <c r="D650" t="s">
        <v>11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t="s">
        <v>250</v>
      </c>
      <c r="K650" t="s">
        <v>251</v>
      </c>
    </row>
    <row r="651" spans="1:11" x14ac:dyDescent="0.25">
      <c r="A651">
        <v>677</v>
      </c>
      <c r="B651" t="s">
        <v>342</v>
      </c>
      <c r="C651" t="s">
        <v>14</v>
      </c>
      <c r="D651" t="s">
        <v>15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t="s">
        <v>250</v>
      </c>
      <c r="K651" t="s">
        <v>251</v>
      </c>
    </row>
    <row r="652" spans="1:11" x14ac:dyDescent="0.25">
      <c r="A652">
        <v>678</v>
      </c>
      <c r="B652" t="s">
        <v>342</v>
      </c>
      <c r="C652" t="s">
        <v>16</v>
      </c>
      <c r="D652" t="s">
        <v>17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t="s">
        <v>250</v>
      </c>
      <c r="K652" t="s">
        <v>251</v>
      </c>
    </row>
    <row r="653" spans="1:11" x14ac:dyDescent="0.25">
      <c r="A653">
        <v>679</v>
      </c>
      <c r="B653" t="s">
        <v>342</v>
      </c>
      <c r="C653" t="s">
        <v>18</v>
      </c>
      <c r="D653" t="s">
        <v>19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t="s">
        <v>250</v>
      </c>
      <c r="K653" t="s">
        <v>251</v>
      </c>
    </row>
    <row r="654" spans="1:11" x14ac:dyDescent="0.25">
      <c r="A654">
        <v>680</v>
      </c>
      <c r="B654" t="s">
        <v>343</v>
      </c>
      <c r="C654" t="s">
        <v>10</v>
      </c>
      <c r="D654" t="s">
        <v>15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t="s">
        <v>12</v>
      </c>
      <c r="K654" t="s">
        <v>116</v>
      </c>
    </row>
    <row r="655" spans="1:11" x14ac:dyDescent="0.25">
      <c r="A655">
        <v>681</v>
      </c>
      <c r="B655" t="s">
        <v>343</v>
      </c>
      <c r="C655" t="s">
        <v>14</v>
      </c>
      <c r="D655" t="s">
        <v>17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t="s">
        <v>12</v>
      </c>
      <c r="K655" t="s">
        <v>116</v>
      </c>
    </row>
    <row r="656" spans="1:11" x14ac:dyDescent="0.25">
      <c r="A656">
        <v>682</v>
      </c>
      <c r="B656" t="s">
        <v>343</v>
      </c>
      <c r="C656" t="s">
        <v>16</v>
      </c>
      <c r="D656" t="s">
        <v>19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t="s">
        <v>12</v>
      </c>
      <c r="K656" t="s">
        <v>116</v>
      </c>
    </row>
    <row r="657" spans="1:11" x14ac:dyDescent="0.25">
      <c r="A657">
        <v>683</v>
      </c>
      <c r="B657" t="s">
        <v>343</v>
      </c>
      <c r="C657" t="s">
        <v>18</v>
      </c>
      <c r="D657" t="s">
        <v>76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t="s">
        <v>12</v>
      </c>
      <c r="K657" t="s">
        <v>116</v>
      </c>
    </row>
    <row r="658" spans="1:11" x14ac:dyDescent="0.25">
      <c r="A658">
        <v>684</v>
      </c>
      <c r="B658" t="s">
        <v>344</v>
      </c>
      <c r="C658" t="s">
        <v>10</v>
      </c>
      <c r="D658" t="s">
        <v>11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t="s">
        <v>73</v>
      </c>
      <c r="K658" t="s">
        <v>340</v>
      </c>
    </row>
    <row r="659" spans="1:11" x14ac:dyDescent="0.25">
      <c r="A659">
        <v>685</v>
      </c>
      <c r="B659" t="s">
        <v>344</v>
      </c>
      <c r="C659" t="s">
        <v>14</v>
      </c>
      <c r="D659" t="s">
        <v>15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t="s">
        <v>73</v>
      </c>
      <c r="K659" t="s">
        <v>340</v>
      </c>
    </row>
    <row r="660" spans="1:11" x14ac:dyDescent="0.25">
      <c r="A660">
        <v>686</v>
      </c>
      <c r="B660" t="s">
        <v>344</v>
      </c>
      <c r="C660" t="s">
        <v>16</v>
      </c>
      <c r="D660" t="s">
        <v>17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t="s">
        <v>73</v>
      </c>
      <c r="K660" t="s">
        <v>340</v>
      </c>
    </row>
    <row r="661" spans="1:11" x14ac:dyDescent="0.25">
      <c r="A661">
        <v>687</v>
      </c>
      <c r="B661" t="s">
        <v>344</v>
      </c>
      <c r="C661" t="s">
        <v>18</v>
      </c>
      <c r="D661" t="s">
        <v>19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t="s">
        <v>73</v>
      </c>
      <c r="K661" t="s">
        <v>340</v>
      </c>
    </row>
    <row r="662" spans="1:11" x14ac:dyDescent="0.25">
      <c r="A662">
        <v>688</v>
      </c>
      <c r="B662" t="s">
        <v>345</v>
      </c>
      <c r="C662" t="s">
        <v>10</v>
      </c>
      <c r="D662" t="s">
        <v>11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t="s">
        <v>33</v>
      </c>
      <c r="K662" t="s">
        <v>87</v>
      </c>
    </row>
    <row r="663" spans="1:11" x14ac:dyDescent="0.25">
      <c r="A663">
        <v>689</v>
      </c>
      <c r="B663" t="s">
        <v>345</v>
      </c>
      <c r="C663" t="s">
        <v>14</v>
      </c>
      <c r="D663" t="s">
        <v>15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t="s">
        <v>33</v>
      </c>
      <c r="K663" t="s">
        <v>87</v>
      </c>
    </row>
    <row r="664" spans="1:11" x14ac:dyDescent="0.25">
      <c r="A664">
        <v>690</v>
      </c>
      <c r="B664" t="s">
        <v>345</v>
      </c>
      <c r="C664" t="s">
        <v>16</v>
      </c>
      <c r="D664" t="s">
        <v>17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t="s">
        <v>33</v>
      </c>
      <c r="K664" t="s">
        <v>87</v>
      </c>
    </row>
    <row r="665" spans="1:11" x14ac:dyDescent="0.25">
      <c r="A665">
        <v>691</v>
      </c>
      <c r="B665" t="s">
        <v>345</v>
      </c>
      <c r="C665" t="s">
        <v>18</v>
      </c>
      <c r="D665" t="s">
        <v>19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t="s">
        <v>33</v>
      </c>
      <c r="K665" t="s">
        <v>87</v>
      </c>
    </row>
    <row r="666" spans="1:11" x14ac:dyDescent="0.25">
      <c r="A666">
        <v>692</v>
      </c>
      <c r="B666" t="s">
        <v>346</v>
      </c>
      <c r="C666" t="s">
        <v>10</v>
      </c>
      <c r="D666" t="s">
        <v>159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t="s">
        <v>53</v>
      </c>
      <c r="K666" t="s">
        <v>160</v>
      </c>
    </row>
    <row r="667" spans="1:11" x14ac:dyDescent="0.25">
      <c r="A667">
        <v>693</v>
      </c>
      <c r="B667" t="s">
        <v>346</v>
      </c>
      <c r="C667" t="s">
        <v>14</v>
      </c>
      <c r="D667" t="s">
        <v>161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t="s">
        <v>53</v>
      </c>
      <c r="K667" t="s">
        <v>160</v>
      </c>
    </row>
    <row r="668" spans="1:11" x14ac:dyDescent="0.25">
      <c r="A668">
        <v>694</v>
      </c>
      <c r="B668" t="s">
        <v>346</v>
      </c>
      <c r="C668" t="s">
        <v>16</v>
      </c>
      <c r="D668" t="s">
        <v>162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t="s">
        <v>53</v>
      </c>
      <c r="K668" t="s">
        <v>160</v>
      </c>
    </row>
    <row r="669" spans="1:11" x14ac:dyDescent="0.25">
      <c r="A669">
        <v>695</v>
      </c>
      <c r="B669" t="s">
        <v>346</v>
      </c>
      <c r="C669" t="s">
        <v>18</v>
      </c>
      <c r="D669" t="s">
        <v>163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t="s">
        <v>53</v>
      </c>
      <c r="K669" t="s">
        <v>160</v>
      </c>
    </row>
    <row r="670" spans="1:11" x14ac:dyDescent="0.25">
      <c r="A670">
        <v>696</v>
      </c>
      <c r="B670" t="s">
        <v>347</v>
      </c>
      <c r="C670" t="s">
        <v>10</v>
      </c>
      <c r="D670" t="s">
        <v>15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27</v>
      </c>
      <c r="K670" t="s">
        <v>114</v>
      </c>
    </row>
    <row r="671" spans="1:11" x14ac:dyDescent="0.25">
      <c r="A671">
        <v>697</v>
      </c>
      <c r="B671" t="s">
        <v>347</v>
      </c>
      <c r="C671" t="s">
        <v>14</v>
      </c>
      <c r="D671" t="s">
        <v>17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27</v>
      </c>
      <c r="K671" t="s">
        <v>114</v>
      </c>
    </row>
    <row r="672" spans="1:11" x14ac:dyDescent="0.25">
      <c r="A672">
        <v>698</v>
      </c>
      <c r="B672" t="s">
        <v>347</v>
      </c>
      <c r="C672" t="s">
        <v>16</v>
      </c>
      <c r="D672" t="s">
        <v>19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27</v>
      </c>
      <c r="K672" t="s">
        <v>114</v>
      </c>
    </row>
    <row r="673" spans="1:11" x14ac:dyDescent="0.25">
      <c r="A673">
        <v>699</v>
      </c>
      <c r="B673" t="s">
        <v>347</v>
      </c>
      <c r="C673" t="s">
        <v>18</v>
      </c>
      <c r="D673" t="s">
        <v>76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27</v>
      </c>
      <c r="K673" t="s">
        <v>114</v>
      </c>
    </row>
    <row r="674" spans="1:11" x14ac:dyDescent="0.25">
      <c r="A674">
        <v>700</v>
      </c>
      <c r="B674" t="s">
        <v>348</v>
      </c>
      <c r="C674" t="s">
        <v>10</v>
      </c>
      <c r="D674" t="s">
        <v>15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t="s">
        <v>22</v>
      </c>
      <c r="K674" t="s">
        <v>320</v>
      </c>
    </row>
    <row r="675" spans="1:11" x14ac:dyDescent="0.25">
      <c r="A675">
        <v>701</v>
      </c>
      <c r="B675" t="s">
        <v>348</v>
      </c>
      <c r="C675" t="s">
        <v>14</v>
      </c>
      <c r="D675" t="s">
        <v>17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t="s">
        <v>22</v>
      </c>
      <c r="K675" t="s">
        <v>320</v>
      </c>
    </row>
    <row r="676" spans="1:11" x14ac:dyDescent="0.25">
      <c r="A676">
        <v>702</v>
      </c>
      <c r="B676" t="s">
        <v>348</v>
      </c>
      <c r="C676" t="s">
        <v>16</v>
      </c>
      <c r="D676" t="s">
        <v>19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t="s">
        <v>22</v>
      </c>
      <c r="K676" t="s">
        <v>320</v>
      </c>
    </row>
    <row r="677" spans="1:11" x14ac:dyDescent="0.25">
      <c r="A677">
        <v>703</v>
      </c>
      <c r="B677" t="s">
        <v>348</v>
      </c>
      <c r="C677" t="s">
        <v>18</v>
      </c>
      <c r="D677" t="s">
        <v>76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t="s">
        <v>22</v>
      </c>
      <c r="K677" t="s">
        <v>320</v>
      </c>
    </row>
    <row r="678" spans="1:11" x14ac:dyDescent="0.25">
      <c r="A678">
        <v>704</v>
      </c>
      <c r="B678" t="s">
        <v>349</v>
      </c>
      <c r="C678" t="s">
        <v>10</v>
      </c>
      <c r="D678" t="s">
        <v>11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t="s">
        <v>22</v>
      </c>
      <c r="K678" t="s">
        <v>104</v>
      </c>
    </row>
    <row r="679" spans="1:11" x14ac:dyDescent="0.25">
      <c r="A679">
        <v>705</v>
      </c>
      <c r="B679" t="s">
        <v>349</v>
      </c>
      <c r="C679" t="s">
        <v>14</v>
      </c>
      <c r="D679" t="s">
        <v>15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t="s">
        <v>22</v>
      </c>
      <c r="K679" t="s">
        <v>104</v>
      </c>
    </row>
    <row r="680" spans="1:11" x14ac:dyDescent="0.25">
      <c r="A680">
        <v>706</v>
      </c>
      <c r="B680" t="s">
        <v>349</v>
      </c>
      <c r="C680" t="s">
        <v>16</v>
      </c>
      <c r="D680" t="s">
        <v>17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t="s">
        <v>22</v>
      </c>
      <c r="K680" t="s">
        <v>104</v>
      </c>
    </row>
    <row r="681" spans="1:11" x14ac:dyDescent="0.25">
      <c r="A681">
        <v>707</v>
      </c>
      <c r="B681" t="s">
        <v>349</v>
      </c>
      <c r="C681" t="s">
        <v>18</v>
      </c>
      <c r="D681" t="s">
        <v>19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t="s">
        <v>22</v>
      </c>
      <c r="K681" t="s">
        <v>104</v>
      </c>
    </row>
    <row r="682" spans="1:11" x14ac:dyDescent="0.25">
      <c r="A682">
        <v>708</v>
      </c>
      <c r="B682" t="s">
        <v>350</v>
      </c>
      <c r="C682" t="s">
        <v>10</v>
      </c>
      <c r="D682" t="s">
        <v>245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t="s">
        <v>27</v>
      </c>
      <c r="K682" t="s">
        <v>56</v>
      </c>
    </row>
    <row r="683" spans="1:11" x14ac:dyDescent="0.25">
      <c r="A683">
        <v>709</v>
      </c>
      <c r="B683" t="s">
        <v>350</v>
      </c>
      <c r="C683" t="s">
        <v>14</v>
      </c>
      <c r="D683" t="s">
        <v>247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t="s">
        <v>27</v>
      </c>
      <c r="K683" t="s">
        <v>56</v>
      </c>
    </row>
    <row r="684" spans="1:11" x14ac:dyDescent="0.25">
      <c r="A684">
        <v>710</v>
      </c>
      <c r="B684" t="s">
        <v>350</v>
      </c>
      <c r="C684" t="s">
        <v>16</v>
      </c>
      <c r="D684" t="s">
        <v>162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t="s">
        <v>27</v>
      </c>
      <c r="K684" t="s">
        <v>56</v>
      </c>
    </row>
    <row r="685" spans="1:11" x14ac:dyDescent="0.25">
      <c r="A685">
        <v>711</v>
      </c>
      <c r="B685" t="s">
        <v>350</v>
      </c>
      <c r="C685" t="s">
        <v>18</v>
      </c>
      <c r="D685" t="s">
        <v>248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t="s">
        <v>27</v>
      </c>
      <c r="K685" t="s">
        <v>56</v>
      </c>
    </row>
    <row r="686" spans="1:11" x14ac:dyDescent="0.25">
      <c r="A686">
        <v>712</v>
      </c>
      <c r="B686" t="s">
        <v>351</v>
      </c>
      <c r="C686" t="s">
        <v>10</v>
      </c>
      <c r="D686" s="1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t="s">
        <v>22</v>
      </c>
      <c r="K686" t="s">
        <v>332</v>
      </c>
    </row>
    <row r="687" spans="1:11" x14ac:dyDescent="0.25">
      <c r="A687">
        <v>713</v>
      </c>
      <c r="B687" t="s">
        <v>351</v>
      </c>
      <c r="C687" t="s">
        <v>14</v>
      </c>
      <c r="D687" s="1">
        <v>41641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t="s">
        <v>22</v>
      </c>
      <c r="K687" t="s">
        <v>332</v>
      </c>
    </row>
    <row r="688" spans="1:11" x14ac:dyDescent="0.25">
      <c r="A688">
        <v>714</v>
      </c>
      <c r="B688" t="s">
        <v>351</v>
      </c>
      <c r="C688" t="s">
        <v>16</v>
      </c>
      <c r="D688" t="s">
        <v>60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t="s">
        <v>22</v>
      </c>
      <c r="K688" t="s">
        <v>332</v>
      </c>
    </row>
    <row r="689" spans="1:11" x14ac:dyDescent="0.25">
      <c r="A689">
        <v>715</v>
      </c>
      <c r="B689" t="s">
        <v>351</v>
      </c>
      <c r="C689" t="s">
        <v>18</v>
      </c>
      <c r="D689" t="s">
        <v>145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t="s">
        <v>22</v>
      </c>
      <c r="K689" t="s">
        <v>332</v>
      </c>
    </row>
    <row r="690" spans="1:11" x14ac:dyDescent="0.25">
      <c r="A690">
        <v>716</v>
      </c>
      <c r="B690" t="s">
        <v>352</v>
      </c>
      <c r="C690" t="s">
        <v>10</v>
      </c>
      <c r="D690" t="s">
        <v>21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t="s">
        <v>22</v>
      </c>
      <c r="K690" t="s">
        <v>353</v>
      </c>
    </row>
    <row r="691" spans="1:11" x14ac:dyDescent="0.25">
      <c r="A691">
        <v>717</v>
      </c>
      <c r="B691" t="s">
        <v>352</v>
      </c>
      <c r="C691" t="s">
        <v>14</v>
      </c>
      <c r="D691" t="s">
        <v>24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t="s">
        <v>22</v>
      </c>
      <c r="K691" t="s">
        <v>353</v>
      </c>
    </row>
    <row r="692" spans="1:11" x14ac:dyDescent="0.25">
      <c r="A692">
        <v>718</v>
      </c>
      <c r="B692" t="s">
        <v>352</v>
      </c>
      <c r="C692" t="s">
        <v>16</v>
      </c>
      <c r="D692" t="s">
        <v>354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t="s">
        <v>22</v>
      </c>
      <c r="K692" t="s">
        <v>353</v>
      </c>
    </row>
    <row r="693" spans="1:11" x14ac:dyDescent="0.25">
      <c r="A693">
        <v>719</v>
      </c>
      <c r="B693" t="s">
        <v>352</v>
      </c>
      <c r="C693" t="s">
        <v>18</v>
      </c>
      <c r="D693" t="s">
        <v>355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t="s">
        <v>22</v>
      </c>
      <c r="K693" t="s">
        <v>353</v>
      </c>
    </row>
    <row r="694" spans="1:11" x14ac:dyDescent="0.25">
      <c r="A694">
        <v>720</v>
      </c>
      <c r="B694" t="s">
        <v>356</v>
      </c>
      <c r="C694" t="s">
        <v>10</v>
      </c>
      <c r="D694" t="s">
        <v>15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t="s">
        <v>22</v>
      </c>
      <c r="K694" t="s">
        <v>357</v>
      </c>
    </row>
    <row r="695" spans="1:11" x14ac:dyDescent="0.25">
      <c r="A695">
        <v>721</v>
      </c>
      <c r="B695" t="s">
        <v>356</v>
      </c>
      <c r="C695" t="s">
        <v>14</v>
      </c>
      <c r="D695" t="s">
        <v>17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t="s">
        <v>22</v>
      </c>
      <c r="K695" t="s">
        <v>357</v>
      </c>
    </row>
    <row r="696" spans="1:11" x14ac:dyDescent="0.25">
      <c r="A696">
        <v>722</v>
      </c>
      <c r="B696" t="s">
        <v>356</v>
      </c>
      <c r="C696" t="s">
        <v>16</v>
      </c>
      <c r="D696" t="s">
        <v>19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t="s">
        <v>22</v>
      </c>
      <c r="K696" t="s">
        <v>357</v>
      </c>
    </row>
    <row r="697" spans="1:11" x14ac:dyDescent="0.25">
      <c r="A697">
        <v>723</v>
      </c>
      <c r="B697" t="s">
        <v>356</v>
      </c>
      <c r="C697" t="s">
        <v>18</v>
      </c>
      <c r="D697" t="s">
        <v>76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t="s">
        <v>22</v>
      </c>
      <c r="K697" t="s">
        <v>357</v>
      </c>
    </row>
    <row r="698" spans="1:11" x14ac:dyDescent="0.25">
      <c r="A698">
        <v>724</v>
      </c>
      <c r="B698" t="s">
        <v>358</v>
      </c>
      <c r="C698" t="s">
        <v>10</v>
      </c>
      <c r="D698" t="s">
        <v>11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t="s">
        <v>12</v>
      </c>
      <c r="K698" t="s">
        <v>359</v>
      </c>
    </row>
    <row r="699" spans="1:11" x14ac:dyDescent="0.25">
      <c r="A699">
        <v>725</v>
      </c>
      <c r="B699" t="s">
        <v>358</v>
      </c>
      <c r="C699" t="s">
        <v>14</v>
      </c>
      <c r="D699" t="s">
        <v>15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t="s">
        <v>12</v>
      </c>
      <c r="K699" t="s">
        <v>359</v>
      </c>
    </row>
    <row r="700" spans="1:11" x14ac:dyDescent="0.25">
      <c r="A700">
        <v>726</v>
      </c>
      <c r="B700" t="s">
        <v>358</v>
      </c>
      <c r="C700" t="s">
        <v>16</v>
      </c>
      <c r="D700" t="s">
        <v>17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t="s">
        <v>12</v>
      </c>
      <c r="K700" t="s">
        <v>359</v>
      </c>
    </row>
    <row r="701" spans="1:11" x14ac:dyDescent="0.25">
      <c r="A701">
        <v>727</v>
      </c>
      <c r="B701" t="s">
        <v>358</v>
      </c>
      <c r="C701" t="s">
        <v>18</v>
      </c>
      <c r="D701" t="s">
        <v>19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t="s">
        <v>12</v>
      </c>
      <c r="K701" t="s">
        <v>359</v>
      </c>
    </row>
    <row r="702" spans="1:11" x14ac:dyDescent="0.25">
      <c r="A702">
        <v>728</v>
      </c>
      <c r="B702" t="s">
        <v>360</v>
      </c>
      <c r="C702" t="s">
        <v>10</v>
      </c>
      <c r="D702" t="s">
        <v>15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t="s">
        <v>108</v>
      </c>
      <c r="K702" t="s">
        <v>149</v>
      </c>
    </row>
    <row r="703" spans="1:11" x14ac:dyDescent="0.25">
      <c r="A703">
        <v>729</v>
      </c>
      <c r="B703" t="s">
        <v>360</v>
      </c>
      <c r="C703" t="s">
        <v>14</v>
      </c>
      <c r="D703" t="s">
        <v>17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t="s">
        <v>108</v>
      </c>
      <c r="K703" t="s">
        <v>149</v>
      </c>
    </row>
    <row r="704" spans="1:11" x14ac:dyDescent="0.25">
      <c r="A704">
        <v>730</v>
      </c>
      <c r="B704" t="s">
        <v>360</v>
      </c>
      <c r="C704" t="s">
        <v>16</v>
      </c>
      <c r="D704" t="s">
        <v>19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t="s">
        <v>108</v>
      </c>
      <c r="K704" t="s">
        <v>149</v>
      </c>
    </row>
    <row r="705" spans="1:11" x14ac:dyDescent="0.25">
      <c r="A705">
        <v>731</v>
      </c>
      <c r="B705" t="s">
        <v>360</v>
      </c>
      <c r="C705" t="s">
        <v>18</v>
      </c>
      <c r="D705" t="s">
        <v>76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t="s">
        <v>108</v>
      </c>
      <c r="K705" t="s">
        <v>149</v>
      </c>
    </row>
    <row r="706" spans="1:11" x14ac:dyDescent="0.25">
      <c r="A706">
        <v>732</v>
      </c>
      <c r="B706" t="s">
        <v>361</v>
      </c>
      <c r="C706" t="s">
        <v>10</v>
      </c>
      <c r="D706" t="s">
        <v>165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t="s">
        <v>22</v>
      </c>
      <c r="K706" t="s">
        <v>353</v>
      </c>
    </row>
    <row r="707" spans="1:11" x14ac:dyDescent="0.25">
      <c r="A707">
        <v>733</v>
      </c>
      <c r="B707" t="s">
        <v>361</v>
      </c>
      <c r="C707" t="s">
        <v>14</v>
      </c>
      <c r="D707" t="s">
        <v>166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t="s">
        <v>22</v>
      </c>
      <c r="K707" t="s">
        <v>353</v>
      </c>
    </row>
    <row r="708" spans="1:11" x14ac:dyDescent="0.25">
      <c r="A708">
        <v>734</v>
      </c>
      <c r="B708" t="s">
        <v>361</v>
      </c>
      <c r="C708" t="s">
        <v>16</v>
      </c>
      <c r="D708" t="s">
        <v>167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t="s">
        <v>22</v>
      </c>
      <c r="K708" t="s">
        <v>353</v>
      </c>
    </row>
    <row r="709" spans="1:11" x14ac:dyDescent="0.25">
      <c r="A709">
        <v>735</v>
      </c>
      <c r="B709" t="s">
        <v>361</v>
      </c>
      <c r="C709" t="s">
        <v>18</v>
      </c>
      <c r="D709" t="s">
        <v>168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t="s">
        <v>22</v>
      </c>
      <c r="K709" t="s">
        <v>353</v>
      </c>
    </row>
    <row r="710" spans="1:11" x14ac:dyDescent="0.25">
      <c r="A710">
        <v>736</v>
      </c>
      <c r="B710" t="s">
        <v>362</v>
      </c>
      <c r="C710" t="s">
        <v>10</v>
      </c>
      <c r="D710" t="s">
        <v>11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22</v>
      </c>
      <c r="K710" t="s">
        <v>363</v>
      </c>
    </row>
    <row r="711" spans="1:11" x14ac:dyDescent="0.25">
      <c r="A711">
        <v>737</v>
      </c>
      <c r="B711" t="s">
        <v>362</v>
      </c>
      <c r="C711" t="s">
        <v>14</v>
      </c>
      <c r="D711" t="s">
        <v>364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22</v>
      </c>
      <c r="K711" t="s">
        <v>363</v>
      </c>
    </row>
    <row r="712" spans="1:11" x14ac:dyDescent="0.25">
      <c r="A712">
        <v>738</v>
      </c>
      <c r="B712" t="s">
        <v>362</v>
      </c>
      <c r="C712" t="s">
        <v>16</v>
      </c>
      <c r="D712" t="s">
        <v>365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22</v>
      </c>
      <c r="K712" t="s">
        <v>363</v>
      </c>
    </row>
    <row r="713" spans="1:11" x14ac:dyDescent="0.25">
      <c r="A713">
        <v>739</v>
      </c>
      <c r="B713" t="s">
        <v>362</v>
      </c>
      <c r="C713" t="s">
        <v>18</v>
      </c>
      <c r="D713" t="s">
        <v>366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22</v>
      </c>
      <c r="K713" t="s">
        <v>363</v>
      </c>
    </row>
    <row r="714" spans="1:11" x14ac:dyDescent="0.25">
      <c r="A714">
        <v>740</v>
      </c>
      <c r="B714" t="s">
        <v>367</v>
      </c>
      <c r="C714" t="s">
        <v>10</v>
      </c>
      <c r="D714" t="s">
        <v>11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t="s">
        <v>68</v>
      </c>
      <c r="K714" t="s">
        <v>137</v>
      </c>
    </row>
    <row r="715" spans="1:11" x14ac:dyDescent="0.25">
      <c r="A715">
        <v>741</v>
      </c>
      <c r="B715" t="s">
        <v>367</v>
      </c>
      <c r="C715" t="s">
        <v>14</v>
      </c>
      <c r="D715" t="s">
        <v>15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t="s">
        <v>68</v>
      </c>
      <c r="K715" t="s">
        <v>137</v>
      </c>
    </row>
    <row r="716" spans="1:11" x14ac:dyDescent="0.25">
      <c r="A716">
        <v>742</v>
      </c>
      <c r="B716" t="s">
        <v>367</v>
      </c>
      <c r="C716" t="s">
        <v>16</v>
      </c>
      <c r="D716" t="s">
        <v>17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t="s">
        <v>68</v>
      </c>
      <c r="K716" t="s">
        <v>137</v>
      </c>
    </row>
    <row r="717" spans="1:11" x14ac:dyDescent="0.25">
      <c r="A717">
        <v>743</v>
      </c>
      <c r="B717" t="s">
        <v>367</v>
      </c>
      <c r="C717" t="s">
        <v>18</v>
      </c>
      <c r="D717" t="s">
        <v>19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t="s">
        <v>68</v>
      </c>
      <c r="K717" t="s">
        <v>137</v>
      </c>
    </row>
    <row r="718" spans="1:11" x14ac:dyDescent="0.25">
      <c r="A718">
        <v>744</v>
      </c>
      <c r="B718" t="s">
        <v>368</v>
      </c>
      <c r="C718" t="s">
        <v>10</v>
      </c>
      <c r="D718" t="s">
        <v>24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t="s">
        <v>22</v>
      </c>
      <c r="K718" t="s">
        <v>369</v>
      </c>
    </row>
    <row r="719" spans="1:11" x14ac:dyDescent="0.25">
      <c r="A719">
        <v>745</v>
      </c>
      <c r="B719" t="s">
        <v>368</v>
      </c>
      <c r="C719" t="s">
        <v>14</v>
      </c>
      <c r="D719" s="1">
        <v>42064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t="s">
        <v>22</v>
      </c>
      <c r="K719" t="s">
        <v>369</v>
      </c>
    </row>
    <row r="720" spans="1:11" x14ac:dyDescent="0.25">
      <c r="A720">
        <v>746</v>
      </c>
      <c r="B720" t="s">
        <v>368</v>
      </c>
      <c r="C720" t="s">
        <v>16</v>
      </c>
      <c r="D720" s="1">
        <v>42401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t="s">
        <v>22</v>
      </c>
      <c r="K720" t="s">
        <v>369</v>
      </c>
    </row>
    <row r="721" spans="1:11" x14ac:dyDescent="0.25">
      <c r="A721">
        <v>747</v>
      </c>
      <c r="B721" t="s">
        <v>368</v>
      </c>
      <c r="C721" t="s">
        <v>18</v>
      </c>
      <c r="D721" t="s">
        <v>76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t="s">
        <v>22</v>
      </c>
      <c r="K721" t="s">
        <v>369</v>
      </c>
    </row>
    <row r="722" spans="1:11" x14ac:dyDescent="0.25">
      <c r="A722">
        <v>748</v>
      </c>
      <c r="B722" t="s">
        <v>370</v>
      </c>
      <c r="C722" t="s">
        <v>10</v>
      </c>
      <c r="D722" t="s">
        <v>11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t="s">
        <v>33</v>
      </c>
      <c r="K722" t="s">
        <v>270</v>
      </c>
    </row>
    <row r="723" spans="1:11" x14ac:dyDescent="0.25">
      <c r="A723">
        <v>749</v>
      </c>
      <c r="B723" t="s">
        <v>370</v>
      </c>
      <c r="C723" t="s">
        <v>14</v>
      </c>
      <c r="D723" t="s">
        <v>15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t="s">
        <v>33</v>
      </c>
      <c r="K723" t="s">
        <v>270</v>
      </c>
    </row>
    <row r="724" spans="1:11" x14ac:dyDescent="0.25">
      <c r="A724">
        <v>750</v>
      </c>
      <c r="B724" t="s">
        <v>370</v>
      </c>
      <c r="C724" t="s">
        <v>16</v>
      </c>
      <c r="D724" t="s">
        <v>17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t="s">
        <v>33</v>
      </c>
      <c r="K724" t="s">
        <v>270</v>
      </c>
    </row>
    <row r="725" spans="1:11" x14ac:dyDescent="0.25">
      <c r="A725">
        <v>751</v>
      </c>
      <c r="B725" t="s">
        <v>370</v>
      </c>
      <c r="C725" t="s">
        <v>18</v>
      </c>
      <c r="D725" t="s">
        <v>19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t="s">
        <v>33</v>
      </c>
      <c r="K725" t="s">
        <v>270</v>
      </c>
    </row>
    <row r="726" spans="1:11" x14ac:dyDescent="0.25">
      <c r="A726">
        <v>752</v>
      </c>
      <c r="B726" t="s">
        <v>371</v>
      </c>
      <c r="C726" t="s">
        <v>10</v>
      </c>
      <c r="D726" t="s">
        <v>11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t="s">
        <v>73</v>
      </c>
      <c r="K726" t="s">
        <v>74</v>
      </c>
    </row>
    <row r="727" spans="1:11" x14ac:dyDescent="0.25">
      <c r="A727">
        <v>753</v>
      </c>
      <c r="B727" t="s">
        <v>371</v>
      </c>
      <c r="C727" t="s">
        <v>14</v>
      </c>
      <c r="D727" t="s">
        <v>15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t="s">
        <v>73</v>
      </c>
      <c r="K727" t="s">
        <v>74</v>
      </c>
    </row>
    <row r="728" spans="1:11" x14ac:dyDescent="0.25">
      <c r="A728">
        <v>754</v>
      </c>
      <c r="B728" t="s">
        <v>371</v>
      </c>
      <c r="C728" t="s">
        <v>16</v>
      </c>
      <c r="D728" t="s">
        <v>17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t="s">
        <v>73</v>
      </c>
      <c r="K728" t="s">
        <v>74</v>
      </c>
    </row>
    <row r="729" spans="1:11" x14ac:dyDescent="0.25">
      <c r="A729">
        <v>755</v>
      </c>
      <c r="B729" t="s">
        <v>371</v>
      </c>
      <c r="C729" t="s">
        <v>18</v>
      </c>
      <c r="D729" t="s">
        <v>19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t="s">
        <v>73</v>
      </c>
      <c r="K729" t="s">
        <v>74</v>
      </c>
    </row>
    <row r="730" spans="1:11" x14ac:dyDescent="0.25">
      <c r="A730">
        <v>756</v>
      </c>
      <c r="B730" t="s">
        <v>372</v>
      </c>
      <c r="C730" t="s">
        <v>10</v>
      </c>
      <c r="D730" t="s">
        <v>15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t="s">
        <v>73</v>
      </c>
      <c r="K730" t="s">
        <v>74</v>
      </c>
    </row>
    <row r="731" spans="1:11" x14ac:dyDescent="0.25">
      <c r="A731">
        <v>757</v>
      </c>
      <c r="B731" t="s">
        <v>372</v>
      </c>
      <c r="C731" t="s">
        <v>14</v>
      </c>
      <c r="D731" t="s">
        <v>17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t="s">
        <v>73</v>
      </c>
      <c r="K731" t="s">
        <v>74</v>
      </c>
    </row>
    <row r="732" spans="1:11" x14ac:dyDescent="0.25">
      <c r="A732">
        <v>758</v>
      </c>
      <c r="B732" t="s">
        <v>372</v>
      </c>
      <c r="C732" t="s">
        <v>16</v>
      </c>
      <c r="D732" t="s">
        <v>19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t="s">
        <v>73</v>
      </c>
      <c r="K732" t="s">
        <v>74</v>
      </c>
    </row>
    <row r="733" spans="1:11" x14ac:dyDescent="0.25">
      <c r="A733">
        <v>759</v>
      </c>
      <c r="B733" t="s">
        <v>372</v>
      </c>
      <c r="C733" t="s">
        <v>18</v>
      </c>
      <c r="D733" t="s">
        <v>76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t="s">
        <v>73</v>
      </c>
      <c r="K733" t="s">
        <v>74</v>
      </c>
    </row>
    <row r="734" spans="1:11" x14ac:dyDescent="0.25">
      <c r="A734">
        <v>760</v>
      </c>
      <c r="B734" t="s">
        <v>373</v>
      </c>
      <c r="C734" t="s">
        <v>10</v>
      </c>
      <c r="D734" s="1">
        <v>41335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t="s">
        <v>22</v>
      </c>
      <c r="K734" t="s">
        <v>374</v>
      </c>
    </row>
    <row r="735" spans="1:11" x14ac:dyDescent="0.25">
      <c r="A735">
        <v>761</v>
      </c>
      <c r="B735" t="s">
        <v>373</v>
      </c>
      <c r="C735" t="s">
        <v>14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t="s">
        <v>22</v>
      </c>
      <c r="K735" t="s">
        <v>374</v>
      </c>
    </row>
    <row r="736" spans="1:11" x14ac:dyDescent="0.25">
      <c r="A736">
        <v>762</v>
      </c>
      <c r="B736" t="s">
        <v>373</v>
      </c>
      <c r="C736" t="s">
        <v>16</v>
      </c>
      <c r="D736" s="1">
        <v>42006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t="s">
        <v>22</v>
      </c>
      <c r="K736" t="s">
        <v>374</v>
      </c>
    </row>
    <row r="737" spans="1:11" x14ac:dyDescent="0.25">
      <c r="A737">
        <v>763</v>
      </c>
      <c r="B737" t="s">
        <v>373</v>
      </c>
      <c r="C737" t="s">
        <v>18</v>
      </c>
      <c r="D737" t="s">
        <v>61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t="s">
        <v>22</v>
      </c>
      <c r="K737" t="s">
        <v>374</v>
      </c>
    </row>
    <row r="738" spans="1:11" x14ac:dyDescent="0.25">
      <c r="A738">
        <v>764</v>
      </c>
      <c r="B738" t="s">
        <v>375</v>
      </c>
      <c r="C738" t="s">
        <v>10</v>
      </c>
      <c r="D738" t="s">
        <v>11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t="s">
        <v>108</v>
      </c>
      <c r="K738" t="s">
        <v>191</v>
      </c>
    </row>
    <row r="739" spans="1:11" x14ac:dyDescent="0.25">
      <c r="A739">
        <v>765</v>
      </c>
      <c r="B739" t="s">
        <v>375</v>
      </c>
      <c r="C739" t="s">
        <v>14</v>
      </c>
      <c r="D739" t="s">
        <v>15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t="s">
        <v>108</v>
      </c>
      <c r="K739" t="s">
        <v>191</v>
      </c>
    </row>
    <row r="740" spans="1:11" x14ac:dyDescent="0.25">
      <c r="A740">
        <v>766</v>
      </c>
      <c r="B740" t="s">
        <v>375</v>
      </c>
      <c r="C740" t="s">
        <v>16</v>
      </c>
      <c r="D740" t="s">
        <v>17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t="s">
        <v>108</v>
      </c>
      <c r="K740" t="s">
        <v>191</v>
      </c>
    </row>
    <row r="741" spans="1:11" x14ac:dyDescent="0.25">
      <c r="A741">
        <v>767</v>
      </c>
      <c r="B741" t="s">
        <v>375</v>
      </c>
      <c r="C741" t="s">
        <v>18</v>
      </c>
      <c r="D741" t="s">
        <v>19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t="s">
        <v>108</v>
      </c>
      <c r="K741" t="s">
        <v>191</v>
      </c>
    </row>
    <row r="742" spans="1:11" x14ac:dyDescent="0.25">
      <c r="A742">
        <v>768</v>
      </c>
      <c r="B742" t="s">
        <v>376</v>
      </c>
      <c r="C742" t="s">
        <v>10</v>
      </c>
      <c r="D742" t="s">
        <v>11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t="s">
        <v>68</v>
      </c>
      <c r="K742" t="s">
        <v>71</v>
      </c>
    </row>
    <row r="743" spans="1:11" x14ac:dyDescent="0.25">
      <c r="A743">
        <v>769</v>
      </c>
      <c r="B743" t="s">
        <v>376</v>
      </c>
      <c r="C743" t="s">
        <v>14</v>
      </c>
      <c r="D743" t="s">
        <v>15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t="s">
        <v>68</v>
      </c>
      <c r="K743" t="s">
        <v>71</v>
      </c>
    </row>
    <row r="744" spans="1:11" x14ac:dyDescent="0.25">
      <c r="A744">
        <v>770</v>
      </c>
      <c r="B744" t="s">
        <v>376</v>
      </c>
      <c r="C744" t="s">
        <v>16</v>
      </c>
      <c r="D744" t="s">
        <v>17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t="s">
        <v>68</v>
      </c>
      <c r="K744" t="s">
        <v>71</v>
      </c>
    </row>
    <row r="745" spans="1:11" x14ac:dyDescent="0.25">
      <c r="A745">
        <v>771</v>
      </c>
      <c r="B745" t="s">
        <v>376</v>
      </c>
      <c r="C745" t="s">
        <v>18</v>
      </c>
      <c r="D745" t="s">
        <v>19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t="s">
        <v>68</v>
      </c>
      <c r="K745" t="s">
        <v>71</v>
      </c>
    </row>
    <row r="746" spans="1:11" x14ac:dyDescent="0.25">
      <c r="A746">
        <v>772</v>
      </c>
      <c r="B746" t="s">
        <v>377</v>
      </c>
      <c r="C746" t="s">
        <v>10</v>
      </c>
      <c r="D746" t="s">
        <v>11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t="s">
        <v>22</v>
      </c>
      <c r="K746" t="s">
        <v>378</v>
      </c>
    </row>
    <row r="747" spans="1:11" x14ac:dyDescent="0.25">
      <c r="A747">
        <v>773</v>
      </c>
      <c r="B747" t="s">
        <v>377</v>
      </c>
      <c r="C747" t="s">
        <v>14</v>
      </c>
      <c r="D747" t="s">
        <v>15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t="s">
        <v>22</v>
      </c>
      <c r="K747" t="s">
        <v>378</v>
      </c>
    </row>
    <row r="748" spans="1:11" x14ac:dyDescent="0.25">
      <c r="A748">
        <v>774</v>
      </c>
      <c r="B748" t="s">
        <v>377</v>
      </c>
      <c r="C748" t="s">
        <v>16</v>
      </c>
      <c r="D748" t="s">
        <v>17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t="s">
        <v>22</v>
      </c>
      <c r="K748" t="s">
        <v>378</v>
      </c>
    </row>
    <row r="749" spans="1:11" x14ac:dyDescent="0.25">
      <c r="A749">
        <v>775</v>
      </c>
      <c r="B749" t="s">
        <v>377</v>
      </c>
      <c r="C749" t="s">
        <v>18</v>
      </c>
      <c r="D749" t="s">
        <v>19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t="s">
        <v>22</v>
      </c>
      <c r="K749" t="s">
        <v>378</v>
      </c>
    </row>
    <row r="750" spans="1:11" x14ac:dyDescent="0.25">
      <c r="A750">
        <v>776</v>
      </c>
      <c r="B750" t="s">
        <v>379</v>
      </c>
      <c r="C750" t="s">
        <v>10</v>
      </c>
      <c r="D750" t="s">
        <v>26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33</v>
      </c>
      <c r="K750" t="s">
        <v>42</v>
      </c>
    </row>
    <row r="751" spans="1:11" x14ac:dyDescent="0.25">
      <c r="A751">
        <v>777</v>
      </c>
      <c r="B751" t="s">
        <v>379</v>
      </c>
      <c r="C751" t="s">
        <v>14</v>
      </c>
      <c r="D751" t="s">
        <v>29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33</v>
      </c>
      <c r="K751" t="s">
        <v>42</v>
      </c>
    </row>
    <row r="752" spans="1:11" x14ac:dyDescent="0.25">
      <c r="A752">
        <v>778</v>
      </c>
      <c r="B752" t="s">
        <v>379</v>
      </c>
      <c r="C752" t="s">
        <v>16</v>
      </c>
      <c r="D752" t="s">
        <v>30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33</v>
      </c>
      <c r="K752" t="s">
        <v>42</v>
      </c>
    </row>
    <row r="753" spans="1:11" x14ac:dyDescent="0.25">
      <c r="A753">
        <v>779</v>
      </c>
      <c r="B753" t="s">
        <v>379</v>
      </c>
      <c r="C753" t="s">
        <v>18</v>
      </c>
      <c r="D753" t="s">
        <v>31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33</v>
      </c>
      <c r="K753" t="s">
        <v>42</v>
      </c>
    </row>
    <row r="754" spans="1:11" x14ac:dyDescent="0.25">
      <c r="A754">
        <v>780</v>
      </c>
      <c r="B754" t="s">
        <v>380</v>
      </c>
      <c r="C754" t="s">
        <v>10</v>
      </c>
      <c r="D754" t="s">
        <v>15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t="s">
        <v>12</v>
      </c>
      <c r="K754" t="s">
        <v>211</v>
      </c>
    </row>
    <row r="755" spans="1:11" x14ac:dyDescent="0.25">
      <c r="A755">
        <v>781</v>
      </c>
      <c r="B755" t="s">
        <v>380</v>
      </c>
      <c r="C755" t="s">
        <v>14</v>
      </c>
      <c r="D755" t="s">
        <v>17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t="s">
        <v>12</v>
      </c>
      <c r="K755" t="s">
        <v>211</v>
      </c>
    </row>
    <row r="756" spans="1:11" x14ac:dyDescent="0.25">
      <c r="A756">
        <v>782</v>
      </c>
      <c r="B756" t="s">
        <v>380</v>
      </c>
      <c r="C756" t="s">
        <v>16</v>
      </c>
      <c r="D756" t="s">
        <v>19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t="s">
        <v>12</v>
      </c>
      <c r="K756" t="s">
        <v>211</v>
      </c>
    </row>
    <row r="757" spans="1:11" x14ac:dyDescent="0.25">
      <c r="A757">
        <v>783</v>
      </c>
      <c r="B757" t="s">
        <v>380</v>
      </c>
      <c r="C757" t="s">
        <v>18</v>
      </c>
      <c r="D757" t="s">
        <v>76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t="s">
        <v>12</v>
      </c>
      <c r="K757" t="s">
        <v>211</v>
      </c>
    </row>
    <row r="758" spans="1:11" x14ac:dyDescent="0.25">
      <c r="A758">
        <v>784</v>
      </c>
      <c r="B758" t="s">
        <v>381</v>
      </c>
      <c r="C758" t="s">
        <v>10</v>
      </c>
      <c r="D758" t="s">
        <v>36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108</v>
      </c>
      <c r="K758" t="s">
        <v>382</v>
      </c>
    </row>
    <row r="759" spans="1:11" x14ac:dyDescent="0.25">
      <c r="A759">
        <v>785</v>
      </c>
      <c r="B759" t="s">
        <v>381</v>
      </c>
      <c r="C759" t="s">
        <v>14</v>
      </c>
      <c r="D759" t="s">
        <v>38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108</v>
      </c>
      <c r="K759" t="s">
        <v>382</v>
      </c>
    </row>
    <row r="760" spans="1:11" x14ac:dyDescent="0.25">
      <c r="A760">
        <v>786</v>
      </c>
      <c r="B760" t="s">
        <v>381</v>
      </c>
      <c r="C760" t="s">
        <v>16</v>
      </c>
      <c r="D760" t="s">
        <v>39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108</v>
      </c>
      <c r="K760" t="s">
        <v>382</v>
      </c>
    </row>
    <row r="761" spans="1:11" x14ac:dyDescent="0.25">
      <c r="A761">
        <v>787</v>
      </c>
      <c r="B761" t="s">
        <v>381</v>
      </c>
      <c r="C761" t="s">
        <v>18</v>
      </c>
      <c r="D761" t="s">
        <v>40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108</v>
      </c>
      <c r="K761" t="s">
        <v>382</v>
      </c>
    </row>
    <row r="762" spans="1:11" x14ac:dyDescent="0.25">
      <c r="A762">
        <v>788</v>
      </c>
      <c r="B762" t="s">
        <v>383</v>
      </c>
      <c r="C762" t="s">
        <v>10</v>
      </c>
      <c r="D762" t="s">
        <v>215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27</v>
      </c>
      <c r="K762" t="s">
        <v>384</v>
      </c>
    </row>
    <row r="763" spans="1:11" x14ac:dyDescent="0.25">
      <c r="A763">
        <v>789</v>
      </c>
      <c r="B763" t="s">
        <v>383</v>
      </c>
      <c r="C763" t="s">
        <v>14</v>
      </c>
      <c r="D763" t="s">
        <v>50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27</v>
      </c>
      <c r="K763" t="s">
        <v>384</v>
      </c>
    </row>
    <row r="764" spans="1:11" x14ac:dyDescent="0.25">
      <c r="A764">
        <v>790</v>
      </c>
      <c r="B764" t="s">
        <v>383</v>
      </c>
      <c r="C764" t="s">
        <v>16</v>
      </c>
      <c r="D764" t="s">
        <v>216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27</v>
      </c>
      <c r="K764" t="s">
        <v>384</v>
      </c>
    </row>
    <row r="765" spans="1:11" x14ac:dyDescent="0.25">
      <c r="A765">
        <v>791</v>
      </c>
      <c r="B765" t="s">
        <v>385</v>
      </c>
      <c r="C765" t="s">
        <v>10</v>
      </c>
      <c r="D765" t="s">
        <v>213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27</v>
      </c>
      <c r="K765" t="s">
        <v>28</v>
      </c>
    </row>
    <row r="766" spans="1:11" x14ac:dyDescent="0.25">
      <c r="A766">
        <v>792</v>
      </c>
      <c r="B766" t="s">
        <v>385</v>
      </c>
      <c r="C766" t="s">
        <v>14</v>
      </c>
      <c r="D766" t="s">
        <v>215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27</v>
      </c>
      <c r="K766" t="s">
        <v>28</v>
      </c>
    </row>
    <row r="767" spans="1:11" x14ac:dyDescent="0.25">
      <c r="A767">
        <v>793</v>
      </c>
      <c r="B767" t="s">
        <v>385</v>
      </c>
      <c r="C767" t="s">
        <v>16</v>
      </c>
      <c r="D767" t="s">
        <v>50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27</v>
      </c>
      <c r="K767" t="s">
        <v>28</v>
      </c>
    </row>
    <row r="768" spans="1:11" x14ac:dyDescent="0.25">
      <c r="A768">
        <v>794</v>
      </c>
      <c r="B768" t="s">
        <v>385</v>
      </c>
      <c r="C768" t="s">
        <v>18</v>
      </c>
      <c r="D768" t="s">
        <v>216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27</v>
      </c>
      <c r="K768" t="s">
        <v>28</v>
      </c>
    </row>
    <row r="769" spans="1:11" x14ac:dyDescent="0.25">
      <c r="A769">
        <v>795</v>
      </c>
      <c r="B769" t="s">
        <v>386</v>
      </c>
      <c r="C769" t="s">
        <v>10</v>
      </c>
      <c r="D769" t="s">
        <v>387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t="s">
        <v>68</v>
      </c>
      <c r="K769" t="s">
        <v>125</v>
      </c>
    </row>
    <row r="770" spans="1:11" x14ac:dyDescent="0.25">
      <c r="A770">
        <v>796</v>
      </c>
      <c r="B770" t="s">
        <v>386</v>
      </c>
      <c r="C770" t="s">
        <v>14</v>
      </c>
      <c r="D770" t="s">
        <v>388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t="s">
        <v>68</v>
      </c>
      <c r="K770" t="s">
        <v>125</v>
      </c>
    </row>
    <row r="771" spans="1:11" x14ac:dyDescent="0.25">
      <c r="A771">
        <v>797</v>
      </c>
      <c r="B771" t="s">
        <v>386</v>
      </c>
      <c r="C771" t="s">
        <v>16</v>
      </c>
      <c r="D771" t="s">
        <v>389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t="s">
        <v>68</v>
      </c>
      <c r="K771" t="s">
        <v>125</v>
      </c>
    </row>
    <row r="772" spans="1:11" x14ac:dyDescent="0.25">
      <c r="A772">
        <v>798</v>
      </c>
      <c r="B772" t="s">
        <v>386</v>
      </c>
      <c r="C772" t="s">
        <v>18</v>
      </c>
      <c r="D772" t="s">
        <v>390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t="s">
        <v>68</v>
      </c>
      <c r="K772" t="s">
        <v>125</v>
      </c>
    </row>
    <row r="773" spans="1:11" x14ac:dyDescent="0.25">
      <c r="A773">
        <v>799</v>
      </c>
      <c r="B773" t="s">
        <v>391</v>
      </c>
      <c r="C773" t="s">
        <v>10</v>
      </c>
      <c r="D773" t="s">
        <v>89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t="s">
        <v>53</v>
      </c>
      <c r="K773" t="s">
        <v>160</v>
      </c>
    </row>
    <row r="774" spans="1:11" x14ac:dyDescent="0.25">
      <c r="A774">
        <v>800</v>
      </c>
      <c r="B774" t="s">
        <v>391</v>
      </c>
      <c r="C774" t="s">
        <v>14</v>
      </c>
      <c r="D774" t="s">
        <v>91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t="s">
        <v>53</v>
      </c>
      <c r="K774" t="s">
        <v>160</v>
      </c>
    </row>
    <row r="775" spans="1:11" x14ac:dyDescent="0.25">
      <c r="A775">
        <v>801</v>
      </c>
      <c r="B775" t="s">
        <v>391</v>
      </c>
      <c r="C775" t="s">
        <v>16</v>
      </c>
      <c r="D775" t="s">
        <v>50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t="s">
        <v>53</v>
      </c>
      <c r="K775" t="s">
        <v>160</v>
      </c>
    </row>
    <row r="776" spans="1:11" x14ac:dyDescent="0.25">
      <c r="A776">
        <v>802</v>
      </c>
      <c r="B776" t="s">
        <v>391</v>
      </c>
      <c r="C776" t="s">
        <v>18</v>
      </c>
      <c r="D776" t="s">
        <v>93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t="s">
        <v>53</v>
      </c>
      <c r="K776" t="s">
        <v>160</v>
      </c>
    </row>
    <row r="777" spans="1:11" x14ac:dyDescent="0.25">
      <c r="A777">
        <v>803</v>
      </c>
      <c r="B777" t="s">
        <v>392</v>
      </c>
      <c r="C777" t="s">
        <v>10</v>
      </c>
      <c r="D777" t="s">
        <v>393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t="s">
        <v>27</v>
      </c>
      <c r="K777" t="s">
        <v>394</v>
      </c>
    </row>
    <row r="778" spans="1:11" x14ac:dyDescent="0.25">
      <c r="A778">
        <v>804</v>
      </c>
      <c r="B778" t="s">
        <v>392</v>
      </c>
      <c r="C778" t="s">
        <v>14</v>
      </c>
      <c r="D778" t="s">
        <v>395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t="s">
        <v>27</v>
      </c>
      <c r="K778" t="s">
        <v>394</v>
      </c>
    </row>
    <row r="779" spans="1:11" x14ac:dyDescent="0.25">
      <c r="A779">
        <v>805</v>
      </c>
      <c r="B779" t="s">
        <v>392</v>
      </c>
      <c r="C779" t="s">
        <v>16</v>
      </c>
      <c r="D779" s="1">
        <v>42070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t="s">
        <v>27</v>
      </c>
      <c r="K779" t="s">
        <v>394</v>
      </c>
    </row>
    <row r="780" spans="1:11" x14ac:dyDescent="0.25">
      <c r="A780">
        <v>806</v>
      </c>
      <c r="B780" t="s">
        <v>392</v>
      </c>
      <c r="C780" t="s">
        <v>18</v>
      </c>
      <c r="D780" s="1">
        <v>42376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t="s">
        <v>27</v>
      </c>
      <c r="K780" t="s">
        <v>394</v>
      </c>
    </row>
    <row r="781" spans="1:11" x14ac:dyDescent="0.25">
      <c r="A781">
        <v>807</v>
      </c>
      <c r="B781" t="s">
        <v>396</v>
      </c>
      <c r="C781" t="s">
        <v>10</v>
      </c>
      <c r="D781" t="s">
        <v>21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t="s">
        <v>33</v>
      </c>
      <c r="K781" t="s">
        <v>37</v>
      </c>
    </row>
    <row r="782" spans="1:11" x14ac:dyDescent="0.25">
      <c r="A782">
        <v>808</v>
      </c>
      <c r="B782" t="s">
        <v>396</v>
      </c>
      <c r="C782" t="s">
        <v>14</v>
      </c>
      <c r="D782" t="s">
        <v>24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t="s">
        <v>33</v>
      </c>
      <c r="K782" t="s">
        <v>37</v>
      </c>
    </row>
    <row r="783" spans="1:11" x14ac:dyDescent="0.25">
      <c r="A783">
        <v>809</v>
      </c>
      <c r="B783" t="s">
        <v>396</v>
      </c>
      <c r="C783" t="s">
        <v>16</v>
      </c>
      <c r="D783" t="s">
        <v>354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t="s">
        <v>33</v>
      </c>
      <c r="K783" t="s">
        <v>37</v>
      </c>
    </row>
    <row r="784" spans="1:11" x14ac:dyDescent="0.25">
      <c r="A784">
        <v>810</v>
      </c>
      <c r="B784" t="s">
        <v>396</v>
      </c>
      <c r="C784" t="s">
        <v>18</v>
      </c>
      <c r="D784" t="s">
        <v>355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t="s">
        <v>33</v>
      </c>
      <c r="K784" t="s">
        <v>37</v>
      </c>
    </row>
    <row r="785" spans="1:11" x14ac:dyDescent="0.25">
      <c r="A785">
        <v>811</v>
      </c>
      <c r="B785" t="s">
        <v>397</v>
      </c>
      <c r="C785" t="s">
        <v>10</v>
      </c>
      <c r="D785" t="s">
        <v>11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t="s">
        <v>73</v>
      </c>
      <c r="K785" t="s">
        <v>74</v>
      </c>
    </row>
    <row r="786" spans="1:11" x14ac:dyDescent="0.25">
      <c r="A786">
        <v>812</v>
      </c>
      <c r="B786" t="s">
        <v>397</v>
      </c>
      <c r="C786" t="s">
        <v>14</v>
      </c>
      <c r="D786" t="s">
        <v>15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t="s">
        <v>73</v>
      </c>
      <c r="K786" t="s">
        <v>74</v>
      </c>
    </row>
    <row r="787" spans="1:11" x14ac:dyDescent="0.25">
      <c r="A787">
        <v>813</v>
      </c>
      <c r="B787" t="s">
        <v>397</v>
      </c>
      <c r="C787" t="s">
        <v>16</v>
      </c>
      <c r="D787" t="s">
        <v>17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t="s">
        <v>73</v>
      </c>
      <c r="K787" t="s">
        <v>74</v>
      </c>
    </row>
    <row r="788" spans="1:11" x14ac:dyDescent="0.25">
      <c r="A788">
        <v>814</v>
      </c>
      <c r="B788" t="s">
        <v>397</v>
      </c>
      <c r="C788" t="s">
        <v>18</v>
      </c>
      <c r="D788" t="s">
        <v>19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t="s">
        <v>73</v>
      </c>
      <c r="K788" t="s">
        <v>74</v>
      </c>
    </row>
    <row r="789" spans="1:11" x14ac:dyDescent="0.25">
      <c r="A789">
        <v>815</v>
      </c>
      <c r="B789" t="s">
        <v>398</v>
      </c>
      <c r="C789" t="s">
        <v>10</v>
      </c>
      <c r="D789" t="s">
        <v>11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t="s">
        <v>53</v>
      </c>
      <c r="K789" t="s">
        <v>160</v>
      </c>
    </row>
    <row r="790" spans="1:11" x14ac:dyDescent="0.25">
      <c r="A790">
        <v>816</v>
      </c>
      <c r="B790" t="s">
        <v>398</v>
      </c>
      <c r="C790" t="s">
        <v>14</v>
      </c>
      <c r="D790" t="s">
        <v>15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t="s">
        <v>53</v>
      </c>
      <c r="K790" t="s">
        <v>160</v>
      </c>
    </row>
    <row r="791" spans="1:11" x14ac:dyDescent="0.25">
      <c r="A791">
        <v>817</v>
      </c>
      <c r="B791" t="s">
        <v>398</v>
      </c>
      <c r="C791" t="s">
        <v>16</v>
      </c>
      <c r="D791" t="s">
        <v>17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t="s">
        <v>53</v>
      </c>
      <c r="K791" t="s">
        <v>160</v>
      </c>
    </row>
    <row r="792" spans="1:11" x14ac:dyDescent="0.25">
      <c r="A792">
        <v>818</v>
      </c>
      <c r="B792" t="s">
        <v>398</v>
      </c>
      <c r="C792" t="s">
        <v>18</v>
      </c>
      <c r="D792" t="s">
        <v>19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t="s">
        <v>53</v>
      </c>
      <c r="K792" t="s">
        <v>160</v>
      </c>
    </row>
    <row r="793" spans="1:11" x14ac:dyDescent="0.25">
      <c r="A793">
        <v>819</v>
      </c>
      <c r="B793" t="s">
        <v>399</v>
      </c>
      <c r="C793" t="s">
        <v>10</v>
      </c>
      <c r="D793" t="s">
        <v>15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t="s">
        <v>33</v>
      </c>
      <c r="K793" t="s">
        <v>106</v>
      </c>
    </row>
    <row r="794" spans="1:11" x14ac:dyDescent="0.25">
      <c r="A794">
        <v>820</v>
      </c>
      <c r="B794" t="s">
        <v>399</v>
      </c>
      <c r="C794" t="s">
        <v>14</v>
      </c>
      <c r="D794" t="s">
        <v>17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t="s">
        <v>33</v>
      </c>
      <c r="K794" t="s">
        <v>106</v>
      </c>
    </row>
    <row r="795" spans="1:11" x14ac:dyDescent="0.25">
      <c r="A795">
        <v>821</v>
      </c>
      <c r="B795" t="s">
        <v>399</v>
      </c>
      <c r="C795" t="s">
        <v>16</v>
      </c>
      <c r="D795" t="s">
        <v>19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t="s">
        <v>33</v>
      </c>
      <c r="K795" t="s">
        <v>106</v>
      </c>
    </row>
    <row r="796" spans="1:11" x14ac:dyDescent="0.25">
      <c r="A796">
        <v>822</v>
      </c>
      <c r="B796" t="s">
        <v>399</v>
      </c>
      <c r="C796" t="s">
        <v>18</v>
      </c>
      <c r="D796" t="s">
        <v>76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t="s">
        <v>33</v>
      </c>
      <c r="K796" t="s">
        <v>106</v>
      </c>
    </row>
    <row r="797" spans="1:11" x14ac:dyDescent="0.25">
      <c r="A797">
        <v>823</v>
      </c>
      <c r="B797" t="s">
        <v>400</v>
      </c>
      <c r="C797" t="s">
        <v>10</v>
      </c>
      <c r="D797" t="s">
        <v>11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t="s">
        <v>27</v>
      </c>
      <c r="K797" t="s">
        <v>238</v>
      </c>
    </row>
    <row r="798" spans="1:11" x14ac:dyDescent="0.25">
      <c r="A798">
        <v>824</v>
      </c>
      <c r="B798" t="s">
        <v>400</v>
      </c>
      <c r="C798" t="s">
        <v>14</v>
      </c>
      <c r="D798" t="s">
        <v>15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t="s">
        <v>27</v>
      </c>
      <c r="K798" t="s">
        <v>238</v>
      </c>
    </row>
    <row r="799" spans="1:11" x14ac:dyDescent="0.25">
      <c r="A799">
        <v>825</v>
      </c>
      <c r="B799" t="s">
        <v>400</v>
      </c>
      <c r="C799" t="s">
        <v>16</v>
      </c>
      <c r="D799" t="s">
        <v>17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t="s">
        <v>27</v>
      </c>
      <c r="K799" t="s">
        <v>238</v>
      </c>
    </row>
    <row r="800" spans="1:11" x14ac:dyDescent="0.25">
      <c r="A800">
        <v>826</v>
      </c>
      <c r="B800" t="s">
        <v>400</v>
      </c>
      <c r="C800" t="s">
        <v>18</v>
      </c>
      <c r="D800" t="s">
        <v>19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t="s">
        <v>27</v>
      </c>
      <c r="K800" t="s">
        <v>238</v>
      </c>
    </row>
    <row r="801" spans="1:11" x14ac:dyDescent="0.25">
      <c r="A801">
        <v>827</v>
      </c>
      <c r="B801" t="s">
        <v>401</v>
      </c>
      <c r="C801" t="s">
        <v>10</v>
      </c>
      <c r="D801" t="s">
        <v>11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t="s">
        <v>33</v>
      </c>
      <c r="K801" t="s">
        <v>42</v>
      </c>
    </row>
    <row r="802" spans="1:11" x14ac:dyDescent="0.25">
      <c r="A802">
        <v>828</v>
      </c>
      <c r="B802" t="s">
        <v>401</v>
      </c>
      <c r="C802" t="s">
        <v>14</v>
      </c>
      <c r="D802" t="s">
        <v>15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t="s">
        <v>33</v>
      </c>
      <c r="K802" t="s">
        <v>42</v>
      </c>
    </row>
    <row r="803" spans="1:11" x14ac:dyDescent="0.25">
      <c r="A803">
        <v>829</v>
      </c>
      <c r="B803" t="s">
        <v>401</v>
      </c>
      <c r="C803" t="s">
        <v>16</v>
      </c>
      <c r="D803" t="s">
        <v>17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t="s">
        <v>33</v>
      </c>
      <c r="K803" t="s">
        <v>42</v>
      </c>
    </row>
    <row r="804" spans="1:11" x14ac:dyDescent="0.25">
      <c r="A804">
        <v>830</v>
      </c>
      <c r="B804" t="s">
        <v>401</v>
      </c>
      <c r="C804" t="s">
        <v>18</v>
      </c>
      <c r="D804" t="s">
        <v>19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t="s">
        <v>33</v>
      </c>
      <c r="K804" t="s">
        <v>42</v>
      </c>
    </row>
    <row r="805" spans="1:11" x14ac:dyDescent="0.25">
      <c r="A805">
        <v>831</v>
      </c>
      <c r="B805" t="s">
        <v>402</v>
      </c>
      <c r="C805" t="s">
        <v>10</v>
      </c>
      <c r="D805" t="s">
        <v>11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t="s">
        <v>80</v>
      </c>
      <c r="K805" t="s">
        <v>81</v>
      </c>
    </row>
    <row r="806" spans="1:11" x14ac:dyDescent="0.25">
      <c r="A806">
        <v>832</v>
      </c>
      <c r="B806" t="s">
        <v>402</v>
      </c>
      <c r="C806" t="s">
        <v>14</v>
      </c>
      <c r="D806" t="s">
        <v>15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t="s">
        <v>80</v>
      </c>
      <c r="K806" t="s">
        <v>81</v>
      </c>
    </row>
    <row r="807" spans="1:11" x14ac:dyDescent="0.25">
      <c r="A807">
        <v>833</v>
      </c>
      <c r="B807" t="s">
        <v>402</v>
      </c>
      <c r="C807" t="s">
        <v>16</v>
      </c>
      <c r="D807" t="s">
        <v>17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t="s">
        <v>80</v>
      </c>
      <c r="K807" t="s">
        <v>81</v>
      </c>
    </row>
    <row r="808" spans="1:11" x14ac:dyDescent="0.25">
      <c r="A808">
        <v>834</v>
      </c>
      <c r="B808" t="s">
        <v>402</v>
      </c>
      <c r="C808" t="s">
        <v>18</v>
      </c>
      <c r="D808" t="s">
        <v>19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t="s">
        <v>80</v>
      </c>
      <c r="K808" t="s">
        <v>81</v>
      </c>
    </row>
    <row r="809" spans="1:11" x14ac:dyDescent="0.25">
      <c r="A809">
        <v>835</v>
      </c>
      <c r="B809" t="s">
        <v>403</v>
      </c>
      <c r="C809" t="s">
        <v>10</v>
      </c>
      <c r="D809" t="s">
        <v>364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t="s">
        <v>33</v>
      </c>
      <c r="K809" t="s">
        <v>404</v>
      </c>
    </row>
    <row r="810" spans="1:11" x14ac:dyDescent="0.25">
      <c r="A810">
        <v>836</v>
      </c>
      <c r="B810" t="s">
        <v>403</v>
      </c>
      <c r="C810" t="s">
        <v>14</v>
      </c>
      <c r="D810" t="s">
        <v>365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t="s">
        <v>33</v>
      </c>
      <c r="K810" t="s">
        <v>404</v>
      </c>
    </row>
    <row r="811" spans="1:11" x14ac:dyDescent="0.25">
      <c r="A811">
        <v>837</v>
      </c>
      <c r="B811" t="s">
        <v>403</v>
      </c>
      <c r="C811" t="s">
        <v>16</v>
      </c>
      <c r="D811" s="1">
        <v>42430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t="s">
        <v>33</v>
      </c>
      <c r="K811" t="s">
        <v>404</v>
      </c>
    </row>
    <row r="812" spans="1:11" x14ac:dyDescent="0.25">
      <c r="A812">
        <v>838</v>
      </c>
      <c r="B812" t="s">
        <v>403</v>
      </c>
      <c r="C812" t="s">
        <v>18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t="s">
        <v>33</v>
      </c>
      <c r="K812" t="s">
        <v>404</v>
      </c>
    </row>
    <row r="813" spans="1:11" x14ac:dyDescent="0.25">
      <c r="A813">
        <v>839</v>
      </c>
      <c r="B813" t="s">
        <v>405</v>
      </c>
      <c r="C813" t="s">
        <v>10</v>
      </c>
      <c r="D813" t="s">
        <v>24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27</v>
      </c>
      <c r="K813" t="s">
        <v>49</v>
      </c>
    </row>
    <row r="814" spans="1:11" x14ac:dyDescent="0.25">
      <c r="A814">
        <v>840</v>
      </c>
      <c r="B814" t="s">
        <v>405</v>
      </c>
      <c r="C814" t="s">
        <v>14</v>
      </c>
      <c r="D814" t="s">
        <v>354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27</v>
      </c>
      <c r="K814" t="s">
        <v>49</v>
      </c>
    </row>
    <row r="815" spans="1:11" x14ac:dyDescent="0.25">
      <c r="A815">
        <v>841</v>
      </c>
      <c r="B815" t="s">
        <v>405</v>
      </c>
      <c r="C815" t="s">
        <v>16</v>
      </c>
      <c r="D815" t="s">
        <v>355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27</v>
      </c>
      <c r="K815" t="s">
        <v>49</v>
      </c>
    </row>
    <row r="816" spans="1:11" x14ac:dyDescent="0.25">
      <c r="A816">
        <v>842</v>
      </c>
      <c r="B816" t="s">
        <v>405</v>
      </c>
      <c r="C816" t="s">
        <v>18</v>
      </c>
      <c r="D816" t="s">
        <v>76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27</v>
      </c>
      <c r="K816" t="s">
        <v>49</v>
      </c>
    </row>
    <row r="817" spans="1:11" x14ac:dyDescent="0.25">
      <c r="A817">
        <v>843</v>
      </c>
      <c r="B817" t="s">
        <v>406</v>
      </c>
      <c r="C817" t="s">
        <v>10</v>
      </c>
      <c r="D817" t="s">
        <v>407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27</v>
      </c>
      <c r="K817" t="s">
        <v>78</v>
      </c>
    </row>
    <row r="818" spans="1:11" x14ac:dyDescent="0.25">
      <c r="A818">
        <v>844</v>
      </c>
      <c r="B818" t="s">
        <v>406</v>
      </c>
      <c r="C818" t="s">
        <v>14</v>
      </c>
      <c r="D818" t="s">
        <v>408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27</v>
      </c>
      <c r="K818" t="s">
        <v>78</v>
      </c>
    </row>
    <row r="819" spans="1:11" x14ac:dyDescent="0.25">
      <c r="A819">
        <v>845</v>
      </c>
      <c r="B819" t="s">
        <v>406</v>
      </c>
      <c r="C819" t="s">
        <v>16</v>
      </c>
      <c r="D819" t="s">
        <v>409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27</v>
      </c>
      <c r="K819" t="s">
        <v>78</v>
      </c>
    </row>
    <row r="820" spans="1:11" x14ac:dyDescent="0.25">
      <c r="A820">
        <v>846</v>
      </c>
      <c r="B820" t="s">
        <v>406</v>
      </c>
      <c r="C820" t="s">
        <v>18</v>
      </c>
      <c r="D820" t="s">
        <v>229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27</v>
      </c>
      <c r="K820" t="s">
        <v>78</v>
      </c>
    </row>
    <row r="821" spans="1:11" x14ac:dyDescent="0.25">
      <c r="A821">
        <v>847</v>
      </c>
      <c r="B821" t="s">
        <v>410</v>
      </c>
      <c r="C821" t="s">
        <v>10</v>
      </c>
      <c r="D821" t="s">
        <v>11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t="s">
        <v>80</v>
      </c>
      <c r="K821" t="s">
        <v>121</v>
      </c>
    </row>
    <row r="822" spans="1:11" x14ac:dyDescent="0.25">
      <c r="A822">
        <v>848</v>
      </c>
      <c r="B822" t="s">
        <v>410</v>
      </c>
      <c r="C822" t="s">
        <v>14</v>
      </c>
      <c r="D822" t="s">
        <v>15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t="s">
        <v>80</v>
      </c>
      <c r="K822" t="s">
        <v>121</v>
      </c>
    </row>
    <row r="823" spans="1:11" x14ac:dyDescent="0.25">
      <c r="A823">
        <v>849</v>
      </c>
      <c r="B823" t="s">
        <v>410</v>
      </c>
      <c r="C823" t="s">
        <v>16</v>
      </c>
      <c r="D823" t="s">
        <v>17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t="s">
        <v>80</v>
      </c>
      <c r="K823" t="s">
        <v>121</v>
      </c>
    </row>
    <row r="824" spans="1:11" x14ac:dyDescent="0.25">
      <c r="A824">
        <v>850</v>
      </c>
      <c r="B824" t="s">
        <v>410</v>
      </c>
      <c r="C824" t="s">
        <v>18</v>
      </c>
      <c r="D824" t="s">
        <v>19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t="s">
        <v>80</v>
      </c>
      <c r="K824" t="s">
        <v>121</v>
      </c>
    </row>
    <row r="825" spans="1:11" x14ac:dyDescent="0.25">
      <c r="A825">
        <v>851</v>
      </c>
      <c r="B825" t="s">
        <v>411</v>
      </c>
      <c r="C825" t="s">
        <v>10</v>
      </c>
      <c r="D825" t="s">
        <v>11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t="s">
        <v>22</v>
      </c>
      <c r="K825" t="s">
        <v>412</v>
      </c>
    </row>
    <row r="826" spans="1:11" x14ac:dyDescent="0.25">
      <c r="A826">
        <v>852</v>
      </c>
      <c r="B826" t="s">
        <v>411</v>
      </c>
      <c r="C826" t="s">
        <v>14</v>
      </c>
      <c r="D826" t="s">
        <v>15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t="s">
        <v>22</v>
      </c>
      <c r="K826" t="s">
        <v>412</v>
      </c>
    </row>
    <row r="827" spans="1:11" x14ac:dyDescent="0.25">
      <c r="A827">
        <v>853</v>
      </c>
      <c r="B827" t="s">
        <v>411</v>
      </c>
      <c r="C827" t="s">
        <v>16</v>
      </c>
      <c r="D827" t="s">
        <v>17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t="s">
        <v>22</v>
      </c>
      <c r="K827" t="s">
        <v>412</v>
      </c>
    </row>
    <row r="828" spans="1:11" x14ac:dyDescent="0.25">
      <c r="A828">
        <v>854</v>
      </c>
      <c r="B828" t="s">
        <v>411</v>
      </c>
      <c r="C828" t="s">
        <v>18</v>
      </c>
      <c r="D828" t="s">
        <v>19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t="s">
        <v>22</v>
      </c>
      <c r="K828" t="s">
        <v>412</v>
      </c>
    </row>
    <row r="829" spans="1:11" x14ac:dyDescent="0.25">
      <c r="A829">
        <v>855</v>
      </c>
      <c r="B829" t="s">
        <v>413</v>
      </c>
      <c r="C829" t="s">
        <v>10</v>
      </c>
      <c r="D829" t="s">
        <v>11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t="s">
        <v>73</v>
      </c>
      <c r="K829" t="s">
        <v>74</v>
      </c>
    </row>
    <row r="830" spans="1:11" x14ac:dyDescent="0.25">
      <c r="A830">
        <v>856</v>
      </c>
      <c r="B830" t="s">
        <v>413</v>
      </c>
      <c r="C830" t="s">
        <v>14</v>
      </c>
      <c r="D830" t="s">
        <v>15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t="s">
        <v>73</v>
      </c>
      <c r="K830" t="s">
        <v>74</v>
      </c>
    </row>
    <row r="831" spans="1:11" x14ac:dyDescent="0.25">
      <c r="A831">
        <v>857</v>
      </c>
      <c r="B831" t="s">
        <v>413</v>
      </c>
      <c r="C831" t="s">
        <v>16</v>
      </c>
      <c r="D831" t="s">
        <v>17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t="s">
        <v>73</v>
      </c>
      <c r="K831" t="s">
        <v>74</v>
      </c>
    </row>
    <row r="832" spans="1:11" x14ac:dyDescent="0.25">
      <c r="A832">
        <v>858</v>
      </c>
      <c r="B832" t="s">
        <v>413</v>
      </c>
      <c r="C832" t="s">
        <v>18</v>
      </c>
      <c r="D832" t="s">
        <v>19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t="s">
        <v>73</v>
      </c>
      <c r="K832" t="s">
        <v>74</v>
      </c>
    </row>
    <row r="833" spans="1:11" x14ac:dyDescent="0.25">
      <c r="A833">
        <v>859</v>
      </c>
      <c r="B833" t="s">
        <v>414</v>
      </c>
      <c r="C833" t="s">
        <v>10</v>
      </c>
      <c r="D833" t="s">
        <v>15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t="s">
        <v>33</v>
      </c>
      <c r="K833" t="s">
        <v>42</v>
      </c>
    </row>
    <row r="834" spans="1:11" x14ac:dyDescent="0.25">
      <c r="A834">
        <v>860</v>
      </c>
      <c r="B834" t="s">
        <v>414</v>
      </c>
      <c r="C834" t="s">
        <v>14</v>
      </c>
      <c r="D834" t="s">
        <v>17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t="s">
        <v>33</v>
      </c>
      <c r="K834" t="s">
        <v>42</v>
      </c>
    </row>
    <row r="835" spans="1:11" x14ac:dyDescent="0.25">
      <c r="A835">
        <v>861</v>
      </c>
      <c r="B835" t="s">
        <v>414</v>
      </c>
      <c r="C835" t="s">
        <v>16</v>
      </c>
      <c r="D835" t="s">
        <v>19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t="s">
        <v>33</v>
      </c>
      <c r="K835" t="s">
        <v>42</v>
      </c>
    </row>
    <row r="836" spans="1:11" x14ac:dyDescent="0.25">
      <c r="A836">
        <v>862</v>
      </c>
      <c r="B836" t="s">
        <v>414</v>
      </c>
      <c r="C836" t="s">
        <v>18</v>
      </c>
      <c r="D836" t="s">
        <v>76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t="s">
        <v>33</v>
      </c>
      <c r="K836" t="s">
        <v>42</v>
      </c>
    </row>
    <row r="837" spans="1:11" x14ac:dyDescent="0.25">
      <c r="A837">
        <v>863</v>
      </c>
      <c r="B837" t="s">
        <v>415</v>
      </c>
      <c r="C837" t="s">
        <v>10</v>
      </c>
      <c r="D837" t="s">
        <v>15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t="s">
        <v>12</v>
      </c>
      <c r="K837" t="s">
        <v>204</v>
      </c>
    </row>
    <row r="838" spans="1:11" x14ac:dyDescent="0.25">
      <c r="A838">
        <v>864</v>
      </c>
      <c r="B838" t="s">
        <v>415</v>
      </c>
      <c r="C838" t="s">
        <v>14</v>
      </c>
      <c r="D838" t="s">
        <v>17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t="s">
        <v>12</v>
      </c>
      <c r="K838" t="s">
        <v>204</v>
      </c>
    </row>
    <row r="839" spans="1:11" x14ac:dyDescent="0.25">
      <c r="A839">
        <v>865</v>
      </c>
      <c r="B839" t="s">
        <v>415</v>
      </c>
      <c r="C839" t="s">
        <v>16</v>
      </c>
      <c r="D839" t="s">
        <v>19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t="s">
        <v>12</v>
      </c>
      <c r="K839" t="s">
        <v>204</v>
      </c>
    </row>
    <row r="840" spans="1:11" x14ac:dyDescent="0.25">
      <c r="A840">
        <v>866</v>
      </c>
      <c r="B840" t="s">
        <v>415</v>
      </c>
      <c r="C840" t="s">
        <v>18</v>
      </c>
      <c r="D840" t="s">
        <v>76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t="s">
        <v>12</v>
      </c>
      <c r="K840" t="s">
        <v>204</v>
      </c>
    </row>
    <row r="841" spans="1:11" x14ac:dyDescent="0.25">
      <c r="A841">
        <v>867</v>
      </c>
      <c r="B841" t="s">
        <v>416</v>
      </c>
      <c r="C841" t="s">
        <v>10</v>
      </c>
      <c r="D841" t="s">
        <v>11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t="s">
        <v>68</v>
      </c>
      <c r="K841" t="s">
        <v>98</v>
      </c>
    </row>
    <row r="842" spans="1:11" x14ac:dyDescent="0.25">
      <c r="A842">
        <v>868</v>
      </c>
      <c r="B842" t="s">
        <v>416</v>
      </c>
      <c r="C842" t="s">
        <v>14</v>
      </c>
      <c r="D842" t="s">
        <v>15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t="s">
        <v>68</v>
      </c>
      <c r="K842" t="s">
        <v>98</v>
      </c>
    </row>
    <row r="843" spans="1:11" x14ac:dyDescent="0.25">
      <c r="A843">
        <v>869</v>
      </c>
      <c r="B843" t="s">
        <v>416</v>
      </c>
      <c r="C843" t="s">
        <v>16</v>
      </c>
      <c r="D843" t="s">
        <v>17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t="s">
        <v>68</v>
      </c>
      <c r="K843" t="s">
        <v>98</v>
      </c>
    </row>
    <row r="844" spans="1:11" x14ac:dyDescent="0.25">
      <c r="A844">
        <v>870</v>
      </c>
      <c r="B844" t="s">
        <v>416</v>
      </c>
      <c r="C844" t="s">
        <v>18</v>
      </c>
      <c r="D844" t="s">
        <v>19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t="s">
        <v>68</v>
      </c>
      <c r="K844" t="s">
        <v>98</v>
      </c>
    </row>
    <row r="845" spans="1:11" x14ac:dyDescent="0.25">
      <c r="A845">
        <v>871</v>
      </c>
      <c r="B845" t="s">
        <v>417</v>
      </c>
      <c r="C845" t="s">
        <v>10</v>
      </c>
      <c r="D845" t="s">
        <v>11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t="s">
        <v>12</v>
      </c>
      <c r="K845" t="s">
        <v>418</v>
      </c>
    </row>
    <row r="846" spans="1:11" x14ac:dyDescent="0.25">
      <c r="A846">
        <v>872</v>
      </c>
      <c r="B846" t="s">
        <v>417</v>
      </c>
      <c r="C846" t="s">
        <v>14</v>
      </c>
      <c r="D846" t="s">
        <v>15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t="s">
        <v>12</v>
      </c>
      <c r="K846" t="s">
        <v>418</v>
      </c>
    </row>
    <row r="847" spans="1:11" x14ac:dyDescent="0.25">
      <c r="A847">
        <v>873</v>
      </c>
      <c r="B847" t="s">
        <v>417</v>
      </c>
      <c r="C847" t="s">
        <v>16</v>
      </c>
      <c r="D847" t="s">
        <v>17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t="s">
        <v>12</v>
      </c>
      <c r="K847" t="s">
        <v>418</v>
      </c>
    </row>
    <row r="848" spans="1:11" x14ac:dyDescent="0.25">
      <c r="A848">
        <v>874</v>
      </c>
      <c r="B848" t="s">
        <v>417</v>
      </c>
      <c r="C848" t="s">
        <v>18</v>
      </c>
      <c r="D848" t="s">
        <v>19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t="s">
        <v>12</v>
      </c>
      <c r="K848" t="s">
        <v>418</v>
      </c>
    </row>
    <row r="849" spans="1:11" x14ac:dyDescent="0.25">
      <c r="A849">
        <v>875</v>
      </c>
      <c r="B849" t="s">
        <v>419</v>
      </c>
      <c r="C849" t="s">
        <v>10</v>
      </c>
      <c r="D849" t="s">
        <v>420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t="s">
        <v>12</v>
      </c>
      <c r="K849" t="s">
        <v>211</v>
      </c>
    </row>
    <row r="850" spans="1:11" x14ac:dyDescent="0.25">
      <c r="A850">
        <v>876</v>
      </c>
      <c r="B850" t="s">
        <v>419</v>
      </c>
      <c r="C850" t="s">
        <v>14</v>
      </c>
      <c r="D850" t="s">
        <v>421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t="s">
        <v>12</v>
      </c>
      <c r="K850" t="s">
        <v>211</v>
      </c>
    </row>
    <row r="851" spans="1:11" x14ac:dyDescent="0.25">
      <c r="A851">
        <v>877</v>
      </c>
      <c r="B851" t="s">
        <v>419</v>
      </c>
      <c r="C851" t="s">
        <v>16</v>
      </c>
      <c r="D851" s="1">
        <v>42045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t="s">
        <v>12</v>
      </c>
      <c r="K851" t="s">
        <v>211</v>
      </c>
    </row>
    <row r="852" spans="1:11" x14ac:dyDescent="0.25">
      <c r="A852">
        <v>878</v>
      </c>
      <c r="B852" t="s">
        <v>419</v>
      </c>
      <c r="C852" t="s">
        <v>18</v>
      </c>
      <c r="D852" t="s">
        <v>40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t="s">
        <v>12</v>
      </c>
      <c r="K852" t="s">
        <v>211</v>
      </c>
    </row>
    <row r="853" spans="1:11" x14ac:dyDescent="0.25">
      <c r="A853">
        <v>879</v>
      </c>
      <c r="B853" t="s">
        <v>422</v>
      </c>
      <c r="C853" t="s">
        <v>10</v>
      </c>
      <c r="D853" t="s">
        <v>11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t="s">
        <v>27</v>
      </c>
      <c r="K853" t="s">
        <v>233</v>
      </c>
    </row>
    <row r="854" spans="1:11" x14ac:dyDescent="0.25">
      <c r="A854">
        <v>880</v>
      </c>
      <c r="B854" t="s">
        <v>422</v>
      </c>
      <c r="C854" t="s">
        <v>14</v>
      </c>
      <c r="D854" t="s">
        <v>15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t="s">
        <v>27</v>
      </c>
      <c r="K854" t="s">
        <v>233</v>
      </c>
    </row>
    <row r="855" spans="1:11" x14ac:dyDescent="0.25">
      <c r="A855">
        <v>881</v>
      </c>
      <c r="B855" t="s">
        <v>422</v>
      </c>
      <c r="C855" t="s">
        <v>16</v>
      </c>
      <c r="D855" t="s">
        <v>17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t="s">
        <v>27</v>
      </c>
      <c r="K855" t="s">
        <v>233</v>
      </c>
    </row>
    <row r="856" spans="1:11" x14ac:dyDescent="0.25">
      <c r="A856">
        <v>882</v>
      </c>
      <c r="B856" t="s">
        <v>422</v>
      </c>
      <c r="C856" t="s">
        <v>18</v>
      </c>
      <c r="D856" t="s">
        <v>19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t="s">
        <v>27</v>
      </c>
      <c r="K856" t="s">
        <v>233</v>
      </c>
    </row>
    <row r="857" spans="1:11" x14ac:dyDescent="0.25">
      <c r="A857">
        <v>883</v>
      </c>
      <c r="B857" t="s">
        <v>423</v>
      </c>
      <c r="C857" t="s">
        <v>10</v>
      </c>
      <c r="D857" t="s">
        <v>11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t="s">
        <v>68</v>
      </c>
      <c r="K857" t="s">
        <v>137</v>
      </c>
    </row>
    <row r="858" spans="1:11" x14ac:dyDescent="0.25">
      <c r="A858">
        <v>884</v>
      </c>
      <c r="B858" t="s">
        <v>423</v>
      </c>
      <c r="C858" t="s">
        <v>14</v>
      </c>
      <c r="D858" t="s">
        <v>15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t="s">
        <v>68</v>
      </c>
      <c r="K858" t="s">
        <v>137</v>
      </c>
    </row>
    <row r="859" spans="1:11" x14ac:dyDescent="0.25">
      <c r="A859">
        <v>885</v>
      </c>
      <c r="B859" t="s">
        <v>423</v>
      </c>
      <c r="C859" t="s">
        <v>16</v>
      </c>
      <c r="D859" t="s">
        <v>17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t="s">
        <v>68</v>
      </c>
      <c r="K859" t="s">
        <v>137</v>
      </c>
    </row>
    <row r="860" spans="1:11" x14ac:dyDescent="0.25">
      <c r="A860">
        <v>886</v>
      </c>
      <c r="B860" t="s">
        <v>423</v>
      </c>
      <c r="C860" t="s">
        <v>18</v>
      </c>
      <c r="D860" t="s">
        <v>19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t="s">
        <v>68</v>
      </c>
      <c r="K860" t="s">
        <v>137</v>
      </c>
    </row>
    <row r="861" spans="1:11" x14ac:dyDescent="0.25">
      <c r="A861">
        <v>887</v>
      </c>
      <c r="B861" t="s">
        <v>424</v>
      </c>
      <c r="C861" t="s">
        <v>10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t="s">
        <v>22</v>
      </c>
      <c r="K861" t="s">
        <v>425</v>
      </c>
    </row>
    <row r="862" spans="1:11" x14ac:dyDescent="0.25">
      <c r="A862">
        <v>888</v>
      </c>
      <c r="B862" t="s">
        <v>424</v>
      </c>
      <c r="C862" t="s">
        <v>14</v>
      </c>
      <c r="D862" s="1">
        <v>41641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t="s">
        <v>22</v>
      </c>
      <c r="K862" t="s">
        <v>425</v>
      </c>
    </row>
    <row r="863" spans="1:11" x14ac:dyDescent="0.25">
      <c r="A863">
        <v>889</v>
      </c>
      <c r="B863" t="s">
        <v>424</v>
      </c>
      <c r="C863" t="s">
        <v>16</v>
      </c>
      <c r="D863" t="s">
        <v>60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t="s">
        <v>22</v>
      </c>
      <c r="K863" t="s">
        <v>425</v>
      </c>
    </row>
    <row r="864" spans="1:11" x14ac:dyDescent="0.25">
      <c r="A864">
        <v>890</v>
      </c>
      <c r="B864" t="s">
        <v>424</v>
      </c>
      <c r="C864" t="s">
        <v>18</v>
      </c>
      <c r="D864" t="s">
        <v>145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t="s">
        <v>22</v>
      </c>
      <c r="K864" t="s">
        <v>425</v>
      </c>
    </row>
    <row r="865" spans="1:11" x14ac:dyDescent="0.25">
      <c r="A865">
        <v>891</v>
      </c>
      <c r="B865" t="s">
        <v>426</v>
      </c>
      <c r="C865" t="s">
        <v>10</v>
      </c>
      <c r="D865" t="s">
        <v>21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t="s">
        <v>53</v>
      </c>
      <c r="K865" t="s">
        <v>160</v>
      </c>
    </row>
    <row r="866" spans="1:11" x14ac:dyDescent="0.25">
      <c r="A866">
        <v>892</v>
      </c>
      <c r="B866" t="s">
        <v>426</v>
      </c>
      <c r="C866" t="s">
        <v>14</v>
      </c>
      <c r="D866" t="s">
        <v>24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t="s">
        <v>53</v>
      </c>
      <c r="K866" t="s">
        <v>160</v>
      </c>
    </row>
    <row r="867" spans="1:11" x14ac:dyDescent="0.25">
      <c r="A867">
        <v>893</v>
      </c>
      <c r="B867" t="s">
        <v>426</v>
      </c>
      <c r="C867" t="s">
        <v>16</v>
      </c>
      <c r="D867" s="1">
        <v>42064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t="s">
        <v>53</v>
      </c>
      <c r="K867" t="s">
        <v>160</v>
      </c>
    </row>
    <row r="868" spans="1:11" x14ac:dyDescent="0.25">
      <c r="A868">
        <v>894</v>
      </c>
      <c r="B868" t="s">
        <v>426</v>
      </c>
      <c r="C868" t="s">
        <v>18</v>
      </c>
      <c r="D868" s="1">
        <v>42401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t="s">
        <v>53</v>
      </c>
      <c r="K868" t="s">
        <v>160</v>
      </c>
    </row>
    <row r="869" spans="1:11" x14ac:dyDescent="0.25">
      <c r="A869">
        <v>895</v>
      </c>
      <c r="B869" t="s">
        <v>427</v>
      </c>
      <c r="C869" t="s">
        <v>10</v>
      </c>
      <c r="D869" t="s">
        <v>36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t="s">
        <v>68</v>
      </c>
      <c r="K869" t="s">
        <v>137</v>
      </c>
    </row>
    <row r="870" spans="1:11" x14ac:dyDescent="0.25">
      <c r="A870">
        <v>896</v>
      </c>
      <c r="B870" t="s">
        <v>427</v>
      </c>
      <c r="C870" t="s">
        <v>14</v>
      </c>
      <c r="D870" t="s">
        <v>38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t="s">
        <v>68</v>
      </c>
      <c r="K870" t="s">
        <v>137</v>
      </c>
    </row>
    <row r="871" spans="1:11" x14ac:dyDescent="0.25">
      <c r="A871">
        <v>897</v>
      </c>
      <c r="B871" t="s">
        <v>427</v>
      </c>
      <c r="C871" t="s">
        <v>16</v>
      </c>
      <c r="D871" t="s">
        <v>39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t="s">
        <v>68</v>
      </c>
      <c r="K871" t="s">
        <v>137</v>
      </c>
    </row>
    <row r="872" spans="1:11" x14ac:dyDescent="0.25">
      <c r="A872">
        <v>898</v>
      </c>
      <c r="B872" t="s">
        <v>427</v>
      </c>
      <c r="C872" t="s">
        <v>18</v>
      </c>
      <c r="D872" t="s">
        <v>40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t="s">
        <v>68</v>
      </c>
      <c r="K872" t="s">
        <v>137</v>
      </c>
    </row>
    <row r="873" spans="1:11" x14ac:dyDescent="0.25">
      <c r="A873">
        <v>899</v>
      </c>
      <c r="B873" t="s">
        <v>428</v>
      </c>
      <c r="C873" t="s">
        <v>10</v>
      </c>
      <c r="D873" t="s">
        <v>11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t="s">
        <v>73</v>
      </c>
      <c r="K873" t="s">
        <v>74</v>
      </c>
    </row>
    <row r="874" spans="1:11" x14ac:dyDescent="0.25">
      <c r="A874">
        <v>900</v>
      </c>
      <c r="B874" t="s">
        <v>428</v>
      </c>
      <c r="C874" t="s">
        <v>14</v>
      </c>
      <c r="D874" t="s">
        <v>15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t="s">
        <v>73</v>
      </c>
      <c r="K874" t="s">
        <v>74</v>
      </c>
    </row>
    <row r="875" spans="1:11" x14ac:dyDescent="0.25">
      <c r="A875">
        <v>901</v>
      </c>
      <c r="B875" t="s">
        <v>428</v>
      </c>
      <c r="C875" t="s">
        <v>16</v>
      </c>
      <c r="D875" t="s">
        <v>17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t="s">
        <v>73</v>
      </c>
      <c r="K875" t="s">
        <v>74</v>
      </c>
    </row>
    <row r="876" spans="1:11" x14ac:dyDescent="0.25">
      <c r="A876">
        <v>902</v>
      </c>
      <c r="B876" t="s">
        <v>428</v>
      </c>
      <c r="C876" t="s">
        <v>18</v>
      </c>
      <c r="D876" t="s">
        <v>19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t="s">
        <v>73</v>
      </c>
      <c r="K876" t="s">
        <v>74</v>
      </c>
    </row>
    <row r="877" spans="1:11" x14ac:dyDescent="0.25">
      <c r="A877">
        <v>903</v>
      </c>
      <c r="B877" t="s">
        <v>429</v>
      </c>
      <c r="C877" t="s">
        <v>10</v>
      </c>
      <c r="D877" t="s">
        <v>165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t="s">
        <v>27</v>
      </c>
      <c r="K877" t="s">
        <v>90</v>
      </c>
    </row>
    <row r="878" spans="1:11" x14ac:dyDescent="0.25">
      <c r="A878">
        <v>904</v>
      </c>
      <c r="B878" t="s">
        <v>429</v>
      </c>
      <c r="C878" t="s">
        <v>14</v>
      </c>
      <c r="D878" t="s">
        <v>166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t="s">
        <v>27</v>
      </c>
      <c r="K878" t="s">
        <v>90</v>
      </c>
    </row>
    <row r="879" spans="1:11" x14ac:dyDescent="0.25">
      <c r="A879">
        <v>905</v>
      </c>
      <c r="B879" t="s">
        <v>429</v>
      </c>
      <c r="C879" t="s">
        <v>16</v>
      </c>
      <c r="D879" t="s">
        <v>167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t="s">
        <v>27</v>
      </c>
      <c r="K879" t="s">
        <v>90</v>
      </c>
    </row>
    <row r="880" spans="1:11" x14ac:dyDescent="0.25">
      <c r="A880">
        <v>906</v>
      </c>
      <c r="B880" t="s">
        <v>429</v>
      </c>
      <c r="C880" t="s">
        <v>18</v>
      </c>
      <c r="D880" t="s">
        <v>168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t="s">
        <v>27</v>
      </c>
      <c r="K880" t="s">
        <v>90</v>
      </c>
    </row>
    <row r="881" spans="1:11" x14ac:dyDescent="0.25">
      <c r="A881">
        <v>907</v>
      </c>
      <c r="B881" t="s">
        <v>430</v>
      </c>
      <c r="C881" t="s">
        <v>10</v>
      </c>
      <c r="D881" t="s">
        <v>15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t="s">
        <v>53</v>
      </c>
      <c r="K881" t="s">
        <v>189</v>
      </c>
    </row>
    <row r="882" spans="1:11" x14ac:dyDescent="0.25">
      <c r="A882">
        <v>908</v>
      </c>
      <c r="B882" t="s">
        <v>430</v>
      </c>
      <c r="C882" t="s">
        <v>14</v>
      </c>
      <c r="D882" t="s">
        <v>17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t="s">
        <v>53</v>
      </c>
      <c r="K882" t="s">
        <v>189</v>
      </c>
    </row>
    <row r="883" spans="1:11" x14ac:dyDescent="0.25">
      <c r="A883">
        <v>909</v>
      </c>
      <c r="B883" t="s">
        <v>430</v>
      </c>
      <c r="C883" t="s">
        <v>16</v>
      </c>
      <c r="D883" t="s">
        <v>19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t="s">
        <v>53</v>
      </c>
      <c r="K883" t="s">
        <v>189</v>
      </c>
    </row>
    <row r="884" spans="1:11" x14ac:dyDescent="0.25">
      <c r="A884">
        <v>910</v>
      </c>
      <c r="B884" t="s">
        <v>430</v>
      </c>
      <c r="C884" t="s">
        <v>18</v>
      </c>
      <c r="D884" t="s">
        <v>76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t="s">
        <v>53</v>
      </c>
      <c r="K884" t="s">
        <v>189</v>
      </c>
    </row>
    <row r="885" spans="1:11" x14ac:dyDescent="0.25">
      <c r="A885">
        <v>911</v>
      </c>
      <c r="B885" t="s">
        <v>431</v>
      </c>
      <c r="C885" t="s">
        <v>10</v>
      </c>
      <c r="D885" t="s">
        <v>15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t="s">
        <v>108</v>
      </c>
      <c r="K885" t="s">
        <v>432</v>
      </c>
    </row>
    <row r="886" spans="1:11" x14ac:dyDescent="0.25">
      <c r="A886">
        <v>912</v>
      </c>
      <c r="B886" t="s">
        <v>431</v>
      </c>
      <c r="C886" t="s">
        <v>14</v>
      </c>
      <c r="D886" t="s">
        <v>17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t="s">
        <v>108</v>
      </c>
      <c r="K886" t="s">
        <v>432</v>
      </c>
    </row>
    <row r="887" spans="1:11" x14ac:dyDescent="0.25">
      <c r="A887">
        <v>913</v>
      </c>
      <c r="B887" t="s">
        <v>431</v>
      </c>
      <c r="C887" t="s">
        <v>16</v>
      </c>
      <c r="D887" t="s">
        <v>19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t="s">
        <v>108</v>
      </c>
      <c r="K887" t="s">
        <v>432</v>
      </c>
    </row>
    <row r="888" spans="1:11" x14ac:dyDescent="0.25">
      <c r="A888">
        <v>914</v>
      </c>
      <c r="B888" t="s">
        <v>431</v>
      </c>
      <c r="C888" t="s">
        <v>18</v>
      </c>
      <c r="D888" t="s">
        <v>76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t="s">
        <v>108</v>
      </c>
      <c r="K888" t="s">
        <v>432</v>
      </c>
    </row>
    <row r="889" spans="1:11" x14ac:dyDescent="0.25">
      <c r="A889">
        <v>915</v>
      </c>
      <c r="B889" t="s">
        <v>433</v>
      </c>
      <c r="C889" t="s">
        <v>10</v>
      </c>
      <c r="D889" t="s">
        <v>434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t="s">
        <v>22</v>
      </c>
      <c r="K889" t="s">
        <v>104</v>
      </c>
    </row>
    <row r="890" spans="1:11" x14ac:dyDescent="0.25">
      <c r="A890">
        <v>916</v>
      </c>
      <c r="B890" t="s">
        <v>433</v>
      </c>
      <c r="C890" t="s">
        <v>14</v>
      </c>
      <c r="D890" t="s">
        <v>435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t="s">
        <v>22</v>
      </c>
      <c r="K890" t="s">
        <v>104</v>
      </c>
    </row>
    <row r="891" spans="1:11" x14ac:dyDescent="0.25">
      <c r="A891">
        <v>917</v>
      </c>
      <c r="B891" t="s">
        <v>433</v>
      </c>
      <c r="C891" t="s">
        <v>16</v>
      </c>
      <c r="D891" t="s">
        <v>140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t="s">
        <v>22</v>
      </c>
      <c r="K891" t="s">
        <v>104</v>
      </c>
    </row>
    <row r="892" spans="1:11" x14ac:dyDescent="0.25">
      <c r="A892">
        <v>918</v>
      </c>
      <c r="B892" t="s">
        <v>433</v>
      </c>
      <c r="C892" t="s">
        <v>18</v>
      </c>
      <c r="D892" t="s">
        <v>436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t="s">
        <v>22</v>
      </c>
      <c r="K892" t="s">
        <v>104</v>
      </c>
    </row>
    <row r="893" spans="1:11" x14ac:dyDescent="0.25">
      <c r="A893">
        <v>919</v>
      </c>
      <c r="B893" t="s">
        <v>437</v>
      </c>
      <c r="C893" t="s">
        <v>10</v>
      </c>
      <c r="D893" t="s">
        <v>11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t="s">
        <v>53</v>
      </c>
      <c r="K893" t="s">
        <v>285</v>
      </c>
    </row>
    <row r="894" spans="1:11" x14ac:dyDescent="0.25">
      <c r="A894">
        <v>920</v>
      </c>
      <c r="B894" t="s">
        <v>437</v>
      </c>
      <c r="C894" t="s">
        <v>14</v>
      </c>
      <c r="D894" t="s">
        <v>15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t="s">
        <v>53</v>
      </c>
      <c r="K894" t="s">
        <v>285</v>
      </c>
    </row>
    <row r="895" spans="1:11" x14ac:dyDescent="0.25">
      <c r="A895">
        <v>921</v>
      </c>
      <c r="B895" t="s">
        <v>437</v>
      </c>
      <c r="C895" t="s">
        <v>16</v>
      </c>
      <c r="D895" t="s">
        <v>17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t="s">
        <v>53</v>
      </c>
      <c r="K895" t="s">
        <v>285</v>
      </c>
    </row>
    <row r="896" spans="1:11" x14ac:dyDescent="0.25">
      <c r="A896">
        <v>922</v>
      </c>
      <c r="B896" t="s">
        <v>437</v>
      </c>
      <c r="C896" t="s">
        <v>18</v>
      </c>
      <c r="D896" t="s">
        <v>19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t="s">
        <v>53</v>
      </c>
      <c r="K896" t="s">
        <v>285</v>
      </c>
    </row>
    <row r="897" spans="1:11" x14ac:dyDescent="0.25">
      <c r="A897">
        <v>923</v>
      </c>
      <c r="B897" t="s">
        <v>438</v>
      </c>
      <c r="C897" t="s">
        <v>10</v>
      </c>
      <c r="D897" t="s">
        <v>439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t="s">
        <v>22</v>
      </c>
      <c r="K897" t="s">
        <v>369</v>
      </c>
    </row>
    <row r="898" spans="1:11" x14ac:dyDescent="0.25">
      <c r="A898">
        <v>924</v>
      </c>
      <c r="B898" t="s">
        <v>438</v>
      </c>
      <c r="C898" t="s">
        <v>14</v>
      </c>
      <c r="D898" t="s">
        <v>440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t="s">
        <v>22</v>
      </c>
      <c r="K898" t="s">
        <v>369</v>
      </c>
    </row>
    <row r="899" spans="1:11" x14ac:dyDescent="0.25">
      <c r="A899">
        <v>925</v>
      </c>
      <c r="B899" t="s">
        <v>438</v>
      </c>
      <c r="C899" t="s">
        <v>16</v>
      </c>
      <c r="D899" t="s">
        <v>441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t="s">
        <v>22</v>
      </c>
      <c r="K899" t="s">
        <v>369</v>
      </c>
    </row>
    <row r="900" spans="1:11" x14ac:dyDescent="0.25">
      <c r="A900">
        <v>926</v>
      </c>
      <c r="B900" t="s">
        <v>438</v>
      </c>
      <c r="C900" t="s">
        <v>18</v>
      </c>
      <c r="D900" s="1">
        <v>42404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t="s">
        <v>22</v>
      </c>
      <c r="K900" t="s">
        <v>369</v>
      </c>
    </row>
    <row r="901" spans="1:11" x14ac:dyDescent="0.25">
      <c r="A901">
        <v>927</v>
      </c>
      <c r="B901" t="s">
        <v>442</v>
      </c>
      <c r="C901" t="s">
        <v>10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t="s">
        <v>53</v>
      </c>
      <c r="K901" t="s">
        <v>443</v>
      </c>
    </row>
    <row r="902" spans="1:11" x14ac:dyDescent="0.25">
      <c r="A902">
        <v>928</v>
      </c>
      <c r="B902" t="s">
        <v>442</v>
      </c>
      <c r="C902" t="s">
        <v>14</v>
      </c>
      <c r="D902" s="1">
        <v>41641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t="s">
        <v>53</v>
      </c>
      <c r="K902" t="s">
        <v>443</v>
      </c>
    </row>
    <row r="903" spans="1:11" x14ac:dyDescent="0.25">
      <c r="A903">
        <v>929</v>
      </c>
      <c r="B903" t="s">
        <v>442</v>
      </c>
      <c r="C903" t="s">
        <v>16</v>
      </c>
      <c r="D903" t="s">
        <v>60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t="s">
        <v>53</v>
      </c>
      <c r="K903" t="s">
        <v>443</v>
      </c>
    </row>
    <row r="904" spans="1:11" x14ac:dyDescent="0.25">
      <c r="A904">
        <v>930</v>
      </c>
      <c r="B904" t="s">
        <v>442</v>
      </c>
      <c r="C904" t="s">
        <v>18</v>
      </c>
      <c r="D904" t="s">
        <v>145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t="s">
        <v>53</v>
      </c>
      <c r="K904" t="s">
        <v>443</v>
      </c>
    </row>
    <row r="905" spans="1:11" x14ac:dyDescent="0.25">
      <c r="A905">
        <v>931</v>
      </c>
      <c r="B905" t="s">
        <v>444</v>
      </c>
      <c r="C905" t="s">
        <v>10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t="s">
        <v>22</v>
      </c>
      <c r="K905" t="s">
        <v>266</v>
      </c>
    </row>
    <row r="906" spans="1:11" x14ac:dyDescent="0.25">
      <c r="A906">
        <v>932</v>
      </c>
      <c r="B906" t="s">
        <v>444</v>
      </c>
      <c r="C906" t="s">
        <v>14</v>
      </c>
      <c r="D906" s="1">
        <v>41641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t="s">
        <v>22</v>
      </c>
      <c r="K906" t="s">
        <v>266</v>
      </c>
    </row>
    <row r="907" spans="1:11" x14ac:dyDescent="0.25">
      <c r="A907">
        <v>933</v>
      </c>
      <c r="B907" t="s">
        <v>444</v>
      </c>
      <c r="C907" t="s">
        <v>16</v>
      </c>
      <c r="D907" t="s">
        <v>60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t="s">
        <v>22</v>
      </c>
      <c r="K907" t="s">
        <v>266</v>
      </c>
    </row>
    <row r="908" spans="1:11" x14ac:dyDescent="0.25">
      <c r="A908">
        <v>934</v>
      </c>
      <c r="B908" t="s">
        <v>444</v>
      </c>
      <c r="C908" t="s">
        <v>18</v>
      </c>
      <c r="D908" t="s">
        <v>145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t="s">
        <v>22</v>
      </c>
      <c r="K908" t="s">
        <v>266</v>
      </c>
    </row>
    <row r="909" spans="1:11" x14ac:dyDescent="0.25">
      <c r="A909">
        <v>935</v>
      </c>
      <c r="B909" t="s">
        <v>445</v>
      </c>
      <c r="C909" t="s">
        <v>10</v>
      </c>
      <c r="D909" t="s">
        <v>15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t="s">
        <v>12</v>
      </c>
      <c r="K909" t="s">
        <v>240</v>
      </c>
    </row>
    <row r="910" spans="1:11" x14ac:dyDescent="0.25">
      <c r="A910">
        <v>936</v>
      </c>
      <c r="B910" t="s">
        <v>445</v>
      </c>
      <c r="C910" t="s">
        <v>14</v>
      </c>
      <c r="D910" t="s">
        <v>17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t="s">
        <v>12</v>
      </c>
      <c r="K910" t="s">
        <v>240</v>
      </c>
    </row>
    <row r="911" spans="1:11" x14ac:dyDescent="0.25">
      <c r="A911">
        <v>937</v>
      </c>
      <c r="B911" t="s">
        <v>445</v>
      </c>
      <c r="C911" t="s">
        <v>16</v>
      </c>
      <c r="D911" t="s">
        <v>19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t="s">
        <v>12</v>
      </c>
      <c r="K911" t="s">
        <v>240</v>
      </c>
    </row>
    <row r="912" spans="1:11" x14ac:dyDescent="0.25">
      <c r="A912">
        <v>938</v>
      </c>
      <c r="B912" t="s">
        <v>445</v>
      </c>
      <c r="C912" t="s">
        <v>18</v>
      </c>
      <c r="D912" t="s">
        <v>76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t="s">
        <v>12</v>
      </c>
      <c r="K912" t="s">
        <v>240</v>
      </c>
    </row>
    <row r="913" spans="1:11" x14ac:dyDescent="0.25">
      <c r="A913">
        <v>939</v>
      </c>
      <c r="B913" t="s">
        <v>446</v>
      </c>
      <c r="C913" t="s">
        <v>10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t="s">
        <v>22</v>
      </c>
      <c r="K913" t="s">
        <v>332</v>
      </c>
    </row>
    <row r="914" spans="1:11" x14ac:dyDescent="0.25">
      <c r="A914">
        <v>940</v>
      </c>
      <c r="B914" t="s">
        <v>446</v>
      </c>
      <c r="C914" t="s">
        <v>14</v>
      </c>
      <c r="D914" s="1">
        <v>41641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t="s">
        <v>22</v>
      </c>
      <c r="K914" t="s">
        <v>332</v>
      </c>
    </row>
    <row r="915" spans="1:11" x14ac:dyDescent="0.25">
      <c r="A915">
        <v>941</v>
      </c>
      <c r="B915" t="s">
        <v>446</v>
      </c>
      <c r="C915" t="s">
        <v>16</v>
      </c>
      <c r="D915" t="s">
        <v>60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t="s">
        <v>22</v>
      </c>
      <c r="K915" t="s">
        <v>332</v>
      </c>
    </row>
    <row r="916" spans="1:11" x14ac:dyDescent="0.25">
      <c r="A916">
        <v>942</v>
      </c>
      <c r="B916" t="s">
        <v>446</v>
      </c>
      <c r="C916" t="s">
        <v>18</v>
      </c>
      <c r="D916" t="s">
        <v>145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t="s">
        <v>22</v>
      </c>
      <c r="K916" t="s">
        <v>332</v>
      </c>
    </row>
    <row r="917" spans="1:11" x14ac:dyDescent="0.25">
      <c r="A917">
        <v>943</v>
      </c>
      <c r="B917" t="s">
        <v>447</v>
      </c>
      <c r="C917" t="s">
        <v>10</v>
      </c>
      <c r="D917" t="s">
        <v>11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t="s">
        <v>12</v>
      </c>
      <c r="K917" t="s">
        <v>211</v>
      </c>
    </row>
    <row r="918" spans="1:11" x14ac:dyDescent="0.25">
      <c r="A918">
        <v>944</v>
      </c>
      <c r="B918" t="s">
        <v>447</v>
      </c>
      <c r="C918" t="s">
        <v>14</v>
      </c>
      <c r="D918" t="s">
        <v>15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t="s">
        <v>12</v>
      </c>
      <c r="K918" t="s">
        <v>211</v>
      </c>
    </row>
    <row r="919" spans="1:11" x14ac:dyDescent="0.25">
      <c r="A919">
        <v>945</v>
      </c>
      <c r="B919" t="s">
        <v>447</v>
      </c>
      <c r="C919" t="s">
        <v>16</v>
      </c>
      <c r="D919" t="s">
        <v>17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t="s">
        <v>12</v>
      </c>
      <c r="K919" t="s">
        <v>211</v>
      </c>
    </row>
    <row r="920" spans="1:11" x14ac:dyDescent="0.25">
      <c r="A920">
        <v>946</v>
      </c>
      <c r="B920" t="s">
        <v>447</v>
      </c>
      <c r="C920" t="s">
        <v>18</v>
      </c>
      <c r="D920" t="s">
        <v>19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t="s">
        <v>12</v>
      </c>
      <c r="K920" t="s">
        <v>211</v>
      </c>
    </row>
    <row r="921" spans="1:11" x14ac:dyDescent="0.25">
      <c r="A921">
        <v>947</v>
      </c>
      <c r="B921" t="s">
        <v>448</v>
      </c>
      <c r="C921" t="s">
        <v>10</v>
      </c>
      <c r="D921" t="s">
        <v>176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t="s">
        <v>22</v>
      </c>
      <c r="K921" t="s">
        <v>272</v>
      </c>
    </row>
    <row r="922" spans="1:11" x14ac:dyDescent="0.25">
      <c r="A922">
        <v>948</v>
      </c>
      <c r="B922" t="s">
        <v>448</v>
      </c>
      <c r="C922" t="s">
        <v>14</v>
      </c>
      <c r="D922" t="s">
        <v>178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t="s">
        <v>22</v>
      </c>
      <c r="K922" t="s">
        <v>272</v>
      </c>
    </row>
    <row r="923" spans="1:11" x14ac:dyDescent="0.25">
      <c r="A923">
        <v>949</v>
      </c>
      <c r="B923" t="s">
        <v>448</v>
      </c>
      <c r="C923" t="s">
        <v>16</v>
      </c>
      <c r="D923" t="s">
        <v>179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t="s">
        <v>22</v>
      </c>
      <c r="K923" t="s">
        <v>272</v>
      </c>
    </row>
    <row r="924" spans="1:11" x14ac:dyDescent="0.25">
      <c r="A924">
        <v>950</v>
      </c>
      <c r="B924" t="s">
        <v>448</v>
      </c>
      <c r="C924" t="s">
        <v>18</v>
      </c>
      <c r="D924" t="s">
        <v>180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t="s">
        <v>22</v>
      </c>
      <c r="K924" t="s">
        <v>272</v>
      </c>
    </row>
    <row r="925" spans="1:11" x14ac:dyDescent="0.25">
      <c r="A925">
        <v>951</v>
      </c>
      <c r="B925" t="s">
        <v>449</v>
      </c>
      <c r="C925" t="s">
        <v>10</v>
      </c>
      <c r="D925" t="s">
        <v>11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t="s">
        <v>33</v>
      </c>
      <c r="K925" t="s">
        <v>270</v>
      </c>
    </row>
    <row r="926" spans="1:11" x14ac:dyDescent="0.25">
      <c r="A926">
        <v>952</v>
      </c>
      <c r="B926" t="s">
        <v>449</v>
      </c>
      <c r="C926" t="s">
        <v>14</v>
      </c>
      <c r="D926" t="s">
        <v>15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t="s">
        <v>33</v>
      </c>
      <c r="K926" t="s">
        <v>270</v>
      </c>
    </row>
    <row r="927" spans="1:11" x14ac:dyDescent="0.25">
      <c r="A927">
        <v>953</v>
      </c>
      <c r="B927" t="s">
        <v>449</v>
      </c>
      <c r="C927" t="s">
        <v>16</v>
      </c>
      <c r="D927" t="s">
        <v>17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t="s">
        <v>33</v>
      </c>
      <c r="K927" t="s">
        <v>270</v>
      </c>
    </row>
    <row r="928" spans="1:11" x14ac:dyDescent="0.25">
      <c r="A928">
        <v>954</v>
      </c>
      <c r="B928" t="s">
        <v>449</v>
      </c>
      <c r="C928" t="s">
        <v>18</v>
      </c>
      <c r="D928" t="s">
        <v>19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t="s">
        <v>33</v>
      </c>
      <c r="K928" t="s">
        <v>270</v>
      </c>
    </row>
    <row r="929" spans="1:11" x14ac:dyDescent="0.25">
      <c r="A929">
        <v>955</v>
      </c>
      <c r="B929" t="s">
        <v>450</v>
      </c>
      <c r="C929" t="s">
        <v>10</v>
      </c>
      <c r="D929" t="s">
        <v>11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t="s">
        <v>22</v>
      </c>
      <c r="K929" t="s">
        <v>451</v>
      </c>
    </row>
    <row r="930" spans="1:11" x14ac:dyDescent="0.25">
      <c r="A930">
        <v>956</v>
      </c>
      <c r="B930" t="s">
        <v>450</v>
      </c>
      <c r="C930" t="s">
        <v>14</v>
      </c>
      <c r="D930" t="s">
        <v>15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t="s">
        <v>22</v>
      </c>
      <c r="K930" t="s">
        <v>451</v>
      </c>
    </row>
    <row r="931" spans="1:11" x14ac:dyDescent="0.25">
      <c r="A931">
        <v>957</v>
      </c>
      <c r="B931" t="s">
        <v>450</v>
      </c>
      <c r="C931" t="s">
        <v>16</v>
      </c>
      <c r="D931" t="s">
        <v>17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t="s">
        <v>22</v>
      </c>
      <c r="K931" t="s">
        <v>451</v>
      </c>
    </row>
    <row r="932" spans="1:11" x14ac:dyDescent="0.25">
      <c r="A932">
        <v>958</v>
      </c>
      <c r="B932" t="s">
        <v>450</v>
      </c>
      <c r="C932" t="s">
        <v>18</v>
      </c>
      <c r="D932" t="s">
        <v>19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t="s">
        <v>22</v>
      </c>
      <c r="K932" t="s">
        <v>451</v>
      </c>
    </row>
    <row r="933" spans="1:11" x14ac:dyDescent="0.25">
      <c r="A933">
        <v>959</v>
      </c>
      <c r="B933" t="s">
        <v>452</v>
      </c>
      <c r="C933" t="s">
        <v>10</v>
      </c>
      <c r="D933" t="s">
        <v>11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t="s">
        <v>12</v>
      </c>
      <c r="K933" t="s">
        <v>211</v>
      </c>
    </row>
    <row r="934" spans="1:11" x14ac:dyDescent="0.25">
      <c r="A934">
        <v>960</v>
      </c>
      <c r="B934" t="s">
        <v>452</v>
      </c>
      <c r="C934" t="s">
        <v>14</v>
      </c>
      <c r="D934" t="s">
        <v>15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t="s">
        <v>12</v>
      </c>
      <c r="K934" t="s">
        <v>211</v>
      </c>
    </row>
    <row r="935" spans="1:11" x14ac:dyDescent="0.25">
      <c r="A935">
        <v>961</v>
      </c>
      <c r="B935" t="s">
        <v>452</v>
      </c>
      <c r="C935" t="s">
        <v>16</v>
      </c>
      <c r="D935" t="s">
        <v>17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t="s">
        <v>12</v>
      </c>
      <c r="K935" t="s">
        <v>211</v>
      </c>
    </row>
    <row r="936" spans="1:11" x14ac:dyDescent="0.25">
      <c r="A936">
        <v>962</v>
      </c>
      <c r="B936" t="s">
        <v>452</v>
      </c>
      <c r="C936" t="s">
        <v>18</v>
      </c>
      <c r="D936" t="s">
        <v>19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t="s">
        <v>12</v>
      </c>
      <c r="K936" t="s">
        <v>211</v>
      </c>
    </row>
    <row r="937" spans="1:11" x14ac:dyDescent="0.25">
      <c r="A937">
        <v>963</v>
      </c>
      <c r="B937" t="s">
        <v>453</v>
      </c>
      <c r="C937" t="s">
        <v>10</v>
      </c>
      <c r="D937" t="s">
        <v>165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t="s">
        <v>27</v>
      </c>
      <c r="K937" t="s">
        <v>49</v>
      </c>
    </row>
    <row r="938" spans="1:11" x14ac:dyDescent="0.25">
      <c r="A938">
        <v>964</v>
      </c>
      <c r="B938" t="s">
        <v>453</v>
      </c>
      <c r="C938" t="s">
        <v>14</v>
      </c>
      <c r="D938" t="s">
        <v>454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t="s">
        <v>27</v>
      </c>
      <c r="K938" t="s">
        <v>49</v>
      </c>
    </row>
    <row r="939" spans="1:11" x14ac:dyDescent="0.25">
      <c r="A939">
        <v>965</v>
      </c>
      <c r="B939" t="s">
        <v>453</v>
      </c>
      <c r="C939" t="s">
        <v>16</v>
      </c>
      <c r="D939" t="s">
        <v>455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t="s">
        <v>27</v>
      </c>
      <c r="K939" t="s">
        <v>49</v>
      </c>
    </row>
    <row r="940" spans="1:11" x14ac:dyDescent="0.25">
      <c r="A940">
        <v>966</v>
      </c>
      <c r="B940" t="s">
        <v>453</v>
      </c>
      <c r="C940" t="s">
        <v>18</v>
      </c>
      <c r="D940" s="1">
        <v>42436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t="s">
        <v>27</v>
      </c>
      <c r="K940" t="s">
        <v>49</v>
      </c>
    </row>
    <row r="941" spans="1:11" x14ac:dyDescent="0.25">
      <c r="A941">
        <v>967</v>
      </c>
      <c r="B941" t="s">
        <v>456</v>
      </c>
      <c r="C941" t="s">
        <v>10</v>
      </c>
      <c r="D941" t="s">
        <v>11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t="s">
        <v>33</v>
      </c>
      <c r="K941" t="s">
        <v>34</v>
      </c>
    </row>
    <row r="942" spans="1:11" x14ac:dyDescent="0.25">
      <c r="A942">
        <v>968</v>
      </c>
      <c r="B942" t="s">
        <v>456</v>
      </c>
      <c r="C942" t="s">
        <v>14</v>
      </c>
      <c r="D942" t="s">
        <v>15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t="s">
        <v>33</v>
      </c>
      <c r="K942" t="s">
        <v>34</v>
      </c>
    </row>
    <row r="943" spans="1:11" x14ac:dyDescent="0.25">
      <c r="A943">
        <v>969</v>
      </c>
      <c r="B943" t="s">
        <v>456</v>
      </c>
      <c r="C943" t="s">
        <v>16</v>
      </c>
      <c r="D943" t="s">
        <v>17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t="s">
        <v>33</v>
      </c>
      <c r="K943" t="s">
        <v>34</v>
      </c>
    </row>
    <row r="944" spans="1:11" x14ac:dyDescent="0.25">
      <c r="A944">
        <v>970</v>
      </c>
      <c r="B944" t="s">
        <v>456</v>
      </c>
      <c r="C944" t="s">
        <v>18</v>
      </c>
      <c r="D944" t="s">
        <v>19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t="s">
        <v>33</v>
      </c>
      <c r="K944" t="s">
        <v>34</v>
      </c>
    </row>
    <row r="945" spans="1:11" x14ac:dyDescent="0.25">
      <c r="A945">
        <v>971</v>
      </c>
      <c r="B945" t="s">
        <v>457</v>
      </c>
      <c r="C945" t="s">
        <v>10</v>
      </c>
      <c r="D945" t="s">
        <v>15</v>
      </c>
      <c r="E945" s="3">
        <v>45358000000</v>
      </c>
      <c r="F945" s="3">
        <v>41171000000</v>
      </c>
      <c r="G945" s="3">
        <v>318000000</v>
      </c>
      <c r="H945" s="3">
        <v>0</v>
      </c>
      <c r="I945" s="3">
        <v>0</v>
      </c>
      <c r="J945" t="s">
        <v>12</v>
      </c>
      <c r="K945" t="s">
        <v>116</v>
      </c>
    </row>
    <row r="946" spans="1:11" x14ac:dyDescent="0.25">
      <c r="A946">
        <v>972</v>
      </c>
      <c r="B946" t="s">
        <v>457</v>
      </c>
      <c r="C946" t="s">
        <v>14</v>
      </c>
      <c r="D946" t="s">
        <v>17</v>
      </c>
      <c r="E946" s="3">
        <v>39946000000</v>
      </c>
      <c r="F946" s="3">
        <v>35263000000</v>
      </c>
      <c r="G946" s="3">
        <v>329000000</v>
      </c>
      <c r="H946" s="3">
        <v>0</v>
      </c>
      <c r="I946" s="3">
        <v>0</v>
      </c>
      <c r="J946" t="s">
        <v>12</v>
      </c>
      <c r="K946" t="s">
        <v>116</v>
      </c>
    </row>
    <row r="947" spans="1:11" x14ac:dyDescent="0.25">
      <c r="A947">
        <v>973</v>
      </c>
      <c r="B947" t="s">
        <v>457</v>
      </c>
      <c r="C947" t="s">
        <v>16</v>
      </c>
      <c r="D947" t="s">
        <v>19</v>
      </c>
      <c r="E947" s="3">
        <v>40536000000</v>
      </c>
      <c r="F947" s="3">
        <v>36044000000</v>
      </c>
      <c r="G947" s="3">
        <v>220000000</v>
      </c>
      <c r="H947" s="3">
        <v>0</v>
      </c>
      <c r="I947" s="3">
        <v>0</v>
      </c>
      <c r="J947" t="s">
        <v>12</v>
      </c>
      <c r="K947" t="s">
        <v>116</v>
      </c>
    </row>
    <row r="948" spans="1:11" x14ac:dyDescent="0.25">
      <c r="A948">
        <v>974</v>
      </c>
      <c r="B948" t="s">
        <v>457</v>
      </c>
      <c r="C948" t="s">
        <v>18</v>
      </c>
      <c r="D948" t="s">
        <v>76</v>
      </c>
      <c r="E948" s="3">
        <v>47248000000</v>
      </c>
      <c r="F948" s="3">
        <v>42186000000</v>
      </c>
      <c r="G948" s="3">
        <v>487000000</v>
      </c>
      <c r="H948" s="3">
        <v>0</v>
      </c>
      <c r="I948" s="3">
        <v>0</v>
      </c>
      <c r="J948" t="s">
        <v>12</v>
      </c>
      <c r="K948" t="s">
        <v>116</v>
      </c>
    </row>
    <row r="949" spans="1:11" x14ac:dyDescent="0.25">
      <c r="A949">
        <v>975</v>
      </c>
      <c r="B949" t="s">
        <v>458</v>
      </c>
      <c r="C949" t="s">
        <v>10</v>
      </c>
      <c r="D949" t="s">
        <v>11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t="s">
        <v>63</v>
      </c>
      <c r="K949" t="s">
        <v>66</v>
      </c>
    </row>
    <row r="950" spans="1:11" x14ac:dyDescent="0.25">
      <c r="A950">
        <v>976</v>
      </c>
      <c r="B950" t="s">
        <v>458</v>
      </c>
      <c r="C950" t="s">
        <v>14</v>
      </c>
      <c r="D950" t="s">
        <v>15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t="s">
        <v>63</v>
      </c>
      <c r="K950" t="s">
        <v>66</v>
      </c>
    </row>
    <row r="951" spans="1:11" x14ac:dyDescent="0.25">
      <c r="A951">
        <v>977</v>
      </c>
      <c r="B951" t="s">
        <v>458</v>
      </c>
      <c r="C951" t="s">
        <v>16</v>
      </c>
      <c r="D951" t="s">
        <v>17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t="s">
        <v>63</v>
      </c>
      <c r="K951" t="s">
        <v>66</v>
      </c>
    </row>
    <row r="952" spans="1:11" x14ac:dyDescent="0.25">
      <c r="A952">
        <v>978</v>
      </c>
      <c r="B952" t="s">
        <v>458</v>
      </c>
      <c r="C952" t="s">
        <v>18</v>
      </c>
      <c r="D952" t="s">
        <v>19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t="s">
        <v>63</v>
      </c>
      <c r="K952" t="s">
        <v>66</v>
      </c>
    </row>
    <row r="953" spans="1:11" x14ac:dyDescent="0.25">
      <c r="A953">
        <v>979</v>
      </c>
      <c r="B953" t="s">
        <v>459</v>
      </c>
      <c r="C953" t="s">
        <v>10</v>
      </c>
      <c r="D953" s="1">
        <v>41276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t="s">
        <v>22</v>
      </c>
      <c r="K953" t="s">
        <v>374</v>
      </c>
    </row>
    <row r="954" spans="1:11" x14ac:dyDescent="0.25">
      <c r="A954">
        <v>980</v>
      </c>
      <c r="B954" t="s">
        <v>459</v>
      </c>
      <c r="C954" t="s">
        <v>14</v>
      </c>
      <c r="D954" t="s">
        <v>59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t="s">
        <v>22</v>
      </c>
      <c r="K954" t="s">
        <v>374</v>
      </c>
    </row>
    <row r="955" spans="1:11" x14ac:dyDescent="0.25">
      <c r="A955">
        <v>981</v>
      </c>
      <c r="B955" t="s">
        <v>459</v>
      </c>
      <c r="C955" t="s">
        <v>16</v>
      </c>
      <c r="D955" t="s">
        <v>267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t="s">
        <v>22</v>
      </c>
      <c r="K955" t="s">
        <v>374</v>
      </c>
    </row>
    <row r="956" spans="1:11" x14ac:dyDescent="0.25">
      <c r="A956">
        <v>982</v>
      </c>
      <c r="B956" t="s">
        <v>459</v>
      </c>
      <c r="C956" t="s">
        <v>18</v>
      </c>
      <c r="D956" t="s">
        <v>268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t="s">
        <v>22</v>
      </c>
      <c r="K956" t="s">
        <v>374</v>
      </c>
    </row>
    <row r="957" spans="1:11" x14ac:dyDescent="0.25">
      <c r="A957">
        <v>983</v>
      </c>
      <c r="B957" t="s">
        <v>460</v>
      </c>
      <c r="C957" t="s">
        <v>10</v>
      </c>
      <c r="D957" t="s">
        <v>165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t="s">
        <v>27</v>
      </c>
      <c r="K957" t="s">
        <v>90</v>
      </c>
    </row>
    <row r="958" spans="1:11" x14ac:dyDescent="0.25">
      <c r="A958">
        <v>984</v>
      </c>
      <c r="B958" t="s">
        <v>460</v>
      </c>
      <c r="C958" t="s">
        <v>14</v>
      </c>
      <c r="D958" t="s">
        <v>454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t="s">
        <v>27</v>
      </c>
      <c r="K958" t="s">
        <v>90</v>
      </c>
    </row>
    <row r="959" spans="1:11" x14ac:dyDescent="0.25">
      <c r="A959">
        <v>985</v>
      </c>
      <c r="B959" t="s">
        <v>460</v>
      </c>
      <c r="C959" t="s">
        <v>16</v>
      </c>
      <c r="D959" t="s">
        <v>455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t="s">
        <v>27</v>
      </c>
      <c r="K959" t="s">
        <v>90</v>
      </c>
    </row>
    <row r="960" spans="1:11" x14ac:dyDescent="0.25">
      <c r="A960">
        <v>986</v>
      </c>
      <c r="B960" t="s">
        <v>460</v>
      </c>
      <c r="C960" t="s">
        <v>18</v>
      </c>
      <c r="D960" t="s">
        <v>461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t="s">
        <v>27</v>
      </c>
      <c r="K960" t="s">
        <v>90</v>
      </c>
    </row>
    <row r="961" spans="1:11" x14ac:dyDescent="0.25">
      <c r="A961">
        <v>987</v>
      </c>
      <c r="B961" t="s">
        <v>462</v>
      </c>
      <c r="C961" t="s">
        <v>10</v>
      </c>
      <c r="D961" t="s">
        <v>11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t="s">
        <v>68</v>
      </c>
      <c r="K961" t="s">
        <v>700</v>
      </c>
    </row>
    <row r="962" spans="1:11" x14ac:dyDescent="0.25">
      <c r="A962">
        <v>988</v>
      </c>
      <c r="B962" t="s">
        <v>462</v>
      </c>
      <c r="C962" t="s">
        <v>14</v>
      </c>
      <c r="D962" t="s">
        <v>15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t="s">
        <v>68</v>
      </c>
      <c r="K962" t="s">
        <v>700</v>
      </c>
    </row>
    <row r="963" spans="1:11" x14ac:dyDescent="0.25">
      <c r="A963">
        <v>989</v>
      </c>
      <c r="B963" t="s">
        <v>462</v>
      </c>
      <c r="C963" t="s">
        <v>16</v>
      </c>
      <c r="D963" t="s">
        <v>17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t="s">
        <v>68</v>
      </c>
      <c r="K963" t="s">
        <v>700</v>
      </c>
    </row>
    <row r="964" spans="1:11" x14ac:dyDescent="0.25">
      <c r="A964">
        <v>990</v>
      </c>
      <c r="B964" t="s">
        <v>462</v>
      </c>
      <c r="C964" t="s">
        <v>18</v>
      </c>
      <c r="D964" t="s">
        <v>19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t="s">
        <v>68</v>
      </c>
      <c r="K964" t="s">
        <v>700</v>
      </c>
    </row>
    <row r="965" spans="1:11" x14ac:dyDescent="0.25">
      <c r="A965">
        <v>991</v>
      </c>
      <c r="B965" t="s">
        <v>463</v>
      </c>
      <c r="C965" t="s">
        <v>10</v>
      </c>
      <c r="D965" t="s">
        <v>15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463</v>
      </c>
      <c r="C966" t="s">
        <v>14</v>
      </c>
      <c r="D966" t="s">
        <v>17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463</v>
      </c>
      <c r="C967" t="s">
        <v>16</v>
      </c>
      <c r="D967" t="s">
        <v>19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463</v>
      </c>
      <c r="C968" t="s">
        <v>18</v>
      </c>
      <c r="D968" t="s">
        <v>76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464</v>
      </c>
      <c r="C969" t="s">
        <v>10</v>
      </c>
      <c r="D969" t="s">
        <v>11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t="s">
        <v>250</v>
      </c>
      <c r="K969" t="s">
        <v>465</v>
      </c>
    </row>
    <row r="970" spans="1:11" x14ac:dyDescent="0.25">
      <c r="A970">
        <v>996</v>
      </c>
      <c r="B970" t="s">
        <v>464</v>
      </c>
      <c r="C970" t="s">
        <v>14</v>
      </c>
      <c r="D970" t="s">
        <v>15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t="s">
        <v>250</v>
      </c>
      <c r="K970" t="s">
        <v>465</v>
      </c>
    </row>
    <row r="971" spans="1:11" x14ac:dyDescent="0.25">
      <c r="A971">
        <v>997</v>
      </c>
      <c r="B971" t="s">
        <v>464</v>
      </c>
      <c r="C971" t="s">
        <v>16</v>
      </c>
      <c r="D971" t="s">
        <v>17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t="s">
        <v>250</v>
      </c>
      <c r="K971" t="s">
        <v>465</v>
      </c>
    </row>
    <row r="972" spans="1:11" x14ac:dyDescent="0.25">
      <c r="A972">
        <v>998</v>
      </c>
      <c r="B972" t="s">
        <v>464</v>
      </c>
      <c r="C972" t="s">
        <v>18</v>
      </c>
      <c r="D972" t="s">
        <v>19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t="s">
        <v>250</v>
      </c>
      <c r="K972" t="s">
        <v>465</v>
      </c>
    </row>
    <row r="973" spans="1:11" x14ac:dyDescent="0.25">
      <c r="A973">
        <v>999</v>
      </c>
      <c r="B973" t="s">
        <v>466</v>
      </c>
      <c r="C973" t="s">
        <v>10</v>
      </c>
      <c r="D973" t="s">
        <v>11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t="s">
        <v>80</v>
      </c>
      <c r="K973" t="s">
        <v>261</v>
      </c>
    </row>
    <row r="974" spans="1:11" x14ac:dyDescent="0.25">
      <c r="A974">
        <v>1000</v>
      </c>
      <c r="B974" t="s">
        <v>466</v>
      </c>
      <c r="C974" t="s">
        <v>14</v>
      </c>
      <c r="D974" t="s">
        <v>15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t="s">
        <v>80</v>
      </c>
      <c r="K974" t="s">
        <v>261</v>
      </c>
    </row>
    <row r="975" spans="1:11" x14ac:dyDescent="0.25">
      <c r="A975">
        <v>1001</v>
      </c>
      <c r="B975" t="s">
        <v>466</v>
      </c>
      <c r="C975" t="s">
        <v>16</v>
      </c>
      <c r="D975" t="s">
        <v>17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t="s">
        <v>80</v>
      </c>
      <c r="K975" t="s">
        <v>261</v>
      </c>
    </row>
    <row r="976" spans="1:11" x14ac:dyDescent="0.25">
      <c r="A976">
        <v>1002</v>
      </c>
      <c r="B976" t="s">
        <v>466</v>
      </c>
      <c r="C976" t="s">
        <v>18</v>
      </c>
      <c r="D976" t="s">
        <v>19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t="s">
        <v>80</v>
      </c>
      <c r="K976" t="s">
        <v>261</v>
      </c>
    </row>
    <row r="977" spans="1:11" x14ac:dyDescent="0.25">
      <c r="A977">
        <v>1003</v>
      </c>
      <c r="B977" t="s">
        <v>467</v>
      </c>
      <c r="C977" t="s">
        <v>10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t="s">
        <v>22</v>
      </c>
      <c r="K977" t="s">
        <v>425</v>
      </c>
    </row>
    <row r="978" spans="1:11" x14ac:dyDescent="0.25">
      <c r="A978">
        <v>1004</v>
      </c>
      <c r="B978" t="s">
        <v>467</v>
      </c>
      <c r="C978" t="s">
        <v>14</v>
      </c>
      <c r="D978" s="1">
        <v>41641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t="s">
        <v>22</v>
      </c>
      <c r="K978" t="s">
        <v>425</v>
      </c>
    </row>
    <row r="979" spans="1:11" x14ac:dyDescent="0.25">
      <c r="A979">
        <v>1005</v>
      </c>
      <c r="B979" t="s">
        <v>467</v>
      </c>
      <c r="C979" t="s">
        <v>16</v>
      </c>
      <c r="D979" t="s">
        <v>60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t="s">
        <v>22</v>
      </c>
      <c r="K979" t="s">
        <v>425</v>
      </c>
    </row>
    <row r="980" spans="1:11" x14ac:dyDescent="0.25">
      <c r="A980">
        <v>1006</v>
      </c>
      <c r="B980" t="s">
        <v>467</v>
      </c>
      <c r="C980" t="s">
        <v>18</v>
      </c>
      <c r="D980" t="s">
        <v>145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t="s">
        <v>22</v>
      </c>
      <c r="K980" t="s">
        <v>425</v>
      </c>
    </row>
    <row r="981" spans="1:11" x14ac:dyDescent="0.25">
      <c r="A981">
        <v>1007</v>
      </c>
      <c r="B981" t="s">
        <v>468</v>
      </c>
      <c r="C981" t="s">
        <v>10</v>
      </c>
      <c r="D981" t="s">
        <v>15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t="s">
        <v>27</v>
      </c>
      <c r="K981" t="s">
        <v>78</v>
      </c>
    </row>
    <row r="982" spans="1:11" x14ac:dyDescent="0.25">
      <c r="A982">
        <v>1008</v>
      </c>
      <c r="B982" t="s">
        <v>468</v>
      </c>
      <c r="C982" t="s">
        <v>14</v>
      </c>
      <c r="D982" t="s">
        <v>17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t="s">
        <v>27</v>
      </c>
      <c r="K982" t="s">
        <v>78</v>
      </c>
    </row>
    <row r="983" spans="1:11" x14ac:dyDescent="0.25">
      <c r="A983">
        <v>1009</v>
      </c>
      <c r="B983" t="s">
        <v>468</v>
      </c>
      <c r="C983" t="s">
        <v>16</v>
      </c>
      <c r="D983" t="s">
        <v>19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t="s">
        <v>27</v>
      </c>
      <c r="K983" t="s">
        <v>78</v>
      </c>
    </row>
    <row r="984" spans="1:11" x14ac:dyDescent="0.25">
      <c r="A984">
        <v>1010</v>
      </c>
      <c r="B984" t="s">
        <v>468</v>
      </c>
      <c r="C984" t="s">
        <v>18</v>
      </c>
      <c r="D984" t="s">
        <v>76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t="s">
        <v>27</v>
      </c>
      <c r="K984" t="s">
        <v>78</v>
      </c>
    </row>
    <row r="985" spans="1:11" x14ac:dyDescent="0.25">
      <c r="A985">
        <v>1011</v>
      </c>
      <c r="B985" t="s">
        <v>469</v>
      </c>
      <c r="C985" t="s">
        <v>10</v>
      </c>
      <c r="D985" t="s">
        <v>11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t="s">
        <v>73</v>
      </c>
      <c r="K985" t="s">
        <v>309</v>
      </c>
    </row>
    <row r="986" spans="1:11" x14ac:dyDescent="0.25">
      <c r="A986">
        <v>1012</v>
      </c>
      <c r="B986" t="s">
        <v>469</v>
      </c>
      <c r="C986" t="s">
        <v>14</v>
      </c>
      <c r="D986" t="s">
        <v>15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t="s">
        <v>73</v>
      </c>
      <c r="K986" t="s">
        <v>309</v>
      </c>
    </row>
    <row r="987" spans="1:11" x14ac:dyDescent="0.25">
      <c r="A987">
        <v>1013</v>
      </c>
      <c r="B987" t="s">
        <v>469</v>
      </c>
      <c r="C987" t="s">
        <v>16</v>
      </c>
      <c r="D987" t="s">
        <v>17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t="s">
        <v>73</v>
      </c>
      <c r="K987" t="s">
        <v>309</v>
      </c>
    </row>
    <row r="988" spans="1:11" x14ac:dyDescent="0.25">
      <c r="A988">
        <v>1014</v>
      </c>
      <c r="B988" t="s">
        <v>469</v>
      </c>
      <c r="C988" t="s">
        <v>18</v>
      </c>
      <c r="D988" t="s">
        <v>19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t="s">
        <v>73</v>
      </c>
      <c r="K988" t="s">
        <v>309</v>
      </c>
    </row>
    <row r="989" spans="1:11" x14ac:dyDescent="0.25">
      <c r="A989">
        <v>1015</v>
      </c>
      <c r="B989" t="s">
        <v>470</v>
      </c>
      <c r="C989" t="s">
        <v>10</v>
      </c>
      <c r="D989" t="s">
        <v>11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t="s">
        <v>73</v>
      </c>
      <c r="K989" t="s">
        <v>340</v>
      </c>
    </row>
    <row r="990" spans="1:11" x14ac:dyDescent="0.25">
      <c r="A990">
        <v>1016</v>
      </c>
      <c r="B990" t="s">
        <v>470</v>
      </c>
      <c r="C990" t="s">
        <v>14</v>
      </c>
      <c r="D990" t="s">
        <v>15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t="s">
        <v>73</v>
      </c>
      <c r="K990" t="s">
        <v>340</v>
      </c>
    </row>
    <row r="991" spans="1:11" x14ac:dyDescent="0.25">
      <c r="A991">
        <v>1017</v>
      </c>
      <c r="B991" t="s">
        <v>470</v>
      </c>
      <c r="C991" t="s">
        <v>16</v>
      </c>
      <c r="D991" t="s">
        <v>17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t="s">
        <v>73</v>
      </c>
      <c r="K991" t="s">
        <v>340</v>
      </c>
    </row>
    <row r="992" spans="1:11" x14ac:dyDescent="0.25">
      <c r="A992">
        <v>1018</v>
      </c>
      <c r="B992" t="s">
        <v>470</v>
      </c>
      <c r="C992" t="s">
        <v>18</v>
      </c>
      <c r="D992" t="s">
        <v>19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t="s">
        <v>73</v>
      </c>
      <c r="K992" t="s">
        <v>340</v>
      </c>
    </row>
    <row r="993" spans="1:11" x14ac:dyDescent="0.25">
      <c r="A993">
        <v>1019</v>
      </c>
      <c r="B993" t="s">
        <v>471</v>
      </c>
      <c r="C993" t="s">
        <v>10</v>
      </c>
      <c r="D993" t="s">
        <v>11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t="s">
        <v>22</v>
      </c>
      <c r="K993" t="s">
        <v>177</v>
      </c>
    </row>
    <row r="994" spans="1:11" x14ac:dyDescent="0.25">
      <c r="A994">
        <v>1020</v>
      </c>
      <c r="B994" t="s">
        <v>471</v>
      </c>
      <c r="C994" t="s">
        <v>14</v>
      </c>
      <c r="D994" t="s">
        <v>15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t="s">
        <v>22</v>
      </c>
      <c r="K994" t="s">
        <v>177</v>
      </c>
    </row>
    <row r="995" spans="1:11" x14ac:dyDescent="0.25">
      <c r="A995">
        <v>1021</v>
      </c>
      <c r="B995" t="s">
        <v>471</v>
      </c>
      <c r="C995" t="s">
        <v>16</v>
      </c>
      <c r="D995" t="s">
        <v>17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t="s">
        <v>22</v>
      </c>
      <c r="K995" t="s">
        <v>177</v>
      </c>
    </row>
    <row r="996" spans="1:11" x14ac:dyDescent="0.25">
      <c r="A996">
        <v>1022</v>
      </c>
      <c r="B996" t="s">
        <v>471</v>
      </c>
      <c r="C996" t="s">
        <v>18</v>
      </c>
      <c r="D996" t="s">
        <v>19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t="s">
        <v>22</v>
      </c>
      <c r="K996" t="s">
        <v>177</v>
      </c>
    </row>
    <row r="997" spans="1:11" x14ac:dyDescent="0.25">
      <c r="A997">
        <v>1023</v>
      </c>
      <c r="B997" t="s">
        <v>472</v>
      </c>
      <c r="C997" t="s">
        <v>10</v>
      </c>
      <c r="D997" t="s">
        <v>15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t="s">
        <v>12</v>
      </c>
      <c r="K997" t="s">
        <v>85</v>
      </c>
    </row>
    <row r="998" spans="1:11" x14ac:dyDescent="0.25">
      <c r="A998">
        <v>1024</v>
      </c>
      <c r="B998" t="s">
        <v>472</v>
      </c>
      <c r="C998" t="s">
        <v>14</v>
      </c>
      <c r="D998" t="s">
        <v>17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t="s">
        <v>12</v>
      </c>
      <c r="K998" t="s">
        <v>85</v>
      </c>
    </row>
    <row r="999" spans="1:11" x14ac:dyDescent="0.25">
      <c r="A999">
        <v>1025</v>
      </c>
      <c r="B999" t="s">
        <v>472</v>
      </c>
      <c r="C999" t="s">
        <v>16</v>
      </c>
      <c r="D999" t="s">
        <v>19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t="s">
        <v>12</v>
      </c>
      <c r="K999" t="s">
        <v>85</v>
      </c>
    </row>
    <row r="1000" spans="1:11" x14ac:dyDescent="0.25">
      <c r="A1000">
        <v>1026</v>
      </c>
      <c r="B1000" t="s">
        <v>472</v>
      </c>
      <c r="C1000" t="s">
        <v>18</v>
      </c>
      <c r="D1000" t="s">
        <v>76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t="s">
        <v>12</v>
      </c>
      <c r="K1000" t="s">
        <v>85</v>
      </c>
    </row>
    <row r="1001" spans="1:11" x14ac:dyDescent="0.25">
      <c r="A1001">
        <v>1027</v>
      </c>
      <c r="B1001" t="s">
        <v>473</v>
      </c>
      <c r="C1001" t="s">
        <v>10</v>
      </c>
      <c r="D1001" t="s">
        <v>11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t="s">
        <v>22</v>
      </c>
      <c r="K1001" t="s">
        <v>363</v>
      </c>
    </row>
    <row r="1002" spans="1:11" x14ac:dyDescent="0.25">
      <c r="A1002">
        <v>1028</v>
      </c>
      <c r="B1002" t="s">
        <v>473</v>
      </c>
      <c r="C1002" t="s">
        <v>14</v>
      </c>
      <c r="D1002" t="s">
        <v>15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t="s">
        <v>22</v>
      </c>
      <c r="K1002" t="s">
        <v>363</v>
      </c>
    </row>
    <row r="1003" spans="1:11" x14ac:dyDescent="0.25">
      <c r="A1003">
        <v>1029</v>
      </c>
      <c r="B1003" t="s">
        <v>473</v>
      </c>
      <c r="C1003" t="s">
        <v>16</v>
      </c>
      <c r="D1003" t="s">
        <v>17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t="s">
        <v>22</v>
      </c>
      <c r="K1003" t="s">
        <v>363</v>
      </c>
    </row>
    <row r="1004" spans="1:11" x14ac:dyDescent="0.25">
      <c r="A1004">
        <v>1030</v>
      </c>
      <c r="B1004" t="s">
        <v>473</v>
      </c>
      <c r="C1004" t="s">
        <v>18</v>
      </c>
      <c r="D1004" t="s">
        <v>19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t="s">
        <v>22</v>
      </c>
      <c r="K1004" t="s">
        <v>363</v>
      </c>
    </row>
    <row r="1005" spans="1:11" x14ac:dyDescent="0.25">
      <c r="A1005">
        <v>1031</v>
      </c>
      <c r="B1005" t="s">
        <v>474</v>
      </c>
      <c r="C1005" t="s">
        <v>10</v>
      </c>
      <c r="D1005" t="s">
        <v>11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t="s">
        <v>22</v>
      </c>
      <c r="K1005" t="s">
        <v>202</v>
      </c>
    </row>
    <row r="1006" spans="1:11" x14ac:dyDescent="0.25">
      <c r="A1006">
        <v>1032</v>
      </c>
      <c r="B1006" t="s">
        <v>474</v>
      </c>
      <c r="C1006" t="s">
        <v>14</v>
      </c>
      <c r="D1006" t="s">
        <v>15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t="s">
        <v>22</v>
      </c>
      <c r="K1006" t="s">
        <v>202</v>
      </c>
    </row>
    <row r="1007" spans="1:11" x14ac:dyDescent="0.25">
      <c r="A1007">
        <v>1033</v>
      </c>
      <c r="B1007" t="s">
        <v>474</v>
      </c>
      <c r="C1007" t="s">
        <v>16</v>
      </c>
      <c r="D1007" t="s">
        <v>17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t="s">
        <v>22</v>
      </c>
      <c r="K1007" t="s">
        <v>202</v>
      </c>
    </row>
    <row r="1008" spans="1:11" x14ac:dyDescent="0.25">
      <c r="A1008">
        <v>1034</v>
      </c>
      <c r="B1008" t="s">
        <v>474</v>
      </c>
      <c r="C1008" t="s">
        <v>18</v>
      </c>
      <c r="D1008" t="s">
        <v>19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t="s">
        <v>22</v>
      </c>
      <c r="K1008" t="s">
        <v>202</v>
      </c>
    </row>
    <row r="1009" spans="1:11" x14ac:dyDescent="0.25">
      <c r="A1009">
        <v>1035</v>
      </c>
      <c r="B1009" t="s">
        <v>475</v>
      </c>
      <c r="C1009" t="s">
        <v>10</v>
      </c>
      <c r="D1009" t="s">
        <v>291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27</v>
      </c>
      <c r="K1009" t="s">
        <v>49</v>
      </c>
    </row>
    <row r="1010" spans="1:11" x14ac:dyDescent="0.25">
      <c r="A1010">
        <v>1036</v>
      </c>
      <c r="B1010" t="s">
        <v>475</v>
      </c>
      <c r="C1010" t="s">
        <v>14</v>
      </c>
      <c r="D1010" t="s">
        <v>292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27</v>
      </c>
      <c r="K1010" t="s">
        <v>49</v>
      </c>
    </row>
    <row r="1011" spans="1:11" x14ac:dyDescent="0.25">
      <c r="A1011">
        <v>1037</v>
      </c>
      <c r="B1011" t="s">
        <v>475</v>
      </c>
      <c r="C1011" t="s">
        <v>16</v>
      </c>
      <c r="D1011" t="s">
        <v>293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27</v>
      </c>
      <c r="K1011" t="s">
        <v>49</v>
      </c>
    </row>
    <row r="1012" spans="1:11" x14ac:dyDescent="0.25">
      <c r="A1012">
        <v>1038</v>
      </c>
      <c r="B1012" t="s">
        <v>475</v>
      </c>
      <c r="C1012" t="s">
        <v>18</v>
      </c>
      <c r="D1012" t="s">
        <v>294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27</v>
      </c>
      <c r="K1012" t="s">
        <v>49</v>
      </c>
    </row>
    <row r="1013" spans="1:11" x14ac:dyDescent="0.25">
      <c r="A1013">
        <v>1039</v>
      </c>
      <c r="B1013" t="s">
        <v>476</v>
      </c>
      <c r="C1013" t="s">
        <v>10</v>
      </c>
      <c r="D1013" t="s">
        <v>291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t="s">
        <v>33</v>
      </c>
      <c r="K1013" t="s">
        <v>37</v>
      </c>
    </row>
    <row r="1014" spans="1:11" x14ac:dyDescent="0.25">
      <c r="A1014">
        <v>1040</v>
      </c>
      <c r="B1014" t="s">
        <v>476</v>
      </c>
      <c r="C1014" t="s">
        <v>14</v>
      </c>
      <c r="D1014" t="s">
        <v>292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t="s">
        <v>33</v>
      </c>
      <c r="K1014" t="s">
        <v>37</v>
      </c>
    </row>
    <row r="1015" spans="1:11" x14ac:dyDescent="0.25">
      <c r="A1015">
        <v>1041</v>
      </c>
      <c r="B1015" t="s">
        <v>476</v>
      </c>
      <c r="C1015" t="s">
        <v>16</v>
      </c>
      <c r="D1015" t="s">
        <v>293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t="s">
        <v>33</v>
      </c>
      <c r="K1015" t="s">
        <v>37</v>
      </c>
    </row>
    <row r="1016" spans="1:11" x14ac:dyDescent="0.25">
      <c r="A1016">
        <v>1042</v>
      </c>
      <c r="B1016" t="s">
        <v>476</v>
      </c>
      <c r="C1016" t="s">
        <v>18</v>
      </c>
      <c r="D1016" t="s">
        <v>294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t="s">
        <v>33</v>
      </c>
      <c r="K1016" t="s">
        <v>37</v>
      </c>
    </row>
    <row r="1017" spans="1:11" x14ac:dyDescent="0.25">
      <c r="A1017">
        <v>1043</v>
      </c>
      <c r="B1017" t="s">
        <v>477</v>
      </c>
      <c r="C1017" t="s">
        <v>10</v>
      </c>
      <c r="D1017" t="s">
        <v>11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t="s">
        <v>68</v>
      </c>
      <c r="K1017" t="s">
        <v>478</v>
      </c>
    </row>
    <row r="1018" spans="1:11" x14ac:dyDescent="0.25">
      <c r="A1018">
        <v>1044</v>
      </c>
      <c r="B1018" t="s">
        <v>477</v>
      </c>
      <c r="C1018" t="s">
        <v>14</v>
      </c>
      <c r="D1018" t="s">
        <v>15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t="s">
        <v>68</v>
      </c>
      <c r="K1018" t="s">
        <v>478</v>
      </c>
    </row>
    <row r="1019" spans="1:11" x14ac:dyDescent="0.25">
      <c r="A1019">
        <v>1045</v>
      </c>
      <c r="B1019" t="s">
        <v>477</v>
      </c>
      <c r="C1019" t="s">
        <v>16</v>
      </c>
      <c r="D1019" t="s">
        <v>17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t="s">
        <v>68</v>
      </c>
      <c r="K1019" t="s">
        <v>478</v>
      </c>
    </row>
    <row r="1020" spans="1:11" x14ac:dyDescent="0.25">
      <c r="A1020">
        <v>1046</v>
      </c>
      <c r="B1020" t="s">
        <v>477</v>
      </c>
      <c r="C1020" t="s">
        <v>18</v>
      </c>
      <c r="D1020" t="s">
        <v>19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t="s">
        <v>68</v>
      </c>
      <c r="K1020" t="s">
        <v>478</v>
      </c>
    </row>
    <row r="1021" spans="1:11" x14ac:dyDescent="0.25">
      <c r="A1021">
        <v>1047</v>
      </c>
      <c r="B1021" t="s">
        <v>479</v>
      </c>
      <c r="C1021" t="s">
        <v>10</v>
      </c>
      <c r="D1021" t="s">
        <v>11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t="s">
        <v>53</v>
      </c>
      <c r="K1021" t="s">
        <v>160</v>
      </c>
    </row>
    <row r="1022" spans="1:11" x14ac:dyDescent="0.25">
      <c r="A1022">
        <v>1048</v>
      </c>
      <c r="B1022" t="s">
        <v>479</v>
      </c>
      <c r="C1022" t="s">
        <v>14</v>
      </c>
      <c r="D1022" t="s">
        <v>15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t="s">
        <v>53</v>
      </c>
      <c r="K1022" t="s">
        <v>160</v>
      </c>
    </row>
    <row r="1023" spans="1:11" x14ac:dyDescent="0.25">
      <c r="A1023">
        <v>1049</v>
      </c>
      <c r="B1023" t="s">
        <v>479</v>
      </c>
      <c r="C1023" t="s">
        <v>16</v>
      </c>
      <c r="D1023" t="s">
        <v>17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t="s">
        <v>53</v>
      </c>
      <c r="K1023" t="s">
        <v>160</v>
      </c>
    </row>
    <row r="1024" spans="1:11" x14ac:dyDescent="0.25">
      <c r="A1024">
        <v>1050</v>
      </c>
      <c r="B1024" t="s">
        <v>479</v>
      </c>
      <c r="C1024" t="s">
        <v>18</v>
      </c>
      <c r="D1024" t="s">
        <v>19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t="s">
        <v>53</v>
      </c>
      <c r="K1024" t="s">
        <v>160</v>
      </c>
    </row>
    <row r="1025" spans="1:11" x14ac:dyDescent="0.25">
      <c r="A1025">
        <v>1051</v>
      </c>
      <c r="B1025" t="s">
        <v>480</v>
      </c>
      <c r="C1025" t="s">
        <v>10</v>
      </c>
      <c r="D1025" t="s">
        <v>11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t="s">
        <v>68</v>
      </c>
      <c r="K1025" t="s">
        <v>69</v>
      </c>
    </row>
    <row r="1026" spans="1:11" x14ac:dyDescent="0.25">
      <c r="A1026">
        <v>1052</v>
      </c>
      <c r="B1026" t="s">
        <v>480</v>
      </c>
      <c r="C1026" t="s">
        <v>14</v>
      </c>
      <c r="D1026" t="s">
        <v>15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t="s">
        <v>68</v>
      </c>
      <c r="K1026" t="s">
        <v>69</v>
      </c>
    </row>
    <row r="1027" spans="1:11" x14ac:dyDescent="0.25">
      <c r="A1027">
        <v>1053</v>
      </c>
      <c r="B1027" t="s">
        <v>480</v>
      </c>
      <c r="C1027" t="s">
        <v>16</v>
      </c>
      <c r="D1027" t="s">
        <v>17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t="s">
        <v>68</v>
      </c>
      <c r="K1027" t="s">
        <v>69</v>
      </c>
    </row>
    <row r="1028" spans="1:11" x14ac:dyDescent="0.25">
      <c r="A1028">
        <v>1054</v>
      </c>
      <c r="B1028" t="s">
        <v>480</v>
      </c>
      <c r="C1028" t="s">
        <v>18</v>
      </c>
      <c r="D1028" t="s">
        <v>19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t="s">
        <v>68</v>
      </c>
      <c r="K1028" t="s">
        <v>69</v>
      </c>
    </row>
    <row r="1029" spans="1:11" x14ac:dyDescent="0.25">
      <c r="A1029">
        <v>1055</v>
      </c>
      <c r="B1029" t="s">
        <v>481</v>
      </c>
      <c r="C1029" t="s">
        <v>10</v>
      </c>
      <c r="D1029" t="s">
        <v>11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t="s">
        <v>22</v>
      </c>
      <c r="K1029" t="s">
        <v>482</v>
      </c>
    </row>
    <row r="1030" spans="1:11" x14ac:dyDescent="0.25">
      <c r="A1030">
        <v>1056</v>
      </c>
      <c r="B1030" t="s">
        <v>481</v>
      </c>
      <c r="C1030" t="s">
        <v>14</v>
      </c>
      <c r="D1030" t="s">
        <v>15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t="s">
        <v>22</v>
      </c>
      <c r="K1030" t="s">
        <v>482</v>
      </c>
    </row>
    <row r="1031" spans="1:11" x14ac:dyDescent="0.25">
      <c r="A1031">
        <v>1057</v>
      </c>
      <c r="B1031" t="s">
        <v>481</v>
      </c>
      <c r="C1031" t="s">
        <v>16</v>
      </c>
      <c r="D1031" t="s">
        <v>17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t="s">
        <v>22</v>
      </c>
      <c r="K1031" t="s">
        <v>482</v>
      </c>
    </row>
    <row r="1032" spans="1:11" x14ac:dyDescent="0.25">
      <c r="A1032">
        <v>1058</v>
      </c>
      <c r="B1032" t="s">
        <v>481</v>
      </c>
      <c r="C1032" t="s">
        <v>18</v>
      </c>
      <c r="D1032" t="s">
        <v>19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t="s">
        <v>22</v>
      </c>
      <c r="K1032" t="s">
        <v>482</v>
      </c>
    </row>
    <row r="1033" spans="1:11" x14ac:dyDescent="0.25">
      <c r="A1033">
        <v>1059</v>
      </c>
      <c r="B1033" t="s">
        <v>483</v>
      </c>
      <c r="C1033" t="s">
        <v>10</v>
      </c>
      <c r="D1033" t="s">
        <v>11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t="s">
        <v>53</v>
      </c>
      <c r="K1033" t="s">
        <v>160</v>
      </c>
    </row>
    <row r="1034" spans="1:11" x14ac:dyDescent="0.25">
      <c r="A1034">
        <v>1060</v>
      </c>
      <c r="B1034" t="s">
        <v>483</v>
      </c>
      <c r="C1034" t="s">
        <v>14</v>
      </c>
      <c r="D1034" t="s">
        <v>15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t="s">
        <v>53</v>
      </c>
      <c r="K1034" t="s">
        <v>160</v>
      </c>
    </row>
    <row r="1035" spans="1:11" x14ac:dyDescent="0.25">
      <c r="A1035">
        <v>1061</v>
      </c>
      <c r="B1035" t="s">
        <v>483</v>
      </c>
      <c r="C1035" t="s">
        <v>16</v>
      </c>
      <c r="D1035" t="s">
        <v>17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t="s">
        <v>53</v>
      </c>
      <c r="K1035" t="s">
        <v>160</v>
      </c>
    </row>
    <row r="1036" spans="1:11" x14ac:dyDescent="0.25">
      <c r="A1036">
        <v>1062</v>
      </c>
      <c r="B1036" t="s">
        <v>483</v>
      </c>
      <c r="C1036" t="s">
        <v>18</v>
      </c>
      <c r="D1036" t="s">
        <v>19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t="s">
        <v>53</v>
      </c>
      <c r="K1036" t="s">
        <v>160</v>
      </c>
    </row>
    <row r="1037" spans="1:11" x14ac:dyDescent="0.25">
      <c r="A1037">
        <v>1063</v>
      </c>
      <c r="B1037" t="s">
        <v>484</v>
      </c>
      <c r="C1037" t="s">
        <v>10</v>
      </c>
      <c r="D1037" t="s">
        <v>176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t="s">
        <v>53</v>
      </c>
      <c r="K1037" t="s">
        <v>160</v>
      </c>
    </row>
    <row r="1038" spans="1:11" x14ac:dyDescent="0.25">
      <c r="A1038">
        <v>1064</v>
      </c>
      <c r="B1038" t="s">
        <v>484</v>
      </c>
      <c r="C1038" t="s">
        <v>14</v>
      </c>
      <c r="D1038" t="s">
        <v>178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t="s">
        <v>53</v>
      </c>
      <c r="K1038" t="s">
        <v>160</v>
      </c>
    </row>
    <row r="1039" spans="1:11" x14ac:dyDescent="0.25">
      <c r="A1039">
        <v>1065</v>
      </c>
      <c r="B1039" t="s">
        <v>484</v>
      </c>
      <c r="C1039" t="s">
        <v>16</v>
      </c>
      <c r="D1039" t="s">
        <v>179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t="s">
        <v>53</v>
      </c>
      <c r="K1039" t="s">
        <v>160</v>
      </c>
    </row>
    <row r="1040" spans="1:11" x14ac:dyDescent="0.25">
      <c r="A1040">
        <v>1066</v>
      </c>
      <c r="B1040" t="s">
        <v>484</v>
      </c>
      <c r="C1040" t="s">
        <v>18</v>
      </c>
      <c r="D1040" t="s">
        <v>180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t="s">
        <v>53</v>
      </c>
      <c r="K1040" t="s">
        <v>160</v>
      </c>
    </row>
    <row r="1041" spans="1:11" x14ac:dyDescent="0.25">
      <c r="A1041">
        <v>1067</v>
      </c>
      <c r="B1041" t="s">
        <v>485</v>
      </c>
      <c r="C1041" t="s">
        <v>10</v>
      </c>
      <c r="D1041" t="s">
        <v>11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t="s">
        <v>80</v>
      </c>
      <c r="K1041" t="s">
        <v>486</v>
      </c>
    </row>
    <row r="1042" spans="1:11" x14ac:dyDescent="0.25">
      <c r="A1042">
        <v>1068</v>
      </c>
      <c r="B1042" t="s">
        <v>485</v>
      </c>
      <c r="C1042" t="s">
        <v>14</v>
      </c>
      <c r="D1042" t="s">
        <v>15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t="s">
        <v>80</v>
      </c>
      <c r="K1042" t="s">
        <v>486</v>
      </c>
    </row>
    <row r="1043" spans="1:11" x14ac:dyDescent="0.25">
      <c r="A1043">
        <v>1069</v>
      </c>
      <c r="B1043" t="s">
        <v>485</v>
      </c>
      <c r="C1043" t="s">
        <v>16</v>
      </c>
      <c r="D1043" t="s">
        <v>17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t="s">
        <v>80</v>
      </c>
      <c r="K1043" t="s">
        <v>486</v>
      </c>
    </row>
    <row r="1044" spans="1:11" x14ac:dyDescent="0.25">
      <c r="A1044">
        <v>1070</v>
      </c>
      <c r="B1044" t="s">
        <v>485</v>
      </c>
      <c r="C1044" t="s">
        <v>18</v>
      </c>
      <c r="D1044" t="s">
        <v>19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t="s">
        <v>80</v>
      </c>
      <c r="K1044" t="s">
        <v>486</v>
      </c>
    </row>
    <row r="1045" spans="1:11" x14ac:dyDescent="0.25">
      <c r="A1045">
        <v>1071</v>
      </c>
      <c r="B1045" t="s">
        <v>487</v>
      </c>
      <c r="C1045" t="s">
        <v>10</v>
      </c>
      <c r="D1045" t="s">
        <v>11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t="s">
        <v>68</v>
      </c>
      <c r="K1045" t="s">
        <v>488</v>
      </c>
    </row>
    <row r="1046" spans="1:11" x14ac:dyDescent="0.25">
      <c r="A1046">
        <v>1072</v>
      </c>
      <c r="B1046" t="s">
        <v>487</v>
      </c>
      <c r="C1046" t="s">
        <v>14</v>
      </c>
      <c r="D1046" t="s">
        <v>15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t="s">
        <v>68</v>
      </c>
      <c r="K1046" t="s">
        <v>488</v>
      </c>
    </row>
    <row r="1047" spans="1:11" x14ac:dyDescent="0.25">
      <c r="A1047">
        <v>1073</v>
      </c>
      <c r="B1047" t="s">
        <v>487</v>
      </c>
      <c r="C1047" t="s">
        <v>16</v>
      </c>
      <c r="D1047" t="s">
        <v>17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t="s">
        <v>68</v>
      </c>
      <c r="K1047" t="s">
        <v>488</v>
      </c>
    </row>
    <row r="1048" spans="1:11" x14ac:dyDescent="0.25">
      <c r="A1048">
        <v>1074</v>
      </c>
      <c r="B1048" t="s">
        <v>487</v>
      </c>
      <c r="C1048" t="s">
        <v>18</v>
      </c>
      <c r="D1048" t="s">
        <v>19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t="s">
        <v>68</v>
      </c>
      <c r="K1048" t="s">
        <v>488</v>
      </c>
    </row>
    <row r="1049" spans="1:11" x14ac:dyDescent="0.25">
      <c r="A1049">
        <v>1075</v>
      </c>
      <c r="B1049" t="s">
        <v>489</v>
      </c>
      <c r="C1049" t="s">
        <v>10</v>
      </c>
      <c r="D1049" t="s">
        <v>15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t="s">
        <v>12</v>
      </c>
      <c r="K1049" t="s">
        <v>211</v>
      </c>
    </row>
    <row r="1050" spans="1:11" x14ac:dyDescent="0.25">
      <c r="A1050">
        <v>1076</v>
      </c>
      <c r="B1050" t="s">
        <v>489</v>
      </c>
      <c r="C1050" t="s">
        <v>14</v>
      </c>
      <c r="D1050" t="s">
        <v>17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t="s">
        <v>12</v>
      </c>
      <c r="K1050" t="s">
        <v>211</v>
      </c>
    </row>
    <row r="1051" spans="1:11" x14ac:dyDescent="0.25">
      <c r="A1051">
        <v>1077</v>
      </c>
      <c r="B1051" t="s">
        <v>489</v>
      </c>
      <c r="C1051" t="s">
        <v>16</v>
      </c>
      <c r="D1051" t="s">
        <v>19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t="s">
        <v>12</v>
      </c>
      <c r="K1051" t="s">
        <v>211</v>
      </c>
    </row>
    <row r="1052" spans="1:11" x14ac:dyDescent="0.25">
      <c r="A1052">
        <v>1078</v>
      </c>
      <c r="B1052" t="s">
        <v>489</v>
      </c>
      <c r="C1052" t="s">
        <v>18</v>
      </c>
      <c r="D1052" t="s">
        <v>76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t="s">
        <v>12</v>
      </c>
      <c r="K1052" t="s">
        <v>211</v>
      </c>
    </row>
    <row r="1053" spans="1:11" x14ac:dyDescent="0.25">
      <c r="A1053">
        <v>1079</v>
      </c>
      <c r="B1053" t="s">
        <v>490</v>
      </c>
      <c r="C1053" t="s">
        <v>10</v>
      </c>
      <c r="D1053" t="s">
        <v>11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t="s">
        <v>53</v>
      </c>
      <c r="K1053" t="s">
        <v>285</v>
      </c>
    </row>
    <row r="1054" spans="1:11" x14ac:dyDescent="0.25">
      <c r="A1054">
        <v>1080</v>
      </c>
      <c r="B1054" t="s">
        <v>490</v>
      </c>
      <c r="C1054" t="s">
        <v>14</v>
      </c>
      <c r="D1054" t="s">
        <v>15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t="s">
        <v>53</v>
      </c>
      <c r="K1054" t="s">
        <v>285</v>
      </c>
    </row>
    <row r="1055" spans="1:11" x14ac:dyDescent="0.25">
      <c r="A1055">
        <v>1081</v>
      </c>
      <c r="B1055" t="s">
        <v>490</v>
      </c>
      <c r="C1055" t="s">
        <v>16</v>
      </c>
      <c r="D1055" t="s">
        <v>17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t="s">
        <v>53</v>
      </c>
      <c r="K1055" t="s">
        <v>285</v>
      </c>
    </row>
    <row r="1056" spans="1:11" x14ac:dyDescent="0.25">
      <c r="A1056">
        <v>1082</v>
      </c>
      <c r="B1056" t="s">
        <v>490</v>
      </c>
      <c r="C1056" t="s">
        <v>18</v>
      </c>
      <c r="D1056" t="s">
        <v>19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t="s">
        <v>53</v>
      </c>
      <c r="K1056" t="s">
        <v>285</v>
      </c>
    </row>
    <row r="1057" spans="1:11" x14ac:dyDescent="0.25">
      <c r="A1057">
        <v>1083</v>
      </c>
      <c r="B1057" t="s">
        <v>491</v>
      </c>
      <c r="C1057" t="s">
        <v>10</v>
      </c>
      <c r="D1057" t="s">
        <v>11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t="s">
        <v>53</v>
      </c>
      <c r="K1057" t="s">
        <v>492</v>
      </c>
    </row>
    <row r="1058" spans="1:11" x14ac:dyDescent="0.25">
      <c r="A1058">
        <v>1084</v>
      </c>
      <c r="B1058" t="s">
        <v>491</v>
      </c>
      <c r="C1058" t="s">
        <v>14</v>
      </c>
      <c r="D1058" t="s">
        <v>15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t="s">
        <v>53</v>
      </c>
      <c r="K1058" t="s">
        <v>492</v>
      </c>
    </row>
    <row r="1059" spans="1:11" x14ac:dyDescent="0.25">
      <c r="A1059">
        <v>1085</v>
      </c>
      <c r="B1059" t="s">
        <v>491</v>
      </c>
      <c r="C1059" t="s">
        <v>16</v>
      </c>
      <c r="D1059" t="s">
        <v>17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t="s">
        <v>53</v>
      </c>
      <c r="K1059" t="s">
        <v>492</v>
      </c>
    </row>
    <row r="1060" spans="1:11" x14ac:dyDescent="0.25">
      <c r="A1060">
        <v>1086</v>
      </c>
      <c r="B1060" t="s">
        <v>491</v>
      </c>
      <c r="C1060" t="s">
        <v>18</v>
      </c>
      <c r="D1060" t="s">
        <v>19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t="s">
        <v>53</v>
      </c>
      <c r="K1060" t="s">
        <v>492</v>
      </c>
    </row>
    <row r="1061" spans="1:11" x14ac:dyDescent="0.25">
      <c r="A1061">
        <v>1087</v>
      </c>
      <c r="B1061" t="s">
        <v>493</v>
      </c>
      <c r="C1061" t="s">
        <v>10</v>
      </c>
      <c r="D1061" t="s">
        <v>127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t="s">
        <v>80</v>
      </c>
      <c r="K1061" t="s">
        <v>185</v>
      </c>
    </row>
    <row r="1062" spans="1:11" x14ac:dyDescent="0.25">
      <c r="A1062">
        <v>1088</v>
      </c>
      <c r="B1062" t="s">
        <v>493</v>
      </c>
      <c r="C1062" t="s">
        <v>14</v>
      </c>
      <c r="D1062" t="s">
        <v>128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t="s">
        <v>80</v>
      </c>
      <c r="K1062" t="s">
        <v>185</v>
      </c>
    </row>
    <row r="1063" spans="1:11" x14ac:dyDescent="0.25">
      <c r="A1063">
        <v>1089</v>
      </c>
      <c r="B1063" t="s">
        <v>493</v>
      </c>
      <c r="C1063" t="s">
        <v>16</v>
      </c>
      <c r="D1063" t="s">
        <v>129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t="s">
        <v>80</v>
      </c>
      <c r="K1063" t="s">
        <v>185</v>
      </c>
    </row>
    <row r="1064" spans="1:11" x14ac:dyDescent="0.25">
      <c r="A1064">
        <v>1090</v>
      </c>
      <c r="B1064" t="s">
        <v>493</v>
      </c>
      <c r="C1064" t="s">
        <v>18</v>
      </c>
      <c r="D1064" t="s">
        <v>130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t="s">
        <v>80</v>
      </c>
      <c r="K1064" t="s">
        <v>185</v>
      </c>
    </row>
    <row r="1065" spans="1:11" x14ac:dyDescent="0.25">
      <c r="A1065">
        <v>1091</v>
      </c>
      <c r="B1065" t="s">
        <v>494</v>
      </c>
      <c r="C1065" t="s">
        <v>10</v>
      </c>
      <c r="D1065" t="s">
        <v>245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t="s">
        <v>80</v>
      </c>
      <c r="K1065" t="s">
        <v>185</v>
      </c>
    </row>
    <row r="1066" spans="1:11" x14ac:dyDescent="0.25">
      <c r="A1066">
        <v>1092</v>
      </c>
      <c r="B1066" t="s">
        <v>494</v>
      </c>
      <c r="C1066" t="s">
        <v>14</v>
      </c>
      <c r="D1066" t="s">
        <v>17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t="s">
        <v>80</v>
      </c>
      <c r="K1066" t="s">
        <v>185</v>
      </c>
    </row>
    <row r="1067" spans="1:11" x14ac:dyDescent="0.25">
      <c r="A1067">
        <v>1093</v>
      </c>
      <c r="B1067" t="s">
        <v>494</v>
      </c>
      <c r="C1067" t="s">
        <v>16</v>
      </c>
      <c r="D1067" t="s">
        <v>19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t="s">
        <v>80</v>
      </c>
      <c r="K1067" t="s">
        <v>185</v>
      </c>
    </row>
    <row r="1068" spans="1:11" x14ac:dyDescent="0.25">
      <c r="A1068">
        <v>1094</v>
      </c>
      <c r="B1068" t="s">
        <v>494</v>
      </c>
      <c r="C1068" t="s">
        <v>18</v>
      </c>
      <c r="D1068" t="s">
        <v>76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t="s">
        <v>80</v>
      </c>
      <c r="K1068" t="s">
        <v>185</v>
      </c>
    </row>
    <row r="1069" spans="1:11" x14ac:dyDescent="0.25">
      <c r="A1069">
        <v>1095</v>
      </c>
      <c r="B1069" t="s">
        <v>495</v>
      </c>
      <c r="C1069" t="s">
        <v>10</v>
      </c>
      <c r="D1069" t="s">
        <v>11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t="s">
        <v>108</v>
      </c>
      <c r="K1069" t="s">
        <v>432</v>
      </c>
    </row>
    <row r="1070" spans="1:11" x14ac:dyDescent="0.25">
      <c r="A1070">
        <v>1096</v>
      </c>
      <c r="B1070" t="s">
        <v>495</v>
      </c>
      <c r="C1070" t="s">
        <v>14</v>
      </c>
      <c r="D1070" t="s">
        <v>15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t="s">
        <v>108</v>
      </c>
      <c r="K1070" t="s">
        <v>432</v>
      </c>
    </row>
    <row r="1071" spans="1:11" x14ac:dyDescent="0.25">
      <c r="A1071">
        <v>1097</v>
      </c>
      <c r="B1071" t="s">
        <v>495</v>
      </c>
      <c r="C1071" t="s">
        <v>16</v>
      </c>
      <c r="D1071" t="s">
        <v>17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t="s">
        <v>108</v>
      </c>
      <c r="K1071" t="s">
        <v>432</v>
      </c>
    </row>
    <row r="1072" spans="1:11" x14ac:dyDescent="0.25">
      <c r="A1072">
        <v>1098</v>
      </c>
      <c r="B1072" t="s">
        <v>495</v>
      </c>
      <c r="C1072" t="s">
        <v>18</v>
      </c>
      <c r="D1072" t="s">
        <v>19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t="s">
        <v>108</v>
      </c>
      <c r="K1072" t="s">
        <v>432</v>
      </c>
    </row>
    <row r="1073" spans="1:11" x14ac:dyDescent="0.25">
      <c r="A1073">
        <v>1099</v>
      </c>
      <c r="B1073" t="s">
        <v>496</v>
      </c>
      <c r="C1073" t="s">
        <v>10</v>
      </c>
      <c r="D1073" t="s">
        <v>11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t="s">
        <v>33</v>
      </c>
      <c r="K1073" t="s">
        <v>34</v>
      </c>
    </row>
    <row r="1074" spans="1:11" x14ac:dyDescent="0.25">
      <c r="A1074">
        <v>1100</v>
      </c>
      <c r="B1074" t="s">
        <v>496</v>
      </c>
      <c r="C1074" t="s">
        <v>14</v>
      </c>
      <c r="D1074" t="s">
        <v>15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t="s">
        <v>33</v>
      </c>
      <c r="K1074" t="s">
        <v>34</v>
      </c>
    </row>
    <row r="1075" spans="1:11" x14ac:dyDescent="0.25">
      <c r="A1075">
        <v>1101</v>
      </c>
      <c r="B1075" t="s">
        <v>496</v>
      </c>
      <c r="C1075" t="s">
        <v>16</v>
      </c>
      <c r="D1075" t="s">
        <v>17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t="s">
        <v>33</v>
      </c>
      <c r="K1075" t="s">
        <v>34</v>
      </c>
    </row>
    <row r="1076" spans="1:11" x14ac:dyDescent="0.25">
      <c r="A1076">
        <v>1102</v>
      </c>
      <c r="B1076" t="s">
        <v>496</v>
      </c>
      <c r="C1076" t="s">
        <v>18</v>
      </c>
      <c r="D1076" t="s">
        <v>19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t="s">
        <v>33</v>
      </c>
      <c r="K1076" t="s">
        <v>34</v>
      </c>
    </row>
    <row r="1077" spans="1:11" x14ac:dyDescent="0.25">
      <c r="A1077">
        <v>1103</v>
      </c>
      <c r="B1077" t="s">
        <v>497</v>
      </c>
      <c r="C1077" t="s">
        <v>10</v>
      </c>
      <c r="D1077" t="s">
        <v>11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t="s">
        <v>108</v>
      </c>
      <c r="K1077" t="s">
        <v>109</v>
      </c>
    </row>
    <row r="1078" spans="1:11" x14ac:dyDescent="0.25">
      <c r="A1078">
        <v>1104</v>
      </c>
      <c r="B1078" t="s">
        <v>497</v>
      </c>
      <c r="C1078" t="s">
        <v>14</v>
      </c>
      <c r="D1078" t="s">
        <v>15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t="s">
        <v>108</v>
      </c>
      <c r="K1078" t="s">
        <v>109</v>
      </c>
    </row>
    <row r="1079" spans="1:11" x14ac:dyDescent="0.25">
      <c r="A1079">
        <v>1105</v>
      </c>
      <c r="B1079" t="s">
        <v>497</v>
      </c>
      <c r="C1079" t="s">
        <v>16</v>
      </c>
      <c r="D1079" t="s">
        <v>17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t="s">
        <v>108</v>
      </c>
      <c r="K1079" t="s">
        <v>109</v>
      </c>
    </row>
    <row r="1080" spans="1:11" x14ac:dyDescent="0.25">
      <c r="A1080">
        <v>1106</v>
      </c>
      <c r="B1080" t="s">
        <v>497</v>
      </c>
      <c r="C1080" t="s">
        <v>18</v>
      </c>
      <c r="D1080" t="s">
        <v>19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t="s">
        <v>108</v>
      </c>
      <c r="K1080" t="s">
        <v>109</v>
      </c>
    </row>
    <row r="1081" spans="1:11" x14ac:dyDescent="0.25">
      <c r="A1081">
        <v>1107</v>
      </c>
      <c r="B1081" t="s">
        <v>498</v>
      </c>
      <c r="C1081" t="s">
        <v>10</v>
      </c>
      <c r="D1081" t="s">
        <v>165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t="s">
        <v>27</v>
      </c>
      <c r="K1081" t="s">
        <v>499</v>
      </c>
    </row>
    <row r="1082" spans="1:11" x14ac:dyDescent="0.25">
      <c r="A1082">
        <v>1108</v>
      </c>
      <c r="B1082" t="s">
        <v>498</v>
      </c>
      <c r="C1082" t="s">
        <v>14</v>
      </c>
      <c r="D1082" t="s">
        <v>166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t="s">
        <v>27</v>
      </c>
      <c r="K1082" t="s">
        <v>499</v>
      </c>
    </row>
    <row r="1083" spans="1:11" x14ac:dyDescent="0.25">
      <c r="A1083">
        <v>1109</v>
      </c>
      <c r="B1083" t="s">
        <v>498</v>
      </c>
      <c r="C1083" t="s">
        <v>16</v>
      </c>
      <c r="D1083" t="s">
        <v>167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t="s">
        <v>27</v>
      </c>
      <c r="K1083" t="s">
        <v>499</v>
      </c>
    </row>
    <row r="1084" spans="1:11" x14ac:dyDescent="0.25">
      <c r="A1084">
        <v>1110</v>
      </c>
      <c r="B1084" t="s">
        <v>498</v>
      </c>
      <c r="C1084" t="s">
        <v>18</v>
      </c>
      <c r="D1084" t="s">
        <v>168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t="s">
        <v>27</v>
      </c>
      <c r="K1084" t="s">
        <v>499</v>
      </c>
    </row>
    <row r="1085" spans="1:11" x14ac:dyDescent="0.25">
      <c r="A1085">
        <v>1111</v>
      </c>
      <c r="B1085" t="s">
        <v>500</v>
      </c>
      <c r="C1085" t="s">
        <v>10</v>
      </c>
      <c r="D1085" t="s">
        <v>11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t="s">
        <v>68</v>
      </c>
      <c r="K1085" t="s">
        <v>137</v>
      </c>
    </row>
    <row r="1086" spans="1:11" x14ac:dyDescent="0.25">
      <c r="A1086">
        <v>1112</v>
      </c>
      <c r="B1086" t="s">
        <v>500</v>
      </c>
      <c r="C1086" t="s">
        <v>14</v>
      </c>
      <c r="D1086" t="s">
        <v>15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t="s">
        <v>68</v>
      </c>
      <c r="K1086" t="s">
        <v>137</v>
      </c>
    </row>
    <row r="1087" spans="1:11" x14ac:dyDescent="0.25">
      <c r="A1087">
        <v>1113</v>
      </c>
      <c r="B1087" t="s">
        <v>500</v>
      </c>
      <c r="C1087" t="s">
        <v>16</v>
      </c>
      <c r="D1087" t="s">
        <v>17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t="s">
        <v>68</v>
      </c>
      <c r="K1087" t="s">
        <v>137</v>
      </c>
    </row>
    <row r="1088" spans="1:11" x14ac:dyDescent="0.25">
      <c r="A1088">
        <v>1114</v>
      </c>
      <c r="B1088" t="s">
        <v>500</v>
      </c>
      <c r="C1088" t="s">
        <v>18</v>
      </c>
      <c r="D1088" t="s">
        <v>19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t="s">
        <v>68</v>
      </c>
      <c r="K1088" t="s">
        <v>137</v>
      </c>
    </row>
    <row r="1089" spans="1:11" x14ac:dyDescent="0.25">
      <c r="A1089">
        <v>1115</v>
      </c>
      <c r="B1089" t="s">
        <v>501</v>
      </c>
      <c r="C1089" t="s">
        <v>10</v>
      </c>
      <c r="D1089" t="s">
        <v>15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33</v>
      </c>
      <c r="K1089" t="s">
        <v>404</v>
      </c>
    </row>
    <row r="1090" spans="1:11" x14ac:dyDescent="0.25">
      <c r="A1090">
        <v>1116</v>
      </c>
      <c r="B1090" t="s">
        <v>501</v>
      </c>
      <c r="C1090" t="s">
        <v>14</v>
      </c>
      <c r="D1090" t="s">
        <v>17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33</v>
      </c>
      <c r="K1090" t="s">
        <v>404</v>
      </c>
    </row>
    <row r="1091" spans="1:11" x14ac:dyDescent="0.25">
      <c r="A1091">
        <v>1117</v>
      </c>
      <c r="B1091" t="s">
        <v>501</v>
      </c>
      <c r="C1091" t="s">
        <v>16</v>
      </c>
      <c r="D1091" t="s">
        <v>19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33</v>
      </c>
      <c r="K1091" t="s">
        <v>404</v>
      </c>
    </row>
    <row r="1092" spans="1:11" x14ac:dyDescent="0.25">
      <c r="A1092">
        <v>1118</v>
      </c>
      <c r="B1092" t="s">
        <v>501</v>
      </c>
      <c r="C1092" t="s">
        <v>18</v>
      </c>
      <c r="D1092" t="s">
        <v>76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33</v>
      </c>
      <c r="K1092" t="s">
        <v>404</v>
      </c>
    </row>
    <row r="1093" spans="1:11" x14ac:dyDescent="0.25">
      <c r="A1093">
        <v>1119</v>
      </c>
      <c r="B1093" t="s">
        <v>502</v>
      </c>
      <c r="C1093" t="s">
        <v>10</v>
      </c>
      <c r="D1093" t="s">
        <v>503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t="s">
        <v>27</v>
      </c>
      <c r="K1093" t="s">
        <v>49</v>
      </c>
    </row>
    <row r="1094" spans="1:11" x14ac:dyDescent="0.25">
      <c r="A1094">
        <v>1120</v>
      </c>
      <c r="B1094" t="s">
        <v>502</v>
      </c>
      <c r="C1094" t="s">
        <v>14</v>
      </c>
      <c r="D1094" t="s">
        <v>504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t="s">
        <v>27</v>
      </c>
      <c r="K1094" t="s">
        <v>49</v>
      </c>
    </row>
    <row r="1095" spans="1:11" x14ac:dyDescent="0.25">
      <c r="A1095">
        <v>1121</v>
      </c>
      <c r="B1095" t="s">
        <v>502</v>
      </c>
      <c r="C1095" t="s">
        <v>16</v>
      </c>
      <c r="D1095" s="1">
        <v>42072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t="s">
        <v>27</v>
      </c>
      <c r="K1095" t="s">
        <v>49</v>
      </c>
    </row>
    <row r="1096" spans="1:11" x14ac:dyDescent="0.25">
      <c r="A1096">
        <v>1122</v>
      </c>
      <c r="B1096" t="s">
        <v>502</v>
      </c>
      <c r="C1096" t="s">
        <v>18</v>
      </c>
      <c r="D1096" s="1">
        <v>42378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t="s">
        <v>27</v>
      </c>
      <c r="K1096" t="s">
        <v>49</v>
      </c>
    </row>
    <row r="1097" spans="1:11" x14ac:dyDescent="0.25">
      <c r="A1097">
        <v>1123</v>
      </c>
      <c r="B1097" t="s">
        <v>505</v>
      </c>
      <c r="C1097" t="s">
        <v>10</v>
      </c>
      <c r="D1097" t="s">
        <v>11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t="s">
        <v>108</v>
      </c>
      <c r="K1097" t="s">
        <v>191</v>
      </c>
    </row>
    <row r="1098" spans="1:11" x14ac:dyDescent="0.25">
      <c r="A1098">
        <v>1124</v>
      </c>
      <c r="B1098" t="s">
        <v>505</v>
      </c>
      <c r="C1098" t="s">
        <v>14</v>
      </c>
      <c r="D1098" t="s">
        <v>15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t="s">
        <v>108</v>
      </c>
      <c r="K1098" t="s">
        <v>191</v>
      </c>
    </row>
    <row r="1099" spans="1:11" x14ac:dyDescent="0.25">
      <c r="A1099">
        <v>1125</v>
      </c>
      <c r="B1099" t="s">
        <v>505</v>
      </c>
      <c r="C1099" t="s">
        <v>16</v>
      </c>
      <c r="D1099" t="s">
        <v>17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t="s">
        <v>108</v>
      </c>
      <c r="K1099" t="s">
        <v>191</v>
      </c>
    </row>
    <row r="1100" spans="1:11" x14ac:dyDescent="0.25">
      <c r="A1100">
        <v>1126</v>
      </c>
      <c r="B1100" t="s">
        <v>505</v>
      </c>
      <c r="C1100" t="s">
        <v>18</v>
      </c>
      <c r="D1100" t="s">
        <v>19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t="s">
        <v>108</v>
      </c>
      <c r="K1100" t="s">
        <v>191</v>
      </c>
    </row>
    <row r="1101" spans="1:11" x14ac:dyDescent="0.25">
      <c r="A1101">
        <v>1127</v>
      </c>
      <c r="B1101" t="s">
        <v>506</v>
      </c>
      <c r="C1101" t="s">
        <v>10</v>
      </c>
      <c r="D1101" t="s">
        <v>17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t="s">
        <v>33</v>
      </c>
      <c r="K1101" t="s">
        <v>34</v>
      </c>
    </row>
    <row r="1102" spans="1:11" x14ac:dyDescent="0.25">
      <c r="A1102">
        <v>1128</v>
      </c>
      <c r="B1102" t="s">
        <v>506</v>
      </c>
      <c r="C1102" t="s">
        <v>14</v>
      </c>
      <c r="D1102" t="s">
        <v>19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t="s">
        <v>33</v>
      </c>
      <c r="K1102" t="s">
        <v>34</v>
      </c>
    </row>
    <row r="1103" spans="1:11" x14ac:dyDescent="0.25">
      <c r="A1103">
        <v>1132</v>
      </c>
      <c r="B1103" t="s">
        <v>507</v>
      </c>
      <c r="C1103" t="s">
        <v>10</v>
      </c>
      <c r="D1103" t="s">
        <v>15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t="s">
        <v>108</v>
      </c>
      <c r="K1103" t="s">
        <v>109</v>
      </c>
    </row>
    <row r="1104" spans="1:11" x14ac:dyDescent="0.25">
      <c r="A1104">
        <v>1133</v>
      </c>
      <c r="B1104" t="s">
        <v>507</v>
      </c>
      <c r="C1104" t="s">
        <v>14</v>
      </c>
      <c r="D1104" t="s">
        <v>17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t="s">
        <v>108</v>
      </c>
      <c r="K1104" t="s">
        <v>109</v>
      </c>
    </row>
    <row r="1105" spans="1:11" x14ac:dyDescent="0.25">
      <c r="A1105">
        <v>1134</v>
      </c>
      <c r="B1105" t="s">
        <v>507</v>
      </c>
      <c r="C1105" t="s">
        <v>16</v>
      </c>
      <c r="D1105" t="s">
        <v>19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t="s">
        <v>108</v>
      </c>
      <c r="K1105" t="s">
        <v>109</v>
      </c>
    </row>
    <row r="1106" spans="1:11" x14ac:dyDescent="0.25">
      <c r="A1106">
        <v>1135</v>
      </c>
      <c r="B1106" t="s">
        <v>507</v>
      </c>
      <c r="C1106" t="s">
        <v>18</v>
      </c>
      <c r="D1106" t="s">
        <v>76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t="s">
        <v>108</v>
      </c>
      <c r="K1106" t="s">
        <v>109</v>
      </c>
    </row>
    <row r="1107" spans="1:11" x14ac:dyDescent="0.25">
      <c r="A1107">
        <v>1136</v>
      </c>
      <c r="B1107" t="s">
        <v>508</v>
      </c>
      <c r="C1107" t="s">
        <v>10</v>
      </c>
      <c r="D1107" t="s">
        <v>11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t="s">
        <v>68</v>
      </c>
      <c r="K1107" t="s">
        <v>478</v>
      </c>
    </row>
    <row r="1108" spans="1:11" x14ac:dyDescent="0.25">
      <c r="A1108">
        <v>1137</v>
      </c>
      <c r="B1108" t="s">
        <v>508</v>
      </c>
      <c r="C1108" t="s">
        <v>14</v>
      </c>
      <c r="D1108" t="s">
        <v>15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t="s">
        <v>68</v>
      </c>
      <c r="K1108" t="s">
        <v>478</v>
      </c>
    </row>
    <row r="1109" spans="1:11" x14ac:dyDescent="0.25">
      <c r="A1109">
        <v>1138</v>
      </c>
      <c r="B1109" t="s">
        <v>508</v>
      </c>
      <c r="C1109" t="s">
        <v>16</v>
      </c>
      <c r="D1109" t="s">
        <v>17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t="s">
        <v>68</v>
      </c>
      <c r="K1109" t="s">
        <v>478</v>
      </c>
    </row>
    <row r="1110" spans="1:11" x14ac:dyDescent="0.25">
      <c r="A1110">
        <v>1139</v>
      </c>
      <c r="B1110" t="s">
        <v>508</v>
      </c>
      <c r="C1110" t="s">
        <v>18</v>
      </c>
      <c r="D1110" t="s">
        <v>19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t="s">
        <v>68</v>
      </c>
      <c r="K1110" t="s">
        <v>478</v>
      </c>
    </row>
    <row r="1111" spans="1:11" x14ac:dyDescent="0.25">
      <c r="A1111">
        <v>1140</v>
      </c>
      <c r="B1111" t="s">
        <v>509</v>
      </c>
      <c r="C1111" t="s">
        <v>10</v>
      </c>
      <c r="D1111" t="s">
        <v>11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t="s">
        <v>63</v>
      </c>
      <c r="K1111" t="s">
        <v>64</v>
      </c>
    </row>
    <row r="1112" spans="1:11" x14ac:dyDescent="0.25">
      <c r="A1112">
        <v>1141</v>
      </c>
      <c r="B1112" t="s">
        <v>509</v>
      </c>
      <c r="C1112" t="s">
        <v>14</v>
      </c>
      <c r="D1112" t="s">
        <v>15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t="s">
        <v>63</v>
      </c>
      <c r="K1112" t="s">
        <v>64</v>
      </c>
    </row>
    <row r="1113" spans="1:11" x14ac:dyDescent="0.25">
      <c r="A1113">
        <v>1142</v>
      </c>
      <c r="B1113" t="s">
        <v>509</v>
      </c>
      <c r="C1113" t="s">
        <v>16</v>
      </c>
      <c r="D1113" t="s">
        <v>17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t="s">
        <v>63</v>
      </c>
      <c r="K1113" t="s">
        <v>64</v>
      </c>
    </row>
    <row r="1114" spans="1:11" x14ac:dyDescent="0.25">
      <c r="A1114">
        <v>1143</v>
      </c>
      <c r="B1114" t="s">
        <v>509</v>
      </c>
      <c r="C1114" t="s">
        <v>18</v>
      </c>
      <c r="D1114" t="s">
        <v>19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t="s">
        <v>63</v>
      </c>
      <c r="K1114" t="s">
        <v>64</v>
      </c>
    </row>
    <row r="1115" spans="1:11" x14ac:dyDescent="0.25">
      <c r="A1115">
        <v>1144</v>
      </c>
      <c r="B1115" t="s">
        <v>510</v>
      </c>
      <c r="C1115" t="s">
        <v>10</v>
      </c>
      <c r="D1115" t="s">
        <v>11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80</v>
      </c>
      <c r="K1115" t="s">
        <v>511</v>
      </c>
    </row>
    <row r="1116" spans="1:11" x14ac:dyDescent="0.25">
      <c r="A1116">
        <v>1145</v>
      </c>
      <c r="B1116" t="s">
        <v>510</v>
      </c>
      <c r="C1116" t="s">
        <v>14</v>
      </c>
      <c r="D1116" t="s">
        <v>15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80</v>
      </c>
      <c r="K1116" t="s">
        <v>511</v>
      </c>
    </row>
    <row r="1117" spans="1:11" x14ac:dyDescent="0.25">
      <c r="A1117">
        <v>1146</v>
      </c>
      <c r="B1117" t="s">
        <v>510</v>
      </c>
      <c r="C1117" t="s">
        <v>16</v>
      </c>
      <c r="D1117" t="s">
        <v>17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80</v>
      </c>
      <c r="K1117" t="s">
        <v>511</v>
      </c>
    </row>
    <row r="1118" spans="1:11" x14ac:dyDescent="0.25">
      <c r="A1118">
        <v>1147</v>
      </c>
      <c r="B1118" t="s">
        <v>510</v>
      </c>
      <c r="C1118" t="s">
        <v>18</v>
      </c>
      <c r="D1118" t="s">
        <v>19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80</v>
      </c>
      <c r="K1118" t="s">
        <v>511</v>
      </c>
    </row>
    <row r="1119" spans="1:11" x14ac:dyDescent="0.25">
      <c r="A1119">
        <v>1148</v>
      </c>
      <c r="B1119" t="s">
        <v>512</v>
      </c>
      <c r="C1119" t="s">
        <v>10</v>
      </c>
      <c r="D1119" t="s">
        <v>15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t="s">
        <v>27</v>
      </c>
      <c r="K1119" t="s">
        <v>78</v>
      </c>
    </row>
    <row r="1120" spans="1:11" x14ac:dyDescent="0.25">
      <c r="A1120">
        <v>1149</v>
      </c>
      <c r="B1120" t="s">
        <v>512</v>
      </c>
      <c r="C1120" t="s">
        <v>14</v>
      </c>
      <c r="D1120" t="s">
        <v>17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t="s">
        <v>27</v>
      </c>
      <c r="K1120" t="s">
        <v>78</v>
      </c>
    </row>
    <row r="1121" spans="1:11" x14ac:dyDescent="0.25">
      <c r="A1121">
        <v>1150</v>
      </c>
      <c r="B1121" t="s">
        <v>512</v>
      </c>
      <c r="C1121" t="s">
        <v>16</v>
      </c>
      <c r="D1121" t="s">
        <v>19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t="s">
        <v>27</v>
      </c>
      <c r="K1121" t="s">
        <v>78</v>
      </c>
    </row>
    <row r="1122" spans="1:11" x14ac:dyDescent="0.25">
      <c r="A1122">
        <v>1151</v>
      </c>
      <c r="B1122" t="s">
        <v>512</v>
      </c>
      <c r="C1122" t="s">
        <v>18</v>
      </c>
      <c r="D1122" t="s">
        <v>76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t="s">
        <v>27</v>
      </c>
      <c r="K1122" t="s">
        <v>78</v>
      </c>
    </row>
    <row r="1123" spans="1:11" x14ac:dyDescent="0.25">
      <c r="A1123">
        <v>1152</v>
      </c>
      <c r="B1123" t="s">
        <v>513</v>
      </c>
      <c r="C1123" t="s">
        <v>10</v>
      </c>
      <c r="D1123" t="s">
        <v>11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t="s">
        <v>108</v>
      </c>
      <c r="K1123" t="s">
        <v>109</v>
      </c>
    </row>
    <row r="1124" spans="1:11" x14ac:dyDescent="0.25">
      <c r="A1124">
        <v>1153</v>
      </c>
      <c r="B1124" t="s">
        <v>513</v>
      </c>
      <c r="C1124" t="s">
        <v>14</v>
      </c>
      <c r="D1124" t="s">
        <v>15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t="s">
        <v>108</v>
      </c>
      <c r="K1124" t="s">
        <v>109</v>
      </c>
    </row>
    <row r="1125" spans="1:11" x14ac:dyDescent="0.25">
      <c r="A1125">
        <v>1154</v>
      </c>
      <c r="B1125" t="s">
        <v>513</v>
      </c>
      <c r="C1125" t="s">
        <v>16</v>
      </c>
      <c r="D1125" t="s">
        <v>17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t="s">
        <v>108</v>
      </c>
      <c r="K1125" t="s">
        <v>109</v>
      </c>
    </row>
    <row r="1126" spans="1:11" x14ac:dyDescent="0.25">
      <c r="A1126">
        <v>1155</v>
      </c>
      <c r="B1126" t="s">
        <v>513</v>
      </c>
      <c r="C1126" t="s">
        <v>18</v>
      </c>
      <c r="D1126" t="s">
        <v>19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t="s">
        <v>108</v>
      </c>
      <c r="K1126" t="s">
        <v>109</v>
      </c>
    </row>
    <row r="1127" spans="1:11" x14ac:dyDescent="0.25">
      <c r="A1127">
        <v>1156</v>
      </c>
      <c r="B1127" t="s">
        <v>514</v>
      </c>
      <c r="C1127" t="s">
        <v>10</v>
      </c>
      <c r="D1127" t="s">
        <v>245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t="s">
        <v>22</v>
      </c>
      <c r="K1127" t="s">
        <v>369</v>
      </c>
    </row>
    <row r="1128" spans="1:11" x14ac:dyDescent="0.25">
      <c r="A1128">
        <v>1157</v>
      </c>
      <c r="B1128" t="s">
        <v>514</v>
      </c>
      <c r="C1128" t="s">
        <v>14</v>
      </c>
      <c r="D1128" t="s">
        <v>247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t="s">
        <v>22</v>
      </c>
      <c r="K1128" t="s">
        <v>369</v>
      </c>
    </row>
    <row r="1129" spans="1:11" x14ac:dyDescent="0.25">
      <c r="A1129">
        <v>1158</v>
      </c>
      <c r="B1129" t="s">
        <v>514</v>
      </c>
      <c r="C1129" t="s">
        <v>16</v>
      </c>
      <c r="D1129" t="s">
        <v>162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t="s">
        <v>22</v>
      </c>
      <c r="K1129" t="s">
        <v>369</v>
      </c>
    </row>
    <row r="1130" spans="1:11" x14ac:dyDescent="0.25">
      <c r="A1130">
        <v>1159</v>
      </c>
      <c r="B1130" t="s">
        <v>514</v>
      </c>
      <c r="C1130" t="s">
        <v>18</v>
      </c>
      <c r="D1130" t="s">
        <v>248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t="s">
        <v>22</v>
      </c>
      <c r="K1130" t="s">
        <v>369</v>
      </c>
    </row>
    <row r="1131" spans="1:11" x14ac:dyDescent="0.25">
      <c r="A1131">
        <v>1160</v>
      </c>
      <c r="B1131" t="s">
        <v>515</v>
      </c>
      <c r="C1131" t="s">
        <v>10</v>
      </c>
      <c r="D1131" t="s">
        <v>15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t="s">
        <v>12</v>
      </c>
      <c r="K1131" t="s">
        <v>282</v>
      </c>
    </row>
    <row r="1132" spans="1:11" x14ac:dyDescent="0.25">
      <c r="A1132">
        <v>1161</v>
      </c>
      <c r="B1132" t="s">
        <v>515</v>
      </c>
      <c r="C1132" t="s">
        <v>14</v>
      </c>
      <c r="D1132" t="s">
        <v>17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t="s">
        <v>12</v>
      </c>
      <c r="K1132" t="s">
        <v>282</v>
      </c>
    </row>
    <row r="1133" spans="1:11" x14ac:dyDescent="0.25">
      <c r="A1133">
        <v>1162</v>
      </c>
      <c r="B1133" t="s">
        <v>515</v>
      </c>
      <c r="C1133" t="s">
        <v>16</v>
      </c>
      <c r="D1133" t="s">
        <v>19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t="s">
        <v>12</v>
      </c>
      <c r="K1133" t="s">
        <v>282</v>
      </c>
    </row>
    <row r="1134" spans="1:11" x14ac:dyDescent="0.25">
      <c r="A1134">
        <v>1163</v>
      </c>
      <c r="B1134" t="s">
        <v>515</v>
      </c>
      <c r="C1134" t="s">
        <v>18</v>
      </c>
      <c r="D1134" t="s">
        <v>76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t="s">
        <v>12</v>
      </c>
      <c r="K1134" t="s">
        <v>282</v>
      </c>
    </row>
    <row r="1135" spans="1:11" x14ac:dyDescent="0.25">
      <c r="A1135">
        <v>1164</v>
      </c>
      <c r="B1135" t="s">
        <v>516</v>
      </c>
      <c r="C1135" t="s">
        <v>10</v>
      </c>
      <c r="D1135" t="s">
        <v>11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t="s">
        <v>108</v>
      </c>
      <c r="K1135" t="s">
        <v>149</v>
      </c>
    </row>
    <row r="1136" spans="1:11" x14ac:dyDescent="0.25">
      <c r="A1136">
        <v>1165</v>
      </c>
      <c r="B1136" t="s">
        <v>516</v>
      </c>
      <c r="C1136" t="s">
        <v>14</v>
      </c>
      <c r="D1136" t="s">
        <v>15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t="s">
        <v>108</v>
      </c>
      <c r="K1136" t="s">
        <v>149</v>
      </c>
    </row>
    <row r="1137" spans="1:11" x14ac:dyDescent="0.25">
      <c r="A1137">
        <v>1166</v>
      </c>
      <c r="B1137" t="s">
        <v>516</v>
      </c>
      <c r="C1137" t="s">
        <v>16</v>
      </c>
      <c r="D1137" t="s">
        <v>17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t="s">
        <v>108</v>
      </c>
      <c r="K1137" t="s">
        <v>149</v>
      </c>
    </row>
    <row r="1138" spans="1:11" x14ac:dyDescent="0.25">
      <c r="A1138">
        <v>1167</v>
      </c>
      <c r="B1138" t="s">
        <v>516</v>
      </c>
      <c r="C1138" t="s">
        <v>18</v>
      </c>
      <c r="D1138" t="s">
        <v>19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t="s">
        <v>108</v>
      </c>
      <c r="K1138" t="s">
        <v>149</v>
      </c>
    </row>
    <row r="1139" spans="1:11" x14ac:dyDescent="0.25">
      <c r="A1139">
        <v>1168</v>
      </c>
      <c r="B1139" t="s">
        <v>517</v>
      </c>
      <c r="C1139" t="s">
        <v>10</v>
      </c>
      <c r="D1139" t="s">
        <v>15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t="s">
        <v>12</v>
      </c>
      <c r="K1139" t="s">
        <v>240</v>
      </c>
    </row>
    <row r="1140" spans="1:11" x14ac:dyDescent="0.25">
      <c r="A1140">
        <v>1169</v>
      </c>
      <c r="B1140" t="s">
        <v>517</v>
      </c>
      <c r="C1140" t="s">
        <v>14</v>
      </c>
      <c r="D1140" t="s">
        <v>17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t="s">
        <v>12</v>
      </c>
      <c r="K1140" t="s">
        <v>240</v>
      </c>
    </row>
    <row r="1141" spans="1:11" x14ac:dyDescent="0.25">
      <c r="A1141">
        <v>1170</v>
      </c>
      <c r="B1141" t="s">
        <v>517</v>
      </c>
      <c r="C1141" t="s">
        <v>16</v>
      </c>
      <c r="D1141" t="s">
        <v>19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t="s">
        <v>12</v>
      </c>
      <c r="K1141" t="s">
        <v>240</v>
      </c>
    </row>
    <row r="1142" spans="1:11" x14ac:dyDescent="0.25">
      <c r="A1142">
        <v>1171</v>
      </c>
      <c r="B1142" t="s">
        <v>517</v>
      </c>
      <c r="C1142" t="s">
        <v>18</v>
      </c>
      <c r="D1142" t="s">
        <v>76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t="s">
        <v>12</v>
      </c>
      <c r="K1142" t="s">
        <v>240</v>
      </c>
    </row>
    <row r="1143" spans="1:11" x14ac:dyDescent="0.25">
      <c r="A1143">
        <v>1172</v>
      </c>
      <c r="B1143" t="s">
        <v>518</v>
      </c>
      <c r="C1143" t="s">
        <v>10</v>
      </c>
      <c r="D1143" t="s">
        <v>519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t="s">
        <v>27</v>
      </c>
      <c r="K1143" t="s">
        <v>78</v>
      </c>
    </row>
    <row r="1144" spans="1:11" x14ac:dyDescent="0.25">
      <c r="A1144">
        <v>1173</v>
      </c>
      <c r="B1144" t="s">
        <v>518</v>
      </c>
      <c r="C1144" t="s">
        <v>14</v>
      </c>
      <c r="D1144" t="s">
        <v>520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t="s">
        <v>27</v>
      </c>
      <c r="K1144" t="s">
        <v>78</v>
      </c>
    </row>
    <row r="1145" spans="1:11" x14ac:dyDescent="0.25">
      <c r="A1145">
        <v>1174</v>
      </c>
      <c r="B1145" t="s">
        <v>518</v>
      </c>
      <c r="C1145" t="s">
        <v>16</v>
      </c>
      <c r="D1145" t="s">
        <v>521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t="s">
        <v>27</v>
      </c>
      <c r="K1145" t="s">
        <v>78</v>
      </c>
    </row>
    <row r="1146" spans="1:11" x14ac:dyDescent="0.25">
      <c r="A1146">
        <v>1175</v>
      </c>
      <c r="B1146" t="s">
        <v>518</v>
      </c>
      <c r="C1146" t="s">
        <v>18</v>
      </c>
      <c r="D1146" t="s">
        <v>522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t="s">
        <v>27</v>
      </c>
      <c r="K1146" t="s">
        <v>78</v>
      </c>
    </row>
    <row r="1147" spans="1:11" x14ac:dyDescent="0.25">
      <c r="A1147">
        <v>1180</v>
      </c>
      <c r="B1147" t="s">
        <v>523</v>
      </c>
      <c r="C1147" t="s">
        <v>10</v>
      </c>
      <c r="D1147" t="s">
        <v>11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t="s">
        <v>80</v>
      </c>
      <c r="K1147" t="s">
        <v>524</v>
      </c>
    </row>
    <row r="1148" spans="1:11" x14ac:dyDescent="0.25">
      <c r="A1148">
        <v>1181</v>
      </c>
      <c r="B1148" t="s">
        <v>523</v>
      </c>
      <c r="C1148" t="s">
        <v>14</v>
      </c>
      <c r="D1148" t="s">
        <v>15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t="s">
        <v>80</v>
      </c>
      <c r="K1148" t="s">
        <v>524</v>
      </c>
    </row>
    <row r="1149" spans="1:11" x14ac:dyDescent="0.25">
      <c r="A1149">
        <v>1182</v>
      </c>
      <c r="B1149" t="s">
        <v>523</v>
      </c>
      <c r="C1149" t="s">
        <v>16</v>
      </c>
      <c r="D1149" t="s">
        <v>17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t="s">
        <v>80</v>
      </c>
      <c r="K1149" t="s">
        <v>524</v>
      </c>
    </row>
    <row r="1150" spans="1:11" x14ac:dyDescent="0.25">
      <c r="A1150">
        <v>1183</v>
      </c>
      <c r="B1150" t="s">
        <v>523</v>
      </c>
      <c r="C1150" t="s">
        <v>18</v>
      </c>
      <c r="D1150" t="s">
        <v>19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t="s">
        <v>80</v>
      </c>
      <c r="K1150" t="s">
        <v>524</v>
      </c>
    </row>
    <row r="1151" spans="1:11" x14ac:dyDescent="0.25">
      <c r="A1151">
        <v>1184</v>
      </c>
      <c r="B1151" t="s">
        <v>525</v>
      </c>
      <c r="C1151" t="s">
        <v>10</v>
      </c>
      <c r="D1151" t="s">
        <v>526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t="s">
        <v>27</v>
      </c>
      <c r="K1151" t="s">
        <v>49</v>
      </c>
    </row>
    <row r="1152" spans="1:11" x14ac:dyDescent="0.25">
      <c r="A1152">
        <v>1185</v>
      </c>
      <c r="B1152" t="s">
        <v>525</v>
      </c>
      <c r="C1152" t="s">
        <v>14</v>
      </c>
      <c r="D1152" t="s">
        <v>527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t="s">
        <v>27</v>
      </c>
      <c r="K1152" t="s">
        <v>49</v>
      </c>
    </row>
    <row r="1153" spans="1:11" x14ac:dyDescent="0.25">
      <c r="A1153">
        <v>1186</v>
      </c>
      <c r="B1153" t="s">
        <v>525</v>
      </c>
      <c r="C1153" t="s">
        <v>16</v>
      </c>
      <c r="D1153" t="s">
        <v>528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t="s">
        <v>27</v>
      </c>
      <c r="K1153" t="s">
        <v>49</v>
      </c>
    </row>
    <row r="1154" spans="1:11" x14ac:dyDescent="0.25">
      <c r="A1154">
        <v>1187</v>
      </c>
      <c r="B1154" t="s">
        <v>525</v>
      </c>
      <c r="C1154" t="s">
        <v>18</v>
      </c>
      <c r="D1154" t="s">
        <v>61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t="s">
        <v>27</v>
      </c>
      <c r="K1154" t="s">
        <v>49</v>
      </c>
    </row>
    <row r="1155" spans="1:11" x14ac:dyDescent="0.25">
      <c r="A1155">
        <v>1188</v>
      </c>
      <c r="B1155" t="s">
        <v>529</v>
      </c>
      <c r="C1155" t="s">
        <v>10</v>
      </c>
      <c r="D1155" t="s">
        <v>11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t="s">
        <v>22</v>
      </c>
      <c r="K1155" t="s">
        <v>530</v>
      </c>
    </row>
    <row r="1156" spans="1:11" x14ac:dyDescent="0.25">
      <c r="A1156">
        <v>1189</v>
      </c>
      <c r="B1156" t="s">
        <v>529</v>
      </c>
      <c r="C1156" t="s">
        <v>14</v>
      </c>
      <c r="D1156" t="s">
        <v>15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t="s">
        <v>22</v>
      </c>
      <c r="K1156" t="s">
        <v>530</v>
      </c>
    </row>
    <row r="1157" spans="1:11" x14ac:dyDescent="0.25">
      <c r="A1157">
        <v>1190</v>
      </c>
      <c r="B1157" t="s">
        <v>529</v>
      </c>
      <c r="C1157" t="s">
        <v>16</v>
      </c>
      <c r="D1157" t="s">
        <v>17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t="s">
        <v>22</v>
      </c>
      <c r="K1157" t="s">
        <v>530</v>
      </c>
    </row>
    <row r="1158" spans="1:11" x14ac:dyDescent="0.25">
      <c r="A1158">
        <v>1191</v>
      </c>
      <c r="B1158" t="s">
        <v>529</v>
      </c>
      <c r="C1158" t="s">
        <v>18</v>
      </c>
      <c r="D1158" t="s">
        <v>19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t="s">
        <v>22</v>
      </c>
      <c r="K1158" t="s">
        <v>530</v>
      </c>
    </row>
    <row r="1159" spans="1:11" x14ac:dyDescent="0.25">
      <c r="A1159">
        <v>1200</v>
      </c>
      <c r="B1159" t="s">
        <v>531</v>
      </c>
      <c r="C1159" t="s">
        <v>10</v>
      </c>
      <c r="D1159" t="s">
        <v>11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t="s">
        <v>73</v>
      </c>
      <c r="K1159" t="s">
        <v>340</v>
      </c>
    </row>
    <row r="1160" spans="1:11" x14ac:dyDescent="0.25">
      <c r="A1160">
        <v>1201</v>
      </c>
      <c r="B1160" t="s">
        <v>531</v>
      </c>
      <c r="C1160" t="s">
        <v>14</v>
      </c>
      <c r="D1160" t="s">
        <v>15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t="s">
        <v>73</v>
      </c>
      <c r="K1160" t="s">
        <v>340</v>
      </c>
    </row>
    <row r="1161" spans="1:11" x14ac:dyDescent="0.25">
      <c r="A1161">
        <v>1202</v>
      </c>
      <c r="B1161" t="s">
        <v>531</v>
      </c>
      <c r="C1161" t="s">
        <v>16</v>
      </c>
      <c r="D1161" t="s">
        <v>17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t="s">
        <v>73</v>
      </c>
      <c r="K1161" t="s">
        <v>340</v>
      </c>
    </row>
    <row r="1162" spans="1:11" x14ac:dyDescent="0.25">
      <c r="A1162">
        <v>1203</v>
      </c>
      <c r="B1162" t="s">
        <v>531</v>
      </c>
      <c r="C1162" t="s">
        <v>18</v>
      </c>
      <c r="D1162" t="s">
        <v>19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t="s">
        <v>73</v>
      </c>
      <c r="K1162" t="s">
        <v>340</v>
      </c>
    </row>
    <row r="1163" spans="1:11" x14ac:dyDescent="0.25">
      <c r="A1163">
        <v>1204</v>
      </c>
      <c r="B1163" t="s">
        <v>532</v>
      </c>
      <c r="C1163" t="s">
        <v>10</v>
      </c>
      <c r="D1163" t="s">
        <v>11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t="s">
        <v>108</v>
      </c>
      <c r="K1163" t="s">
        <v>109</v>
      </c>
    </row>
    <row r="1164" spans="1:11" x14ac:dyDescent="0.25">
      <c r="A1164">
        <v>1205</v>
      </c>
      <c r="B1164" t="s">
        <v>532</v>
      </c>
      <c r="C1164" t="s">
        <v>14</v>
      </c>
      <c r="D1164" t="s">
        <v>15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t="s">
        <v>108</v>
      </c>
      <c r="K1164" t="s">
        <v>109</v>
      </c>
    </row>
    <row r="1165" spans="1:11" x14ac:dyDescent="0.25">
      <c r="A1165">
        <v>1206</v>
      </c>
      <c r="B1165" t="s">
        <v>532</v>
      </c>
      <c r="C1165" t="s">
        <v>16</v>
      </c>
      <c r="D1165" t="s">
        <v>17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t="s">
        <v>108</v>
      </c>
      <c r="K1165" t="s">
        <v>109</v>
      </c>
    </row>
    <row r="1166" spans="1:11" x14ac:dyDescent="0.25">
      <c r="A1166">
        <v>1207</v>
      </c>
      <c r="B1166" t="s">
        <v>532</v>
      </c>
      <c r="C1166" t="s">
        <v>18</v>
      </c>
      <c r="D1166" t="s">
        <v>19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t="s">
        <v>108</v>
      </c>
      <c r="K1166" t="s">
        <v>109</v>
      </c>
    </row>
    <row r="1167" spans="1:11" x14ac:dyDescent="0.25">
      <c r="A1167">
        <v>1209</v>
      </c>
      <c r="B1167" t="s">
        <v>533</v>
      </c>
      <c r="C1167" t="s">
        <v>10</v>
      </c>
      <c r="D1167" t="s">
        <v>17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t="s">
        <v>22</v>
      </c>
      <c r="K1167" t="s">
        <v>412</v>
      </c>
    </row>
    <row r="1168" spans="1:11" x14ac:dyDescent="0.25">
      <c r="A1168">
        <v>1210</v>
      </c>
      <c r="B1168" t="s">
        <v>533</v>
      </c>
      <c r="C1168" t="s">
        <v>14</v>
      </c>
      <c r="D1168" t="s">
        <v>19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t="s">
        <v>22</v>
      </c>
      <c r="K1168" t="s">
        <v>412</v>
      </c>
    </row>
    <row r="1169" spans="1:11" x14ac:dyDescent="0.25">
      <c r="A1169">
        <v>1211</v>
      </c>
      <c r="B1169" t="s">
        <v>533</v>
      </c>
      <c r="C1169" t="s">
        <v>16</v>
      </c>
      <c r="D1169" t="s">
        <v>76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t="s">
        <v>22</v>
      </c>
      <c r="K1169" t="s">
        <v>412</v>
      </c>
    </row>
    <row r="1170" spans="1:11" x14ac:dyDescent="0.25">
      <c r="A1170">
        <v>1212</v>
      </c>
      <c r="B1170" t="s">
        <v>534</v>
      </c>
      <c r="C1170" t="s">
        <v>10</v>
      </c>
      <c r="D1170" t="s">
        <v>11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t="s">
        <v>22</v>
      </c>
      <c r="K1170" t="s">
        <v>104</v>
      </c>
    </row>
    <row r="1171" spans="1:11" x14ac:dyDescent="0.25">
      <c r="A1171">
        <v>1213</v>
      </c>
      <c r="B1171" t="s">
        <v>534</v>
      </c>
      <c r="C1171" t="s">
        <v>14</v>
      </c>
      <c r="D1171" t="s">
        <v>15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t="s">
        <v>22</v>
      </c>
      <c r="K1171" t="s">
        <v>104</v>
      </c>
    </row>
    <row r="1172" spans="1:11" x14ac:dyDescent="0.25">
      <c r="A1172">
        <v>1214</v>
      </c>
      <c r="B1172" t="s">
        <v>534</v>
      </c>
      <c r="C1172" t="s">
        <v>16</v>
      </c>
      <c r="D1172" t="s">
        <v>17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t="s">
        <v>22</v>
      </c>
      <c r="K1172" t="s">
        <v>104</v>
      </c>
    </row>
    <row r="1173" spans="1:11" x14ac:dyDescent="0.25">
      <c r="A1173">
        <v>1215</v>
      </c>
      <c r="B1173" t="s">
        <v>534</v>
      </c>
      <c r="C1173" t="s">
        <v>18</v>
      </c>
      <c r="D1173" t="s">
        <v>19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t="s">
        <v>22</v>
      </c>
      <c r="K1173" t="s">
        <v>104</v>
      </c>
    </row>
    <row r="1174" spans="1:11" x14ac:dyDescent="0.25">
      <c r="A1174">
        <v>1216</v>
      </c>
      <c r="B1174" t="s">
        <v>535</v>
      </c>
      <c r="C1174" t="s">
        <v>10</v>
      </c>
      <c r="D1174" t="s">
        <v>11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t="s">
        <v>108</v>
      </c>
      <c r="K1174" t="s">
        <v>109</v>
      </c>
    </row>
    <row r="1175" spans="1:11" x14ac:dyDescent="0.25">
      <c r="A1175">
        <v>1217</v>
      </c>
      <c r="B1175" t="s">
        <v>535</v>
      </c>
      <c r="C1175" t="s">
        <v>14</v>
      </c>
      <c r="D1175" t="s">
        <v>15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t="s">
        <v>108</v>
      </c>
      <c r="K1175" t="s">
        <v>109</v>
      </c>
    </row>
    <row r="1176" spans="1:11" x14ac:dyDescent="0.25">
      <c r="A1176">
        <v>1218</v>
      </c>
      <c r="B1176" t="s">
        <v>535</v>
      </c>
      <c r="C1176" t="s">
        <v>16</v>
      </c>
      <c r="D1176" t="s">
        <v>17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t="s">
        <v>108</v>
      </c>
      <c r="K1176" t="s">
        <v>109</v>
      </c>
    </row>
    <row r="1177" spans="1:11" x14ac:dyDescent="0.25">
      <c r="A1177">
        <v>1219</v>
      </c>
      <c r="B1177" t="s">
        <v>535</v>
      </c>
      <c r="C1177" t="s">
        <v>18</v>
      </c>
      <c r="D1177" t="s">
        <v>19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t="s">
        <v>108</v>
      </c>
      <c r="K1177" t="s">
        <v>109</v>
      </c>
    </row>
    <row r="1178" spans="1:11" x14ac:dyDescent="0.25">
      <c r="A1178">
        <v>1224</v>
      </c>
      <c r="B1178" t="s">
        <v>536</v>
      </c>
      <c r="C1178" t="s">
        <v>10</v>
      </c>
      <c r="D1178" t="s">
        <v>11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t="s">
        <v>68</v>
      </c>
      <c r="K1178" t="s">
        <v>537</v>
      </c>
    </row>
    <row r="1179" spans="1:11" x14ac:dyDescent="0.25">
      <c r="A1179">
        <v>1225</v>
      </c>
      <c r="B1179" t="s">
        <v>536</v>
      </c>
      <c r="C1179" t="s">
        <v>14</v>
      </c>
      <c r="D1179" t="s">
        <v>15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t="s">
        <v>68</v>
      </c>
      <c r="K1179" t="s">
        <v>537</v>
      </c>
    </row>
    <row r="1180" spans="1:11" x14ac:dyDescent="0.25">
      <c r="A1180">
        <v>1226</v>
      </c>
      <c r="B1180" t="s">
        <v>536</v>
      </c>
      <c r="C1180" t="s">
        <v>16</v>
      </c>
      <c r="D1180" t="s">
        <v>17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t="s">
        <v>68</v>
      </c>
      <c r="K1180" t="s">
        <v>537</v>
      </c>
    </row>
    <row r="1181" spans="1:11" x14ac:dyDescent="0.25">
      <c r="A1181">
        <v>1227</v>
      </c>
      <c r="B1181" t="s">
        <v>536</v>
      </c>
      <c r="C1181" t="s">
        <v>18</v>
      </c>
      <c r="D1181" t="s">
        <v>19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t="s">
        <v>68</v>
      </c>
      <c r="K1181" t="s">
        <v>537</v>
      </c>
    </row>
    <row r="1182" spans="1:11" x14ac:dyDescent="0.25">
      <c r="A1182">
        <v>1228</v>
      </c>
      <c r="B1182" t="s">
        <v>538</v>
      </c>
      <c r="C1182" t="s">
        <v>10</v>
      </c>
      <c r="D1182" t="s">
        <v>11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t="s">
        <v>12</v>
      </c>
      <c r="K1182" t="s">
        <v>539</v>
      </c>
    </row>
    <row r="1183" spans="1:11" x14ac:dyDescent="0.25">
      <c r="A1183">
        <v>1229</v>
      </c>
      <c r="B1183" t="s">
        <v>538</v>
      </c>
      <c r="C1183" t="s">
        <v>14</v>
      </c>
      <c r="D1183" t="s">
        <v>15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t="s">
        <v>12</v>
      </c>
      <c r="K1183" t="s">
        <v>539</v>
      </c>
    </row>
    <row r="1184" spans="1:11" x14ac:dyDescent="0.25">
      <c r="A1184">
        <v>1230</v>
      </c>
      <c r="B1184" t="s">
        <v>538</v>
      </c>
      <c r="C1184" t="s">
        <v>16</v>
      </c>
      <c r="D1184" t="s">
        <v>17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t="s">
        <v>12</v>
      </c>
      <c r="K1184" t="s">
        <v>539</v>
      </c>
    </row>
    <row r="1185" spans="1:11" x14ac:dyDescent="0.25">
      <c r="A1185">
        <v>1231</v>
      </c>
      <c r="B1185" t="s">
        <v>538</v>
      </c>
      <c r="C1185" t="s">
        <v>18</v>
      </c>
      <c r="D1185" t="s">
        <v>19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t="s">
        <v>12</v>
      </c>
      <c r="K1185" t="s">
        <v>539</v>
      </c>
    </row>
    <row r="1186" spans="1:11" x14ac:dyDescent="0.25">
      <c r="A1186">
        <v>1232</v>
      </c>
      <c r="B1186" t="s">
        <v>540</v>
      </c>
      <c r="C1186" t="s">
        <v>10</v>
      </c>
      <c r="D1186" t="s">
        <v>11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12</v>
      </c>
      <c r="K1186" t="s">
        <v>170</v>
      </c>
    </row>
    <row r="1187" spans="1:11" x14ac:dyDescent="0.25">
      <c r="A1187">
        <v>1233</v>
      </c>
      <c r="B1187" t="s">
        <v>540</v>
      </c>
      <c r="C1187" t="s">
        <v>14</v>
      </c>
      <c r="D1187" t="s">
        <v>15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12</v>
      </c>
      <c r="K1187" t="s">
        <v>170</v>
      </c>
    </row>
    <row r="1188" spans="1:11" x14ac:dyDescent="0.25">
      <c r="A1188">
        <v>1234</v>
      </c>
      <c r="B1188" t="s">
        <v>540</v>
      </c>
      <c r="C1188" t="s">
        <v>16</v>
      </c>
      <c r="D1188" t="s">
        <v>17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12</v>
      </c>
      <c r="K1188" t="s">
        <v>170</v>
      </c>
    </row>
    <row r="1189" spans="1:11" x14ac:dyDescent="0.25">
      <c r="A1189">
        <v>1235</v>
      </c>
      <c r="B1189" t="s">
        <v>540</v>
      </c>
      <c r="C1189" t="s">
        <v>18</v>
      </c>
      <c r="D1189" t="s">
        <v>19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12</v>
      </c>
      <c r="K1189" t="s">
        <v>170</v>
      </c>
    </row>
    <row r="1190" spans="1:11" x14ac:dyDescent="0.25">
      <c r="A1190">
        <v>1236</v>
      </c>
      <c r="B1190" t="s">
        <v>541</v>
      </c>
      <c r="C1190" t="s">
        <v>10</v>
      </c>
      <c r="D1190" t="s">
        <v>15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t="s">
        <v>63</v>
      </c>
      <c r="K1190" t="s">
        <v>64</v>
      </c>
    </row>
    <row r="1191" spans="1:11" x14ac:dyDescent="0.25">
      <c r="A1191">
        <v>1237</v>
      </c>
      <c r="B1191" t="s">
        <v>541</v>
      </c>
      <c r="C1191" t="s">
        <v>14</v>
      </c>
      <c r="D1191" t="s">
        <v>17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t="s">
        <v>63</v>
      </c>
      <c r="K1191" t="s">
        <v>64</v>
      </c>
    </row>
    <row r="1192" spans="1:11" x14ac:dyDescent="0.25">
      <c r="A1192">
        <v>1238</v>
      </c>
      <c r="B1192" t="s">
        <v>541</v>
      </c>
      <c r="C1192" t="s">
        <v>16</v>
      </c>
      <c r="D1192" t="s">
        <v>19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t="s">
        <v>63</v>
      </c>
      <c r="K1192" t="s">
        <v>64</v>
      </c>
    </row>
    <row r="1193" spans="1:11" x14ac:dyDescent="0.25">
      <c r="A1193">
        <v>1239</v>
      </c>
      <c r="B1193" t="s">
        <v>541</v>
      </c>
      <c r="C1193" t="s">
        <v>18</v>
      </c>
      <c r="D1193" t="s">
        <v>76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t="s">
        <v>63</v>
      </c>
      <c r="K1193" t="s">
        <v>64</v>
      </c>
    </row>
    <row r="1194" spans="1:11" x14ac:dyDescent="0.25">
      <c r="A1194">
        <v>1240</v>
      </c>
      <c r="B1194" t="s">
        <v>542</v>
      </c>
      <c r="C1194" t="s">
        <v>10</v>
      </c>
      <c r="D1194" t="s">
        <v>11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t="s">
        <v>22</v>
      </c>
      <c r="K1194" t="s">
        <v>102</v>
      </c>
    </row>
    <row r="1195" spans="1:11" x14ac:dyDescent="0.25">
      <c r="A1195">
        <v>1241</v>
      </c>
      <c r="B1195" t="s">
        <v>542</v>
      </c>
      <c r="C1195" t="s">
        <v>14</v>
      </c>
      <c r="D1195" t="s">
        <v>15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t="s">
        <v>22</v>
      </c>
      <c r="K1195" t="s">
        <v>102</v>
      </c>
    </row>
    <row r="1196" spans="1:11" x14ac:dyDescent="0.25">
      <c r="A1196">
        <v>1242</v>
      </c>
      <c r="B1196" t="s">
        <v>542</v>
      </c>
      <c r="C1196" t="s">
        <v>16</v>
      </c>
      <c r="D1196" t="s">
        <v>17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t="s">
        <v>22</v>
      </c>
      <c r="K1196" t="s">
        <v>102</v>
      </c>
    </row>
    <row r="1197" spans="1:11" x14ac:dyDescent="0.25">
      <c r="A1197">
        <v>1243</v>
      </c>
      <c r="B1197" t="s">
        <v>542</v>
      </c>
      <c r="C1197" t="s">
        <v>18</v>
      </c>
      <c r="D1197" t="s">
        <v>19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t="s">
        <v>22</v>
      </c>
      <c r="K1197" t="s">
        <v>102</v>
      </c>
    </row>
    <row r="1198" spans="1:11" x14ac:dyDescent="0.25">
      <c r="A1198">
        <v>1244</v>
      </c>
      <c r="B1198" t="s">
        <v>543</v>
      </c>
      <c r="C1198" t="s">
        <v>10</v>
      </c>
      <c r="D1198" t="s">
        <v>544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t="s">
        <v>33</v>
      </c>
      <c r="K1198" t="s">
        <v>214</v>
      </c>
    </row>
    <row r="1199" spans="1:11" x14ac:dyDescent="0.25">
      <c r="A1199">
        <v>1245</v>
      </c>
      <c r="B1199" t="s">
        <v>543</v>
      </c>
      <c r="C1199" t="s">
        <v>14</v>
      </c>
      <c r="D1199" t="s">
        <v>545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t="s">
        <v>33</v>
      </c>
      <c r="K1199" t="s">
        <v>214</v>
      </c>
    </row>
    <row r="1200" spans="1:11" x14ac:dyDescent="0.25">
      <c r="A1200">
        <v>1246</v>
      </c>
      <c r="B1200" t="s">
        <v>543</v>
      </c>
      <c r="C1200" t="s">
        <v>16</v>
      </c>
      <c r="D1200" t="s">
        <v>546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t="s">
        <v>33</v>
      </c>
      <c r="K1200" t="s">
        <v>214</v>
      </c>
    </row>
    <row r="1201" spans="1:11" x14ac:dyDescent="0.25">
      <c r="A1201">
        <v>1247</v>
      </c>
      <c r="B1201" t="s">
        <v>543</v>
      </c>
      <c r="C1201" t="s">
        <v>18</v>
      </c>
      <c r="D1201" t="s">
        <v>390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t="s">
        <v>33</v>
      </c>
      <c r="K1201" t="s">
        <v>214</v>
      </c>
    </row>
    <row r="1202" spans="1:11" x14ac:dyDescent="0.25">
      <c r="A1202">
        <v>1248</v>
      </c>
      <c r="B1202" t="s">
        <v>547</v>
      </c>
      <c r="C1202" t="s">
        <v>10</v>
      </c>
      <c r="D1202" t="s">
        <v>11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t="s">
        <v>63</v>
      </c>
      <c r="K1202" t="s">
        <v>66</v>
      </c>
    </row>
    <row r="1203" spans="1:11" x14ac:dyDescent="0.25">
      <c r="A1203">
        <v>1249</v>
      </c>
      <c r="B1203" t="s">
        <v>547</v>
      </c>
      <c r="C1203" t="s">
        <v>14</v>
      </c>
      <c r="D1203" t="s">
        <v>15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t="s">
        <v>63</v>
      </c>
      <c r="K1203" t="s">
        <v>66</v>
      </c>
    </row>
    <row r="1204" spans="1:11" x14ac:dyDescent="0.25">
      <c r="A1204">
        <v>1250</v>
      </c>
      <c r="B1204" t="s">
        <v>547</v>
      </c>
      <c r="C1204" t="s">
        <v>16</v>
      </c>
      <c r="D1204" t="s">
        <v>17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t="s">
        <v>63</v>
      </c>
      <c r="K1204" t="s">
        <v>66</v>
      </c>
    </row>
    <row r="1205" spans="1:11" x14ac:dyDescent="0.25">
      <c r="A1205">
        <v>1251</v>
      </c>
      <c r="B1205" t="s">
        <v>547</v>
      </c>
      <c r="C1205" t="s">
        <v>18</v>
      </c>
      <c r="D1205" t="s">
        <v>19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t="s">
        <v>63</v>
      </c>
      <c r="K1205" t="s">
        <v>66</v>
      </c>
    </row>
    <row r="1206" spans="1:11" x14ac:dyDescent="0.25">
      <c r="A1206">
        <v>1252</v>
      </c>
      <c r="B1206" t="s">
        <v>548</v>
      </c>
      <c r="C1206" t="s">
        <v>10</v>
      </c>
      <c r="D1206" t="s">
        <v>24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t="s">
        <v>53</v>
      </c>
      <c r="K1206" t="s">
        <v>285</v>
      </c>
    </row>
    <row r="1207" spans="1:11" x14ac:dyDescent="0.25">
      <c r="A1207">
        <v>1253</v>
      </c>
      <c r="B1207" t="s">
        <v>548</v>
      </c>
      <c r="C1207" t="s">
        <v>14</v>
      </c>
      <c r="D1207" t="s">
        <v>354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t="s">
        <v>53</v>
      </c>
      <c r="K1207" t="s">
        <v>285</v>
      </c>
    </row>
    <row r="1208" spans="1:11" x14ac:dyDescent="0.25">
      <c r="A1208">
        <v>1254</v>
      </c>
      <c r="B1208" t="s">
        <v>548</v>
      </c>
      <c r="C1208" t="s">
        <v>16</v>
      </c>
      <c r="D1208" t="s">
        <v>355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t="s">
        <v>53</v>
      </c>
      <c r="K1208" t="s">
        <v>285</v>
      </c>
    </row>
    <row r="1209" spans="1:11" x14ac:dyDescent="0.25">
      <c r="A1209">
        <v>1255</v>
      </c>
      <c r="B1209" t="s">
        <v>548</v>
      </c>
      <c r="C1209" t="s">
        <v>18</v>
      </c>
      <c r="D1209" t="s">
        <v>76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t="s">
        <v>53</v>
      </c>
      <c r="K1209" t="s">
        <v>285</v>
      </c>
    </row>
    <row r="1210" spans="1:11" x14ac:dyDescent="0.25">
      <c r="A1210">
        <v>1256</v>
      </c>
      <c r="B1210" t="s">
        <v>549</v>
      </c>
      <c r="C1210" t="s">
        <v>10</v>
      </c>
      <c r="D1210" t="s">
        <v>11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33</v>
      </c>
      <c r="K1210" t="s">
        <v>34</v>
      </c>
    </row>
    <row r="1211" spans="1:11" x14ac:dyDescent="0.25">
      <c r="A1211">
        <v>1257</v>
      </c>
      <c r="B1211" t="s">
        <v>549</v>
      </c>
      <c r="C1211" t="s">
        <v>14</v>
      </c>
      <c r="D1211" t="s">
        <v>15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33</v>
      </c>
      <c r="K1211" t="s">
        <v>34</v>
      </c>
    </row>
    <row r="1212" spans="1:11" x14ac:dyDescent="0.25">
      <c r="A1212">
        <v>1258</v>
      </c>
      <c r="B1212" t="s">
        <v>549</v>
      </c>
      <c r="C1212" t="s">
        <v>16</v>
      </c>
      <c r="D1212" t="s">
        <v>17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33</v>
      </c>
      <c r="K1212" t="s">
        <v>34</v>
      </c>
    </row>
    <row r="1213" spans="1:11" x14ac:dyDescent="0.25">
      <c r="A1213">
        <v>1259</v>
      </c>
      <c r="B1213" t="s">
        <v>549</v>
      </c>
      <c r="C1213" t="s">
        <v>18</v>
      </c>
      <c r="D1213" t="s">
        <v>19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33</v>
      </c>
      <c r="K1213" t="s">
        <v>34</v>
      </c>
    </row>
    <row r="1214" spans="1:11" x14ac:dyDescent="0.25">
      <c r="A1214">
        <v>1260</v>
      </c>
      <c r="B1214" t="s">
        <v>550</v>
      </c>
      <c r="C1214" t="s">
        <v>10</v>
      </c>
      <c r="D1214" t="s">
        <v>15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t="s">
        <v>68</v>
      </c>
      <c r="K1214" t="s">
        <v>478</v>
      </c>
    </row>
    <row r="1215" spans="1:11" x14ac:dyDescent="0.25">
      <c r="A1215">
        <v>1261</v>
      </c>
      <c r="B1215" t="s">
        <v>550</v>
      </c>
      <c r="C1215" t="s">
        <v>14</v>
      </c>
      <c r="D1215" t="s">
        <v>17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t="s">
        <v>68</v>
      </c>
      <c r="K1215" t="s">
        <v>478</v>
      </c>
    </row>
    <row r="1216" spans="1:11" x14ac:dyDescent="0.25">
      <c r="A1216">
        <v>1262</v>
      </c>
      <c r="B1216" t="s">
        <v>550</v>
      </c>
      <c r="C1216" t="s">
        <v>16</v>
      </c>
      <c r="D1216" t="s">
        <v>19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t="s">
        <v>68</v>
      </c>
      <c r="K1216" t="s">
        <v>478</v>
      </c>
    </row>
    <row r="1217" spans="1:11" x14ac:dyDescent="0.25">
      <c r="A1217">
        <v>1263</v>
      </c>
      <c r="B1217" t="s">
        <v>550</v>
      </c>
      <c r="C1217" t="s">
        <v>18</v>
      </c>
      <c r="D1217" t="s">
        <v>76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t="s">
        <v>68</v>
      </c>
      <c r="K1217" t="s">
        <v>478</v>
      </c>
    </row>
    <row r="1218" spans="1:11" x14ac:dyDescent="0.25">
      <c r="A1218">
        <v>1264</v>
      </c>
      <c r="B1218" t="s">
        <v>551</v>
      </c>
      <c r="C1218" t="s">
        <v>10</v>
      </c>
      <c r="D1218" t="s">
        <v>15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t="s">
        <v>53</v>
      </c>
      <c r="K1218" t="s">
        <v>223</v>
      </c>
    </row>
    <row r="1219" spans="1:11" x14ac:dyDescent="0.25">
      <c r="A1219">
        <v>1265</v>
      </c>
      <c r="B1219" t="s">
        <v>551</v>
      </c>
      <c r="C1219" t="s">
        <v>14</v>
      </c>
      <c r="D1219" t="s">
        <v>17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t="s">
        <v>53</v>
      </c>
      <c r="K1219" t="s">
        <v>223</v>
      </c>
    </row>
    <row r="1220" spans="1:11" x14ac:dyDescent="0.25">
      <c r="A1220">
        <v>1266</v>
      </c>
      <c r="B1220" t="s">
        <v>551</v>
      </c>
      <c r="C1220" t="s">
        <v>16</v>
      </c>
      <c r="D1220" t="s">
        <v>19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t="s">
        <v>53</v>
      </c>
      <c r="K1220" t="s">
        <v>223</v>
      </c>
    </row>
    <row r="1221" spans="1:11" x14ac:dyDescent="0.25">
      <c r="A1221">
        <v>1267</v>
      </c>
      <c r="B1221" t="s">
        <v>551</v>
      </c>
      <c r="C1221" t="s">
        <v>18</v>
      </c>
      <c r="D1221" t="s">
        <v>76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t="s">
        <v>53</v>
      </c>
      <c r="K1221" t="s">
        <v>223</v>
      </c>
    </row>
    <row r="1222" spans="1:11" x14ac:dyDescent="0.25">
      <c r="A1222">
        <v>1268</v>
      </c>
      <c r="B1222" t="s">
        <v>552</v>
      </c>
      <c r="C1222" t="s">
        <v>10</v>
      </c>
      <c r="D1222" t="s">
        <v>11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t="s">
        <v>68</v>
      </c>
      <c r="K1222" t="s">
        <v>71</v>
      </c>
    </row>
    <row r="1223" spans="1:11" x14ac:dyDescent="0.25">
      <c r="A1223">
        <v>1269</v>
      </c>
      <c r="B1223" t="s">
        <v>552</v>
      </c>
      <c r="C1223" t="s">
        <v>14</v>
      </c>
      <c r="D1223" t="s">
        <v>15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t="s">
        <v>68</v>
      </c>
      <c r="K1223" t="s">
        <v>71</v>
      </c>
    </row>
    <row r="1224" spans="1:11" x14ac:dyDescent="0.25">
      <c r="A1224">
        <v>1270</v>
      </c>
      <c r="B1224" t="s">
        <v>552</v>
      </c>
      <c r="C1224" t="s">
        <v>16</v>
      </c>
      <c r="D1224" t="s">
        <v>17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t="s">
        <v>68</v>
      </c>
      <c r="K1224" t="s">
        <v>71</v>
      </c>
    </row>
    <row r="1225" spans="1:11" x14ac:dyDescent="0.25">
      <c r="A1225">
        <v>1271</v>
      </c>
      <c r="B1225" t="s">
        <v>552</v>
      </c>
      <c r="C1225" t="s">
        <v>18</v>
      </c>
      <c r="D1225" t="s">
        <v>19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t="s">
        <v>68</v>
      </c>
      <c r="K1225" t="s">
        <v>71</v>
      </c>
    </row>
    <row r="1226" spans="1:11" x14ac:dyDescent="0.25">
      <c r="A1226">
        <v>1272</v>
      </c>
      <c r="B1226" t="s">
        <v>553</v>
      </c>
      <c r="C1226" t="s">
        <v>10</v>
      </c>
      <c r="D1226" t="s">
        <v>165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t="s">
        <v>12</v>
      </c>
      <c r="K1226" t="s">
        <v>211</v>
      </c>
    </row>
    <row r="1227" spans="1:11" x14ac:dyDescent="0.25">
      <c r="A1227">
        <v>1273</v>
      </c>
      <c r="B1227" t="s">
        <v>553</v>
      </c>
      <c r="C1227" t="s">
        <v>14</v>
      </c>
      <c r="D1227" t="s">
        <v>166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t="s">
        <v>12</v>
      </c>
      <c r="K1227" t="s">
        <v>211</v>
      </c>
    </row>
    <row r="1228" spans="1:11" x14ac:dyDescent="0.25">
      <c r="A1228">
        <v>1274</v>
      </c>
      <c r="B1228" t="s">
        <v>553</v>
      </c>
      <c r="C1228" t="s">
        <v>16</v>
      </c>
      <c r="D1228" t="s">
        <v>167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t="s">
        <v>12</v>
      </c>
      <c r="K1228" t="s">
        <v>211</v>
      </c>
    </row>
    <row r="1229" spans="1:11" x14ac:dyDescent="0.25">
      <c r="A1229">
        <v>1275</v>
      </c>
      <c r="B1229" t="s">
        <v>553</v>
      </c>
      <c r="C1229" t="s">
        <v>18</v>
      </c>
      <c r="D1229" t="s">
        <v>168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t="s">
        <v>12</v>
      </c>
      <c r="K1229" t="s">
        <v>211</v>
      </c>
    </row>
    <row r="1230" spans="1:11" x14ac:dyDescent="0.25">
      <c r="A1230">
        <v>1276</v>
      </c>
      <c r="B1230" t="s">
        <v>554</v>
      </c>
      <c r="C1230" t="s">
        <v>10</v>
      </c>
      <c r="D1230" t="s">
        <v>15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t="s">
        <v>22</v>
      </c>
      <c r="K1230" t="s">
        <v>272</v>
      </c>
    </row>
    <row r="1231" spans="1:11" x14ac:dyDescent="0.25">
      <c r="A1231">
        <v>1277</v>
      </c>
      <c r="B1231" t="s">
        <v>554</v>
      </c>
      <c r="C1231" t="s">
        <v>14</v>
      </c>
      <c r="D1231" t="s">
        <v>17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t="s">
        <v>22</v>
      </c>
      <c r="K1231" t="s">
        <v>272</v>
      </c>
    </row>
    <row r="1232" spans="1:11" x14ac:dyDescent="0.25">
      <c r="A1232">
        <v>1278</v>
      </c>
      <c r="B1232" t="s">
        <v>554</v>
      </c>
      <c r="C1232" t="s">
        <v>16</v>
      </c>
      <c r="D1232" t="s">
        <v>19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t="s">
        <v>22</v>
      </c>
      <c r="K1232" t="s">
        <v>272</v>
      </c>
    </row>
    <row r="1233" spans="1:11" x14ac:dyDescent="0.25">
      <c r="A1233">
        <v>1279</v>
      </c>
      <c r="B1233" t="s">
        <v>554</v>
      </c>
      <c r="C1233" t="s">
        <v>18</v>
      </c>
      <c r="D1233" t="s">
        <v>76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t="s">
        <v>22</v>
      </c>
      <c r="K1233" t="s">
        <v>272</v>
      </c>
    </row>
    <row r="1234" spans="1:11" x14ac:dyDescent="0.25">
      <c r="A1234">
        <v>1280</v>
      </c>
      <c r="B1234" t="s">
        <v>555</v>
      </c>
      <c r="C1234" t="s">
        <v>10</v>
      </c>
      <c r="D1234" t="s">
        <v>556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t="s">
        <v>33</v>
      </c>
      <c r="K1234" t="s">
        <v>42</v>
      </c>
    </row>
    <row r="1235" spans="1:11" x14ac:dyDescent="0.25">
      <c r="A1235">
        <v>1281</v>
      </c>
      <c r="B1235" t="s">
        <v>555</v>
      </c>
      <c r="C1235" t="s">
        <v>14</v>
      </c>
      <c r="D1235" t="s">
        <v>364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t="s">
        <v>33</v>
      </c>
      <c r="K1235" t="s">
        <v>42</v>
      </c>
    </row>
    <row r="1236" spans="1:11" x14ac:dyDescent="0.25">
      <c r="A1236">
        <v>1282</v>
      </c>
      <c r="B1236" t="s">
        <v>555</v>
      </c>
      <c r="C1236" t="s">
        <v>16</v>
      </c>
      <c r="D1236" t="s">
        <v>365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t="s">
        <v>33</v>
      </c>
      <c r="K1236" t="s">
        <v>42</v>
      </c>
    </row>
    <row r="1237" spans="1:11" x14ac:dyDescent="0.25">
      <c r="A1237">
        <v>1283</v>
      </c>
      <c r="B1237" t="s">
        <v>555</v>
      </c>
      <c r="C1237" t="s">
        <v>18</v>
      </c>
      <c r="D1237" s="1">
        <v>42430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t="s">
        <v>33</v>
      </c>
      <c r="K1237" t="s">
        <v>42</v>
      </c>
    </row>
    <row r="1238" spans="1:11" x14ac:dyDescent="0.25">
      <c r="A1238">
        <v>1284</v>
      </c>
      <c r="B1238" t="s">
        <v>557</v>
      </c>
      <c r="C1238" t="s">
        <v>10</v>
      </c>
      <c r="D1238" t="s">
        <v>15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t="s">
        <v>53</v>
      </c>
      <c r="K1238" t="s">
        <v>492</v>
      </c>
    </row>
    <row r="1239" spans="1:11" x14ac:dyDescent="0.25">
      <c r="A1239">
        <v>1285</v>
      </c>
      <c r="B1239" t="s">
        <v>557</v>
      </c>
      <c r="C1239" t="s">
        <v>14</v>
      </c>
      <c r="D1239" t="s">
        <v>17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t="s">
        <v>53</v>
      </c>
      <c r="K1239" t="s">
        <v>492</v>
      </c>
    </row>
    <row r="1240" spans="1:11" x14ac:dyDescent="0.25">
      <c r="A1240">
        <v>1286</v>
      </c>
      <c r="B1240" t="s">
        <v>557</v>
      </c>
      <c r="C1240" t="s">
        <v>16</v>
      </c>
      <c r="D1240" t="s">
        <v>19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t="s">
        <v>53</v>
      </c>
      <c r="K1240" t="s">
        <v>492</v>
      </c>
    </row>
    <row r="1241" spans="1:11" x14ac:dyDescent="0.25">
      <c r="A1241">
        <v>1287</v>
      </c>
      <c r="B1241" t="s">
        <v>557</v>
      </c>
      <c r="C1241" t="s">
        <v>18</v>
      </c>
      <c r="D1241" t="s">
        <v>76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t="s">
        <v>53</v>
      </c>
      <c r="K1241" t="s">
        <v>492</v>
      </c>
    </row>
    <row r="1242" spans="1:11" x14ac:dyDescent="0.25">
      <c r="A1242">
        <v>1288</v>
      </c>
      <c r="B1242" t="s">
        <v>558</v>
      </c>
      <c r="C1242" t="s">
        <v>10</v>
      </c>
      <c r="D1242" t="s">
        <v>11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t="s">
        <v>68</v>
      </c>
      <c r="K1242" t="s">
        <v>137</v>
      </c>
    </row>
    <row r="1243" spans="1:11" x14ac:dyDescent="0.25">
      <c r="A1243">
        <v>1289</v>
      </c>
      <c r="B1243" t="s">
        <v>558</v>
      </c>
      <c r="C1243" t="s">
        <v>14</v>
      </c>
      <c r="D1243" t="s">
        <v>15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t="s">
        <v>68</v>
      </c>
      <c r="K1243" t="s">
        <v>137</v>
      </c>
    </row>
    <row r="1244" spans="1:11" x14ac:dyDescent="0.25">
      <c r="A1244">
        <v>1290</v>
      </c>
      <c r="B1244" t="s">
        <v>558</v>
      </c>
      <c r="C1244" t="s">
        <v>16</v>
      </c>
      <c r="D1244" t="s">
        <v>17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t="s">
        <v>68</v>
      </c>
      <c r="K1244" t="s">
        <v>137</v>
      </c>
    </row>
    <row r="1245" spans="1:11" x14ac:dyDescent="0.25">
      <c r="A1245">
        <v>1291</v>
      </c>
      <c r="B1245" t="s">
        <v>558</v>
      </c>
      <c r="C1245" t="s">
        <v>18</v>
      </c>
      <c r="D1245" t="s">
        <v>19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t="s">
        <v>68</v>
      </c>
      <c r="K1245" t="s">
        <v>137</v>
      </c>
    </row>
    <row r="1246" spans="1:11" x14ac:dyDescent="0.25">
      <c r="A1246">
        <v>1292</v>
      </c>
      <c r="B1246" t="s">
        <v>559</v>
      </c>
      <c r="C1246" t="s">
        <v>10</v>
      </c>
      <c r="D1246" t="s">
        <v>11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t="s">
        <v>12</v>
      </c>
      <c r="K1246" t="s">
        <v>204</v>
      </c>
    </row>
    <row r="1247" spans="1:11" x14ac:dyDescent="0.25">
      <c r="A1247">
        <v>1293</v>
      </c>
      <c r="B1247" t="s">
        <v>559</v>
      </c>
      <c r="C1247" t="s">
        <v>14</v>
      </c>
      <c r="D1247" t="s">
        <v>15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t="s">
        <v>12</v>
      </c>
      <c r="K1247" t="s">
        <v>204</v>
      </c>
    </row>
    <row r="1248" spans="1:11" x14ac:dyDescent="0.25">
      <c r="A1248">
        <v>1294</v>
      </c>
      <c r="B1248" t="s">
        <v>559</v>
      </c>
      <c r="C1248" t="s">
        <v>16</v>
      </c>
      <c r="D1248" t="s">
        <v>17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t="s">
        <v>12</v>
      </c>
      <c r="K1248" t="s">
        <v>204</v>
      </c>
    </row>
    <row r="1249" spans="1:11" x14ac:dyDescent="0.25">
      <c r="A1249">
        <v>1295</v>
      </c>
      <c r="B1249" t="s">
        <v>559</v>
      </c>
      <c r="C1249" t="s">
        <v>18</v>
      </c>
      <c r="D1249" t="s">
        <v>19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t="s">
        <v>12</v>
      </c>
      <c r="K1249" t="s">
        <v>204</v>
      </c>
    </row>
    <row r="1250" spans="1:11" x14ac:dyDescent="0.25">
      <c r="A1250">
        <v>1296</v>
      </c>
      <c r="B1250" t="s">
        <v>560</v>
      </c>
      <c r="C1250" t="s">
        <v>10</v>
      </c>
      <c r="D1250" t="s">
        <v>11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t="s">
        <v>63</v>
      </c>
      <c r="K1250" t="s">
        <v>64</v>
      </c>
    </row>
    <row r="1251" spans="1:11" x14ac:dyDescent="0.25">
      <c r="A1251">
        <v>1297</v>
      </c>
      <c r="B1251" t="s">
        <v>560</v>
      </c>
      <c r="C1251" t="s">
        <v>14</v>
      </c>
      <c r="D1251" t="s">
        <v>15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t="s">
        <v>63</v>
      </c>
      <c r="K1251" t="s">
        <v>64</v>
      </c>
    </row>
    <row r="1252" spans="1:11" x14ac:dyDescent="0.25">
      <c r="A1252">
        <v>1298</v>
      </c>
      <c r="B1252" t="s">
        <v>560</v>
      </c>
      <c r="C1252" t="s">
        <v>16</v>
      </c>
      <c r="D1252" t="s">
        <v>17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t="s">
        <v>63</v>
      </c>
      <c r="K1252" t="s">
        <v>64</v>
      </c>
    </row>
    <row r="1253" spans="1:11" x14ac:dyDescent="0.25">
      <c r="A1253">
        <v>1299</v>
      </c>
      <c r="B1253" t="s">
        <v>560</v>
      </c>
      <c r="C1253" t="s">
        <v>18</v>
      </c>
      <c r="D1253" t="s">
        <v>19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t="s">
        <v>63</v>
      </c>
      <c r="K1253" t="s">
        <v>64</v>
      </c>
    </row>
    <row r="1254" spans="1:11" x14ac:dyDescent="0.25">
      <c r="A1254">
        <v>1300</v>
      </c>
      <c r="B1254" t="s">
        <v>561</v>
      </c>
      <c r="C1254" t="s">
        <v>10</v>
      </c>
      <c r="D1254" t="s">
        <v>15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80</v>
      </c>
      <c r="K1254" t="s">
        <v>261</v>
      </c>
    </row>
    <row r="1255" spans="1:11" x14ac:dyDescent="0.25">
      <c r="A1255">
        <v>1301</v>
      </c>
      <c r="B1255" t="s">
        <v>561</v>
      </c>
      <c r="C1255" t="s">
        <v>14</v>
      </c>
      <c r="D1255" t="s">
        <v>17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80</v>
      </c>
      <c r="K1255" t="s">
        <v>261</v>
      </c>
    </row>
    <row r="1256" spans="1:11" x14ac:dyDescent="0.25">
      <c r="A1256">
        <v>1302</v>
      </c>
      <c r="B1256" t="s">
        <v>561</v>
      </c>
      <c r="C1256" t="s">
        <v>16</v>
      </c>
      <c r="D1256" t="s">
        <v>19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80</v>
      </c>
      <c r="K1256" t="s">
        <v>261</v>
      </c>
    </row>
    <row r="1257" spans="1:11" x14ac:dyDescent="0.25">
      <c r="A1257">
        <v>1303</v>
      </c>
      <c r="B1257" t="s">
        <v>561</v>
      </c>
      <c r="C1257" t="s">
        <v>18</v>
      </c>
      <c r="D1257" t="s">
        <v>76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80</v>
      </c>
      <c r="K1257" t="s">
        <v>261</v>
      </c>
    </row>
    <row r="1258" spans="1:11" x14ac:dyDescent="0.25">
      <c r="A1258">
        <v>1304</v>
      </c>
      <c r="B1258" t="s">
        <v>562</v>
      </c>
      <c r="C1258" t="s">
        <v>10</v>
      </c>
      <c r="D1258" t="s">
        <v>11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t="s">
        <v>63</v>
      </c>
      <c r="K1258" t="s">
        <v>66</v>
      </c>
    </row>
    <row r="1259" spans="1:11" x14ac:dyDescent="0.25">
      <c r="A1259">
        <v>1305</v>
      </c>
      <c r="B1259" t="s">
        <v>562</v>
      </c>
      <c r="C1259" t="s">
        <v>14</v>
      </c>
      <c r="D1259" t="s">
        <v>15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t="s">
        <v>63</v>
      </c>
      <c r="K1259" t="s">
        <v>66</v>
      </c>
    </row>
    <row r="1260" spans="1:11" x14ac:dyDescent="0.25">
      <c r="A1260">
        <v>1306</v>
      </c>
      <c r="B1260" t="s">
        <v>562</v>
      </c>
      <c r="C1260" t="s">
        <v>16</v>
      </c>
      <c r="D1260" t="s">
        <v>17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t="s">
        <v>63</v>
      </c>
      <c r="K1260" t="s">
        <v>66</v>
      </c>
    </row>
    <row r="1261" spans="1:11" x14ac:dyDescent="0.25">
      <c r="A1261">
        <v>1307</v>
      </c>
      <c r="B1261" t="s">
        <v>562</v>
      </c>
      <c r="C1261" t="s">
        <v>18</v>
      </c>
      <c r="D1261" t="s">
        <v>19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t="s">
        <v>63</v>
      </c>
      <c r="K1261" t="s">
        <v>66</v>
      </c>
    </row>
    <row r="1262" spans="1:11" x14ac:dyDescent="0.25">
      <c r="A1262">
        <v>1308</v>
      </c>
      <c r="B1262" t="s">
        <v>563</v>
      </c>
      <c r="C1262" t="s">
        <v>10</v>
      </c>
      <c r="D1262" t="s">
        <v>11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t="s">
        <v>68</v>
      </c>
      <c r="K1262" t="s">
        <v>478</v>
      </c>
    </row>
    <row r="1263" spans="1:11" x14ac:dyDescent="0.25">
      <c r="A1263">
        <v>1309</v>
      </c>
      <c r="B1263" t="s">
        <v>563</v>
      </c>
      <c r="C1263" t="s">
        <v>14</v>
      </c>
      <c r="D1263" t="s">
        <v>15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t="s">
        <v>68</v>
      </c>
      <c r="K1263" t="s">
        <v>478</v>
      </c>
    </row>
    <row r="1264" spans="1:11" x14ac:dyDescent="0.25">
      <c r="A1264">
        <v>1310</v>
      </c>
      <c r="B1264" t="s">
        <v>563</v>
      </c>
      <c r="C1264" t="s">
        <v>16</v>
      </c>
      <c r="D1264" t="s">
        <v>17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t="s">
        <v>68</v>
      </c>
      <c r="K1264" t="s">
        <v>478</v>
      </c>
    </row>
    <row r="1265" spans="1:11" x14ac:dyDescent="0.25">
      <c r="A1265">
        <v>1311</v>
      </c>
      <c r="B1265" t="s">
        <v>563</v>
      </c>
      <c r="C1265" t="s">
        <v>18</v>
      </c>
      <c r="D1265" t="s">
        <v>19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t="s">
        <v>68</v>
      </c>
      <c r="K1265" t="s">
        <v>478</v>
      </c>
    </row>
    <row r="1266" spans="1:11" x14ac:dyDescent="0.25">
      <c r="A1266">
        <v>1312</v>
      </c>
      <c r="B1266" t="s">
        <v>564</v>
      </c>
      <c r="C1266" t="s">
        <v>10</v>
      </c>
      <c r="D1266" t="s">
        <v>11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t="s">
        <v>108</v>
      </c>
      <c r="K1266" t="s">
        <v>432</v>
      </c>
    </row>
    <row r="1267" spans="1:11" x14ac:dyDescent="0.25">
      <c r="A1267">
        <v>1313</v>
      </c>
      <c r="B1267" t="s">
        <v>564</v>
      </c>
      <c r="C1267" t="s">
        <v>14</v>
      </c>
      <c r="D1267" t="s">
        <v>15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t="s">
        <v>108</v>
      </c>
      <c r="K1267" t="s">
        <v>432</v>
      </c>
    </row>
    <row r="1268" spans="1:11" x14ac:dyDescent="0.25">
      <c r="A1268">
        <v>1314</v>
      </c>
      <c r="B1268" t="s">
        <v>564</v>
      </c>
      <c r="C1268" t="s">
        <v>16</v>
      </c>
      <c r="D1268" t="s">
        <v>17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t="s">
        <v>108</v>
      </c>
      <c r="K1268" t="s">
        <v>432</v>
      </c>
    </row>
    <row r="1269" spans="1:11" x14ac:dyDescent="0.25">
      <c r="A1269">
        <v>1315</v>
      </c>
      <c r="B1269" t="s">
        <v>564</v>
      </c>
      <c r="C1269" t="s">
        <v>18</v>
      </c>
      <c r="D1269" t="s">
        <v>19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t="s">
        <v>108</v>
      </c>
      <c r="K1269" t="s">
        <v>432</v>
      </c>
    </row>
    <row r="1270" spans="1:11" x14ac:dyDescent="0.25">
      <c r="A1270">
        <v>1316</v>
      </c>
      <c r="B1270" t="s">
        <v>565</v>
      </c>
      <c r="C1270" t="s">
        <v>10</v>
      </c>
      <c r="D1270" s="1">
        <v>41335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t="s">
        <v>22</v>
      </c>
      <c r="K1270" t="s">
        <v>369</v>
      </c>
    </row>
    <row r="1271" spans="1:11" x14ac:dyDescent="0.25">
      <c r="A1271">
        <v>1317</v>
      </c>
      <c r="B1271" t="s">
        <v>565</v>
      </c>
      <c r="C1271" t="s">
        <v>14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t="s">
        <v>22</v>
      </c>
      <c r="K1271" t="s">
        <v>369</v>
      </c>
    </row>
    <row r="1272" spans="1:11" x14ac:dyDescent="0.25">
      <c r="A1272">
        <v>1318</v>
      </c>
      <c r="B1272" t="s">
        <v>565</v>
      </c>
      <c r="C1272" t="s">
        <v>16</v>
      </c>
      <c r="D1272" s="1">
        <v>42006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t="s">
        <v>22</v>
      </c>
      <c r="K1272" t="s">
        <v>369</v>
      </c>
    </row>
    <row r="1273" spans="1:11" x14ac:dyDescent="0.25">
      <c r="A1273">
        <v>1319</v>
      </c>
      <c r="B1273" t="s">
        <v>565</v>
      </c>
      <c r="C1273" t="s">
        <v>18</v>
      </c>
      <c r="D1273" t="s">
        <v>61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t="s">
        <v>22</v>
      </c>
      <c r="K1273" t="s">
        <v>369</v>
      </c>
    </row>
    <row r="1274" spans="1:11" x14ac:dyDescent="0.25">
      <c r="A1274">
        <v>1320</v>
      </c>
      <c r="B1274" t="s">
        <v>566</v>
      </c>
      <c r="C1274" t="s">
        <v>10</v>
      </c>
      <c r="D1274" t="s">
        <v>11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t="s">
        <v>12</v>
      </c>
      <c r="K1274" t="s">
        <v>211</v>
      </c>
    </row>
    <row r="1275" spans="1:11" x14ac:dyDescent="0.25">
      <c r="A1275">
        <v>1321</v>
      </c>
      <c r="B1275" t="s">
        <v>566</v>
      </c>
      <c r="C1275" t="s">
        <v>14</v>
      </c>
      <c r="D1275" t="s">
        <v>15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t="s">
        <v>12</v>
      </c>
      <c r="K1275" t="s">
        <v>211</v>
      </c>
    </row>
    <row r="1276" spans="1:11" x14ac:dyDescent="0.25">
      <c r="A1276">
        <v>1322</v>
      </c>
      <c r="B1276" t="s">
        <v>566</v>
      </c>
      <c r="C1276" t="s">
        <v>16</v>
      </c>
      <c r="D1276" t="s">
        <v>17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t="s">
        <v>12</v>
      </c>
      <c r="K1276" t="s">
        <v>211</v>
      </c>
    </row>
    <row r="1277" spans="1:11" x14ac:dyDescent="0.25">
      <c r="A1277">
        <v>1323</v>
      </c>
      <c r="B1277" t="s">
        <v>566</v>
      </c>
      <c r="C1277" t="s">
        <v>18</v>
      </c>
      <c r="D1277" t="s">
        <v>19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t="s">
        <v>12</v>
      </c>
      <c r="K1277" t="s">
        <v>211</v>
      </c>
    </row>
    <row r="1278" spans="1:11" x14ac:dyDescent="0.25">
      <c r="A1278">
        <v>1324</v>
      </c>
      <c r="B1278" t="s">
        <v>567</v>
      </c>
      <c r="C1278" t="s">
        <v>10</v>
      </c>
      <c r="D1278" t="s">
        <v>11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80</v>
      </c>
      <c r="K1278" t="s">
        <v>112</v>
      </c>
    </row>
    <row r="1279" spans="1:11" x14ac:dyDescent="0.25">
      <c r="A1279">
        <v>1325</v>
      </c>
      <c r="B1279" t="s">
        <v>567</v>
      </c>
      <c r="C1279" t="s">
        <v>14</v>
      </c>
      <c r="D1279" t="s">
        <v>15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80</v>
      </c>
      <c r="K1279" t="s">
        <v>112</v>
      </c>
    </row>
    <row r="1280" spans="1:11" x14ac:dyDescent="0.25">
      <c r="A1280">
        <v>1326</v>
      </c>
      <c r="B1280" t="s">
        <v>567</v>
      </c>
      <c r="C1280" t="s">
        <v>16</v>
      </c>
      <c r="D1280" t="s">
        <v>17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80</v>
      </c>
      <c r="K1280" t="s">
        <v>112</v>
      </c>
    </row>
    <row r="1281" spans="1:11" x14ac:dyDescent="0.25">
      <c r="A1281">
        <v>1327</v>
      </c>
      <c r="B1281" t="s">
        <v>567</v>
      </c>
      <c r="C1281" t="s">
        <v>18</v>
      </c>
      <c r="D1281" t="s">
        <v>19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80</v>
      </c>
      <c r="K1281" t="s">
        <v>112</v>
      </c>
    </row>
    <row r="1282" spans="1:11" x14ac:dyDescent="0.25">
      <c r="A1282">
        <v>1331</v>
      </c>
      <c r="B1282" t="s">
        <v>568</v>
      </c>
      <c r="C1282" t="s">
        <v>10</v>
      </c>
      <c r="D1282" t="s">
        <v>569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t="s">
        <v>27</v>
      </c>
      <c r="K1282" t="s">
        <v>49</v>
      </c>
    </row>
    <row r="1283" spans="1:11" x14ac:dyDescent="0.25">
      <c r="A1283">
        <v>1332</v>
      </c>
      <c r="B1283" t="s">
        <v>568</v>
      </c>
      <c r="C1283" t="s">
        <v>14</v>
      </c>
      <c r="D1283" t="s">
        <v>570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t="s">
        <v>27</v>
      </c>
      <c r="K1283" t="s">
        <v>49</v>
      </c>
    </row>
    <row r="1284" spans="1:11" x14ac:dyDescent="0.25">
      <c r="A1284">
        <v>1333</v>
      </c>
      <c r="B1284" t="s">
        <v>568</v>
      </c>
      <c r="C1284" t="s">
        <v>16</v>
      </c>
      <c r="D1284" t="s">
        <v>571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t="s">
        <v>27</v>
      </c>
      <c r="K1284" t="s">
        <v>49</v>
      </c>
    </row>
    <row r="1285" spans="1:11" x14ac:dyDescent="0.25">
      <c r="A1285">
        <v>1334</v>
      </c>
      <c r="B1285" t="s">
        <v>568</v>
      </c>
      <c r="C1285" t="s">
        <v>18</v>
      </c>
      <c r="D1285" t="s">
        <v>572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t="s">
        <v>27</v>
      </c>
      <c r="K1285" t="s">
        <v>49</v>
      </c>
    </row>
    <row r="1286" spans="1:11" x14ac:dyDescent="0.25">
      <c r="A1286">
        <v>1335</v>
      </c>
      <c r="B1286" t="s">
        <v>573</v>
      </c>
      <c r="C1286" t="s">
        <v>10</v>
      </c>
      <c r="D1286" t="s">
        <v>440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t="s">
        <v>27</v>
      </c>
      <c r="K1286" t="s">
        <v>49</v>
      </c>
    </row>
    <row r="1287" spans="1:11" x14ac:dyDescent="0.25">
      <c r="A1287">
        <v>1336</v>
      </c>
      <c r="B1287" t="s">
        <v>573</v>
      </c>
      <c r="C1287" t="s">
        <v>14</v>
      </c>
      <c r="D1287" t="s">
        <v>441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t="s">
        <v>27</v>
      </c>
      <c r="K1287" t="s">
        <v>49</v>
      </c>
    </row>
    <row r="1288" spans="1:11" x14ac:dyDescent="0.25">
      <c r="A1288">
        <v>1337</v>
      </c>
      <c r="B1288" t="s">
        <v>573</v>
      </c>
      <c r="C1288" t="s">
        <v>16</v>
      </c>
      <c r="D1288" s="1">
        <v>42404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t="s">
        <v>27</v>
      </c>
      <c r="K1288" t="s">
        <v>49</v>
      </c>
    </row>
    <row r="1289" spans="1:11" x14ac:dyDescent="0.25">
      <c r="A1289">
        <v>1338</v>
      </c>
      <c r="B1289" t="s">
        <v>574</v>
      </c>
      <c r="C1289" t="s">
        <v>10</v>
      </c>
      <c r="D1289" t="s">
        <v>15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t="s">
        <v>12</v>
      </c>
      <c r="K1289" t="s">
        <v>211</v>
      </c>
    </row>
    <row r="1290" spans="1:11" x14ac:dyDescent="0.25">
      <c r="A1290">
        <v>1339</v>
      </c>
      <c r="B1290" t="s">
        <v>574</v>
      </c>
      <c r="C1290" t="s">
        <v>14</v>
      </c>
      <c r="D1290" t="s">
        <v>17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t="s">
        <v>12</v>
      </c>
      <c r="K1290" t="s">
        <v>211</v>
      </c>
    </row>
    <row r="1291" spans="1:11" x14ac:dyDescent="0.25">
      <c r="A1291">
        <v>1340</v>
      </c>
      <c r="B1291" t="s">
        <v>574</v>
      </c>
      <c r="C1291" t="s">
        <v>16</v>
      </c>
      <c r="D1291" t="s">
        <v>19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t="s">
        <v>12</v>
      </c>
      <c r="K1291" t="s">
        <v>211</v>
      </c>
    </row>
    <row r="1292" spans="1:11" x14ac:dyDescent="0.25">
      <c r="A1292">
        <v>1341</v>
      </c>
      <c r="B1292" t="s">
        <v>574</v>
      </c>
      <c r="C1292" t="s">
        <v>18</v>
      </c>
      <c r="D1292" t="s">
        <v>76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t="s">
        <v>12</v>
      </c>
      <c r="K1292" t="s">
        <v>211</v>
      </c>
    </row>
    <row r="1293" spans="1:11" x14ac:dyDescent="0.25">
      <c r="A1293">
        <v>1342</v>
      </c>
      <c r="B1293" t="s">
        <v>575</v>
      </c>
      <c r="C1293" t="s">
        <v>10</v>
      </c>
      <c r="D1293" t="s">
        <v>11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t="s">
        <v>22</v>
      </c>
      <c r="K1293" t="s">
        <v>177</v>
      </c>
    </row>
    <row r="1294" spans="1:11" x14ac:dyDescent="0.25">
      <c r="A1294">
        <v>1343</v>
      </c>
      <c r="B1294" t="s">
        <v>575</v>
      </c>
      <c r="C1294" t="s">
        <v>14</v>
      </c>
      <c r="D1294" t="s">
        <v>15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t="s">
        <v>22</v>
      </c>
      <c r="K1294" t="s">
        <v>177</v>
      </c>
    </row>
    <row r="1295" spans="1:11" x14ac:dyDescent="0.25">
      <c r="A1295">
        <v>1344</v>
      </c>
      <c r="B1295" t="s">
        <v>575</v>
      </c>
      <c r="C1295" t="s">
        <v>16</v>
      </c>
      <c r="D1295" t="s">
        <v>17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t="s">
        <v>22</v>
      </c>
      <c r="K1295" t="s">
        <v>177</v>
      </c>
    </row>
    <row r="1296" spans="1:11" x14ac:dyDescent="0.25">
      <c r="A1296">
        <v>1345</v>
      </c>
      <c r="B1296" t="s">
        <v>575</v>
      </c>
      <c r="C1296" t="s">
        <v>18</v>
      </c>
      <c r="D1296" t="s">
        <v>19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t="s">
        <v>22</v>
      </c>
      <c r="K1296" t="s">
        <v>177</v>
      </c>
    </row>
    <row r="1297" spans="1:11" x14ac:dyDescent="0.25">
      <c r="A1297">
        <v>1346</v>
      </c>
      <c r="B1297" t="s">
        <v>576</v>
      </c>
      <c r="C1297" t="s">
        <v>10</v>
      </c>
      <c r="D1297" t="s">
        <v>15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t="s">
        <v>33</v>
      </c>
      <c r="K1297" t="s">
        <v>87</v>
      </c>
    </row>
    <row r="1298" spans="1:11" x14ac:dyDescent="0.25">
      <c r="A1298">
        <v>1347</v>
      </c>
      <c r="B1298" t="s">
        <v>576</v>
      </c>
      <c r="C1298" t="s">
        <v>14</v>
      </c>
      <c r="D1298" t="s">
        <v>17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t="s">
        <v>33</v>
      </c>
      <c r="K1298" t="s">
        <v>87</v>
      </c>
    </row>
    <row r="1299" spans="1:11" x14ac:dyDescent="0.25">
      <c r="A1299">
        <v>1348</v>
      </c>
      <c r="B1299" t="s">
        <v>576</v>
      </c>
      <c r="C1299" t="s">
        <v>16</v>
      </c>
      <c r="D1299" t="s">
        <v>19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t="s">
        <v>33</v>
      </c>
      <c r="K1299" t="s">
        <v>87</v>
      </c>
    </row>
    <row r="1300" spans="1:11" x14ac:dyDescent="0.25">
      <c r="A1300">
        <v>1349</v>
      </c>
      <c r="B1300" t="s">
        <v>576</v>
      </c>
      <c r="C1300" t="s">
        <v>18</v>
      </c>
      <c r="D1300" t="s">
        <v>76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t="s">
        <v>33</v>
      </c>
      <c r="K1300" t="s">
        <v>87</v>
      </c>
    </row>
    <row r="1301" spans="1:11" x14ac:dyDescent="0.25">
      <c r="A1301">
        <v>1350</v>
      </c>
      <c r="B1301" t="s">
        <v>577</v>
      </c>
      <c r="C1301" t="s">
        <v>10</v>
      </c>
      <c r="D1301" t="s">
        <v>15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t="s">
        <v>12</v>
      </c>
      <c r="K1301" t="s">
        <v>578</v>
      </c>
    </row>
    <row r="1302" spans="1:11" x14ac:dyDescent="0.25">
      <c r="A1302">
        <v>1351</v>
      </c>
      <c r="B1302" t="s">
        <v>577</v>
      </c>
      <c r="C1302" t="s">
        <v>14</v>
      </c>
      <c r="D1302" t="s">
        <v>17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</v>
      </c>
      <c r="J1302" t="s">
        <v>12</v>
      </c>
      <c r="K1302" t="s">
        <v>578</v>
      </c>
    </row>
    <row r="1303" spans="1:11" x14ac:dyDescent="0.25">
      <c r="A1303">
        <v>1352</v>
      </c>
      <c r="B1303" t="s">
        <v>577</v>
      </c>
      <c r="C1303" t="s">
        <v>16</v>
      </c>
      <c r="D1303" t="s">
        <v>19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</v>
      </c>
      <c r="J1303" t="s">
        <v>12</v>
      </c>
      <c r="K1303" t="s">
        <v>578</v>
      </c>
    </row>
    <row r="1304" spans="1:11" x14ac:dyDescent="0.25">
      <c r="A1304">
        <v>1353</v>
      </c>
      <c r="B1304" t="s">
        <v>577</v>
      </c>
      <c r="C1304" t="s">
        <v>18</v>
      </c>
      <c r="D1304" t="s">
        <v>76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t="s">
        <v>12</v>
      </c>
      <c r="K1304" t="s">
        <v>578</v>
      </c>
    </row>
    <row r="1305" spans="1:11" x14ac:dyDescent="0.25">
      <c r="A1305">
        <v>1354</v>
      </c>
      <c r="B1305" t="s">
        <v>579</v>
      </c>
      <c r="C1305" t="s">
        <v>10</v>
      </c>
      <c r="D1305" t="s">
        <v>434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t="s">
        <v>27</v>
      </c>
      <c r="K1305" t="s">
        <v>499</v>
      </c>
    </row>
    <row r="1306" spans="1:11" x14ac:dyDescent="0.25">
      <c r="A1306">
        <v>1355</v>
      </c>
      <c r="B1306" t="s">
        <v>579</v>
      </c>
      <c r="C1306" t="s">
        <v>14</v>
      </c>
      <c r="D1306" t="s">
        <v>435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t="s">
        <v>27</v>
      </c>
      <c r="K1306" t="s">
        <v>499</v>
      </c>
    </row>
    <row r="1307" spans="1:11" x14ac:dyDescent="0.25">
      <c r="A1307">
        <v>1356</v>
      </c>
      <c r="B1307" t="s">
        <v>579</v>
      </c>
      <c r="C1307" t="s">
        <v>16</v>
      </c>
      <c r="D1307" t="s">
        <v>140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t="s">
        <v>27</v>
      </c>
      <c r="K1307" t="s">
        <v>499</v>
      </c>
    </row>
    <row r="1308" spans="1:11" x14ac:dyDescent="0.25">
      <c r="A1308">
        <v>1357</v>
      </c>
      <c r="B1308" t="s">
        <v>579</v>
      </c>
      <c r="C1308" t="s">
        <v>18</v>
      </c>
      <c r="D1308" t="s">
        <v>436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t="s">
        <v>27</v>
      </c>
      <c r="K1308" t="s">
        <v>499</v>
      </c>
    </row>
    <row r="1309" spans="1:11" x14ac:dyDescent="0.25">
      <c r="A1309">
        <v>1358</v>
      </c>
      <c r="B1309" t="s">
        <v>580</v>
      </c>
      <c r="C1309" t="s">
        <v>10</v>
      </c>
      <c r="D1309" t="s">
        <v>439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t="s">
        <v>22</v>
      </c>
      <c r="K1309" t="s">
        <v>369</v>
      </c>
    </row>
    <row r="1310" spans="1:11" x14ac:dyDescent="0.25">
      <c r="A1310">
        <v>1359</v>
      </c>
      <c r="B1310" t="s">
        <v>580</v>
      </c>
      <c r="C1310" t="s">
        <v>14</v>
      </c>
      <c r="D1310" t="s">
        <v>440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t="s">
        <v>22</v>
      </c>
      <c r="K1310" t="s">
        <v>369</v>
      </c>
    </row>
    <row r="1311" spans="1:11" x14ac:dyDescent="0.25">
      <c r="A1311">
        <v>1360</v>
      </c>
      <c r="B1311" t="s">
        <v>580</v>
      </c>
      <c r="C1311" t="s">
        <v>16</v>
      </c>
      <c r="D1311" t="s">
        <v>441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t="s">
        <v>22</v>
      </c>
      <c r="K1311" t="s">
        <v>369</v>
      </c>
    </row>
    <row r="1312" spans="1:11" x14ac:dyDescent="0.25">
      <c r="A1312">
        <v>1361</v>
      </c>
      <c r="B1312" t="s">
        <v>580</v>
      </c>
      <c r="C1312" t="s">
        <v>18</v>
      </c>
      <c r="D1312" s="1">
        <v>42404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t="s">
        <v>22</v>
      </c>
      <c r="K1312" t="s">
        <v>369</v>
      </c>
    </row>
    <row r="1313" spans="1:11" x14ac:dyDescent="0.25">
      <c r="A1313">
        <v>1362</v>
      </c>
      <c r="B1313" t="s">
        <v>581</v>
      </c>
      <c r="C1313" t="s">
        <v>10</v>
      </c>
      <c r="D1313" t="s">
        <v>36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t="s">
        <v>12</v>
      </c>
      <c r="K1313" t="s">
        <v>211</v>
      </c>
    </row>
    <row r="1314" spans="1:11" x14ac:dyDescent="0.25">
      <c r="A1314">
        <v>1363</v>
      </c>
      <c r="B1314" t="s">
        <v>581</v>
      </c>
      <c r="C1314" t="s">
        <v>14</v>
      </c>
      <c r="D1314" t="s">
        <v>38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t="s">
        <v>12</v>
      </c>
      <c r="K1314" t="s">
        <v>211</v>
      </c>
    </row>
    <row r="1315" spans="1:11" x14ac:dyDescent="0.25">
      <c r="A1315">
        <v>1364</v>
      </c>
      <c r="B1315" t="s">
        <v>581</v>
      </c>
      <c r="C1315" t="s">
        <v>16</v>
      </c>
      <c r="D1315" t="s">
        <v>39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t="s">
        <v>12</v>
      </c>
      <c r="K1315" t="s">
        <v>211</v>
      </c>
    </row>
    <row r="1316" spans="1:11" x14ac:dyDescent="0.25">
      <c r="A1316">
        <v>1365</v>
      </c>
      <c r="B1316" t="s">
        <v>581</v>
      </c>
      <c r="C1316" t="s">
        <v>18</v>
      </c>
      <c r="D1316" t="s">
        <v>40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t="s">
        <v>12</v>
      </c>
      <c r="K1316" t="s">
        <v>211</v>
      </c>
    </row>
    <row r="1317" spans="1:11" x14ac:dyDescent="0.25">
      <c r="A1317">
        <v>1366</v>
      </c>
      <c r="B1317" t="s">
        <v>582</v>
      </c>
      <c r="C1317" t="s">
        <v>10</v>
      </c>
      <c r="D1317" t="s">
        <v>11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t="s">
        <v>12</v>
      </c>
      <c r="K1317" t="s">
        <v>211</v>
      </c>
    </row>
    <row r="1318" spans="1:11" x14ac:dyDescent="0.25">
      <c r="A1318">
        <v>1367</v>
      </c>
      <c r="B1318" t="s">
        <v>582</v>
      </c>
      <c r="C1318" t="s">
        <v>14</v>
      </c>
      <c r="D1318" t="s">
        <v>15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t="s">
        <v>12</v>
      </c>
      <c r="K1318" t="s">
        <v>211</v>
      </c>
    </row>
    <row r="1319" spans="1:11" x14ac:dyDescent="0.25">
      <c r="A1319">
        <v>1368</v>
      </c>
      <c r="B1319" t="s">
        <v>582</v>
      </c>
      <c r="C1319" t="s">
        <v>16</v>
      </c>
      <c r="D1319" t="s">
        <v>17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t="s">
        <v>12</v>
      </c>
      <c r="K1319" t="s">
        <v>211</v>
      </c>
    </row>
    <row r="1320" spans="1:11" x14ac:dyDescent="0.25">
      <c r="A1320">
        <v>1369</v>
      </c>
      <c r="B1320" t="s">
        <v>582</v>
      </c>
      <c r="C1320" t="s">
        <v>18</v>
      </c>
      <c r="D1320" t="s">
        <v>19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t="s">
        <v>12</v>
      </c>
      <c r="K1320" t="s">
        <v>211</v>
      </c>
    </row>
    <row r="1321" spans="1:11" x14ac:dyDescent="0.25">
      <c r="A1321">
        <v>1370</v>
      </c>
      <c r="B1321" t="s">
        <v>583</v>
      </c>
      <c r="C1321" t="s">
        <v>10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t="s">
        <v>22</v>
      </c>
      <c r="K1321" t="s">
        <v>332</v>
      </c>
    </row>
    <row r="1322" spans="1:11" x14ac:dyDescent="0.25">
      <c r="A1322">
        <v>1371</v>
      </c>
      <c r="B1322" t="s">
        <v>583</v>
      </c>
      <c r="C1322" t="s">
        <v>14</v>
      </c>
      <c r="D1322" s="1">
        <v>41641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t="s">
        <v>22</v>
      </c>
      <c r="K1322" t="s">
        <v>332</v>
      </c>
    </row>
    <row r="1323" spans="1:11" x14ac:dyDescent="0.25">
      <c r="A1323">
        <v>1372</v>
      </c>
      <c r="B1323" t="s">
        <v>583</v>
      </c>
      <c r="C1323" t="s">
        <v>16</v>
      </c>
      <c r="D1323" t="s">
        <v>60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t="s">
        <v>22</v>
      </c>
      <c r="K1323" t="s">
        <v>332</v>
      </c>
    </row>
    <row r="1324" spans="1:11" x14ac:dyDescent="0.25">
      <c r="A1324">
        <v>1373</v>
      </c>
      <c r="B1324" t="s">
        <v>583</v>
      </c>
      <c r="C1324" t="s">
        <v>18</v>
      </c>
      <c r="D1324" t="s">
        <v>145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t="s">
        <v>22</v>
      </c>
      <c r="K1324" t="s">
        <v>332</v>
      </c>
    </row>
    <row r="1325" spans="1:11" x14ac:dyDescent="0.25">
      <c r="A1325">
        <v>1374</v>
      </c>
      <c r="B1325" t="s">
        <v>584</v>
      </c>
      <c r="C1325" t="s">
        <v>10</v>
      </c>
      <c r="D1325" t="s">
        <v>11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t="s">
        <v>108</v>
      </c>
      <c r="K1325" t="s">
        <v>109</v>
      </c>
    </row>
    <row r="1326" spans="1:11" x14ac:dyDescent="0.25">
      <c r="A1326">
        <v>1375</v>
      </c>
      <c r="B1326" t="s">
        <v>584</v>
      </c>
      <c r="C1326" t="s">
        <v>14</v>
      </c>
      <c r="D1326" t="s">
        <v>15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t="s">
        <v>108</v>
      </c>
      <c r="K1326" t="s">
        <v>109</v>
      </c>
    </row>
    <row r="1327" spans="1:11" x14ac:dyDescent="0.25">
      <c r="A1327">
        <v>1376</v>
      </c>
      <c r="B1327" t="s">
        <v>584</v>
      </c>
      <c r="C1327" t="s">
        <v>16</v>
      </c>
      <c r="D1327" t="s">
        <v>17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t="s">
        <v>108</v>
      </c>
      <c r="K1327" t="s">
        <v>109</v>
      </c>
    </row>
    <row r="1328" spans="1:11" x14ac:dyDescent="0.25">
      <c r="A1328">
        <v>1377</v>
      </c>
      <c r="B1328" t="s">
        <v>584</v>
      </c>
      <c r="C1328" t="s">
        <v>18</v>
      </c>
      <c r="D1328" t="s">
        <v>19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t="s">
        <v>108</v>
      </c>
      <c r="K1328" t="s">
        <v>109</v>
      </c>
    </row>
    <row r="1329" spans="1:11" x14ac:dyDescent="0.25">
      <c r="A1329">
        <v>1378</v>
      </c>
      <c r="B1329" t="s">
        <v>585</v>
      </c>
      <c r="C1329" t="s">
        <v>10</v>
      </c>
      <c r="D1329" t="s">
        <v>15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t="s">
        <v>12</v>
      </c>
      <c r="K1329" t="s">
        <v>211</v>
      </c>
    </row>
    <row r="1330" spans="1:11" x14ac:dyDescent="0.25">
      <c r="A1330">
        <v>1379</v>
      </c>
      <c r="B1330" t="s">
        <v>585</v>
      </c>
      <c r="C1330" t="s">
        <v>14</v>
      </c>
      <c r="D1330" t="s">
        <v>17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t="s">
        <v>12</v>
      </c>
      <c r="K1330" t="s">
        <v>211</v>
      </c>
    </row>
    <row r="1331" spans="1:11" x14ac:dyDescent="0.25">
      <c r="A1331">
        <v>1380</v>
      </c>
      <c r="B1331" t="s">
        <v>585</v>
      </c>
      <c r="C1331" t="s">
        <v>16</v>
      </c>
      <c r="D1331" t="s">
        <v>19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t="s">
        <v>12</v>
      </c>
      <c r="K1331" t="s">
        <v>211</v>
      </c>
    </row>
    <row r="1332" spans="1:11" x14ac:dyDescent="0.25">
      <c r="A1332">
        <v>1381</v>
      </c>
      <c r="B1332" t="s">
        <v>585</v>
      </c>
      <c r="C1332" t="s">
        <v>18</v>
      </c>
      <c r="D1332" t="s">
        <v>76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t="s">
        <v>12</v>
      </c>
      <c r="K1332" t="s">
        <v>211</v>
      </c>
    </row>
    <row r="1333" spans="1:11" x14ac:dyDescent="0.25">
      <c r="A1333">
        <v>1382</v>
      </c>
      <c r="B1333" t="s">
        <v>586</v>
      </c>
      <c r="C1333" t="s">
        <v>10</v>
      </c>
      <c r="D1333" t="s">
        <v>569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t="s">
        <v>22</v>
      </c>
      <c r="K1333" t="s">
        <v>202</v>
      </c>
    </row>
    <row r="1334" spans="1:11" x14ac:dyDescent="0.25">
      <c r="A1334">
        <v>1383</v>
      </c>
      <c r="B1334" t="s">
        <v>586</v>
      </c>
      <c r="C1334" t="s">
        <v>14</v>
      </c>
      <c r="D1334" t="s">
        <v>570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t="s">
        <v>22</v>
      </c>
      <c r="K1334" t="s">
        <v>202</v>
      </c>
    </row>
    <row r="1335" spans="1:11" x14ac:dyDescent="0.25">
      <c r="A1335">
        <v>1384</v>
      </c>
      <c r="B1335" t="s">
        <v>586</v>
      </c>
      <c r="C1335" t="s">
        <v>16</v>
      </c>
      <c r="D1335" t="s">
        <v>571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t="s">
        <v>22</v>
      </c>
      <c r="K1335" t="s">
        <v>202</v>
      </c>
    </row>
    <row r="1336" spans="1:11" x14ac:dyDescent="0.25">
      <c r="A1336">
        <v>1385</v>
      </c>
      <c r="B1336" t="s">
        <v>586</v>
      </c>
      <c r="C1336" t="s">
        <v>18</v>
      </c>
      <c r="D1336" s="1">
        <v>42410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t="s">
        <v>22</v>
      </c>
      <c r="K1336" t="s">
        <v>202</v>
      </c>
    </row>
    <row r="1337" spans="1:11" x14ac:dyDescent="0.25">
      <c r="A1337">
        <v>1386</v>
      </c>
      <c r="B1337" t="s">
        <v>587</v>
      </c>
      <c r="C1337" t="s">
        <v>10</v>
      </c>
      <c r="D1337" t="s">
        <v>11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t="s">
        <v>63</v>
      </c>
      <c r="K1337" t="s">
        <v>64</v>
      </c>
    </row>
    <row r="1338" spans="1:11" x14ac:dyDescent="0.25">
      <c r="A1338">
        <v>1387</v>
      </c>
      <c r="B1338" t="s">
        <v>587</v>
      </c>
      <c r="C1338" t="s">
        <v>14</v>
      </c>
      <c r="D1338" t="s">
        <v>15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t="s">
        <v>63</v>
      </c>
      <c r="K1338" t="s">
        <v>64</v>
      </c>
    </row>
    <row r="1339" spans="1:11" x14ac:dyDescent="0.25">
      <c r="A1339">
        <v>1388</v>
      </c>
      <c r="B1339" t="s">
        <v>587</v>
      </c>
      <c r="C1339" t="s">
        <v>16</v>
      </c>
      <c r="D1339" t="s">
        <v>17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t="s">
        <v>63</v>
      </c>
      <c r="K1339" t="s">
        <v>64</v>
      </c>
    </row>
    <row r="1340" spans="1:11" x14ac:dyDescent="0.25">
      <c r="A1340">
        <v>1389</v>
      </c>
      <c r="B1340" t="s">
        <v>587</v>
      </c>
      <c r="C1340" t="s">
        <v>18</v>
      </c>
      <c r="D1340" t="s">
        <v>19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t="s">
        <v>63</v>
      </c>
      <c r="K1340" t="s">
        <v>64</v>
      </c>
    </row>
    <row r="1341" spans="1:11" x14ac:dyDescent="0.25">
      <c r="A1341">
        <v>1394</v>
      </c>
      <c r="B1341" t="s">
        <v>588</v>
      </c>
      <c r="C1341" t="s">
        <v>10</v>
      </c>
      <c r="D1341" t="s">
        <v>11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t="s">
        <v>108</v>
      </c>
      <c r="K1341" t="s">
        <v>432</v>
      </c>
    </row>
    <row r="1342" spans="1:11" x14ac:dyDescent="0.25">
      <c r="A1342">
        <v>1395</v>
      </c>
      <c r="B1342" t="s">
        <v>588</v>
      </c>
      <c r="C1342" t="s">
        <v>14</v>
      </c>
      <c r="D1342" t="s">
        <v>15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t="s">
        <v>108</v>
      </c>
      <c r="K1342" t="s">
        <v>432</v>
      </c>
    </row>
    <row r="1343" spans="1:11" x14ac:dyDescent="0.25">
      <c r="A1343">
        <v>1396</v>
      </c>
      <c r="B1343" t="s">
        <v>588</v>
      </c>
      <c r="C1343" t="s">
        <v>16</v>
      </c>
      <c r="D1343" t="s">
        <v>17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t="s">
        <v>108</v>
      </c>
      <c r="K1343" t="s">
        <v>432</v>
      </c>
    </row>
    <row r="1344" spans="1:11" x14ac:dyDescent="0.25">
      <c r="A1344">
        <v>1397</v>
      </c>
      <c r="B1344" t="s">
        <v>588</v>
      </c>
      <c r="C1344" t="s">
        <v>18</v>
      </c>
      <c r="D1344" t="s">
        <v>19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t="s">
        <v>108</v>
      </c>
      <c r="K1344" t="s">
        <v>432</v>
      </c>
    </row>
    <row r="1345" spans="1:11" x14ac:dyDescent="0.25">
      <c r="A1345">
        <v>1398</v>
      </c>
      <c r="B1345" t="s">
        <v>589</v>
      </c>
      <c r="C1345" t="s">
        <v>10</v>
      </c>
      <c r="D1345" t="s">
        <v>15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t="s">
        <v>80</v>
      </c>
      <c r="K1345" t="s">
        <v>121</v>
      </c>
    </row>
    <row r="1346" spans="1:11" x14ac:dyDescent="0.25">
      <c r="A1346">
        <v>1399</v>
      </c>
      <c r="B1346" t="s">
        <v>589</v>
      </c>
      <c r="C1346" t="s">
        <v>14</v>
      </c>
      <c r="D1346" t="s">
        <v>17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t="s">
        <v>80</v>
      </c>
      <c r="K1346" t="s">
        <v>121</v>
      </c>
    </row>
    <row r="1347" spans="1:11" x14ac:dyDescent="0.25">
      <c r="A1347">
        <v>1400</v>
      </c>
      <c r="B1347" t="s">
        <v>589</v>
      </c>
      <c r="C1347" t="s">
        <v>16</v>
      </c>
      <c r="D1347" t="s">
        <v>19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t="s">
        <v>80</v>
      </c>
      <c r="K1347" t="s">
        <v>121</v>
      </c>
    </row>
    <row r="1348" spans="1:11" x14ac:dyDescent="0.25">
      <c r="A1348">
        <v>1401</v>
      </c>
      <c r="B1348" t="s">
        <v>589</v>
      </c>
      <c r="C1348" t="s">
        <v>18</v>
      </c>
      <c r="D1348" t="s">
        <v>76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t="s">
        <v>80</v>
      </c>
      <c r="K1348" t="s">
        <v>121</v>
      </c>
    </row>
    <row r="1349" spans="1:11" x14ac:dyDescent="0.25">
      <c r="A1349">
        <v>1402</v>
      </c>
      <c r="B1349" t="s">
        <v>590</v>
      </c>
      <c r="C1349" t="s">
        <v>10</v>
      </c>
      <c r="D1349" t="s">
        <v>11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t="s">
        <v>80</v>
      </c>
      <c r="K1349" t="s">
        <v>81</v>
      </c>
    </row>
    <row r="1350" spans="1:11" x14ac:dyDescent="0.25">
      <c r="A1350">
        <v>1403</v>
      </c>
      <c r="B1350" t="s">
        <v>590</v>
      </c>
      <c r="C1350" t="s">
        <v>14</v>
      </c>
      <c r="D1350" t="s">
        <v>15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t="s">
        <v>80</v>
      </c>
      <c r="K1350" t="s">
        <v>81</v>
      </c>
    </row>
    <row r="1351" spans="1:11" x14ac:dyDescent="0.25">
      <c r="A1351">
        <v>1404</v>
      </c>
      <c r="B1351" t="s">
        <v>590</v>
      </c>
      <c r="C1351" t="s">
        <v>16</v>
      </c>
      <c r="D1351" t="s">
        <v>17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t="s">
        <v>80</v>
      </c>
      <c r="K1351" t="s">
        <v>81</v>
      </c>
    </row>
    <row r="1352" spans="1:11" x14ac:dyDescent="0.25">
      <c r="A1352">
        <v>1405</v>
      </c>
      <c r="B1352" t="s">
        <v>590</v>
      </c>
      <c r="C1352" t="s">
        <v>18</v>
      </c>
      <c r="D1352" t="s">
        <v>19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t="s">
        <v>80</v>
      </c>
      <c r="K1352" t="s">
        <v>81</v>
      </c>
    </row>
    <row r="1353" spans="1:11" x14ac:dyDescent="0.25">
      <c r="A1353">
        <v>1406</v>
      </c>
      <c r="B1353" t="s">
        <v>591</v>
      </c>
      <c r="C1353" t="s">
        <v>10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t="s">
        <v>22</v>
      </c>
      <c r="K1353" t="s">
        <v>104</v>
      </c>
    </row>
    <row r="1354" spans="1:11" x14ac:dyDescent="0.25">
      <c r="A1354">
        <v>1407</v>
      </c>
      <c r="B1354" t="s">
        <v>591</v>
      </c>
      <c r="C1354" t="s">
        <v>14</v>
      </c>
      <c r="D1354" s="1">
        <v>41641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t="s">
        <v>22</v>
      </c>
      <c r="K1354" t="s">
        <v>104</v>
      </c>
    </row>
    <row r="1355" spans="1:11" x14ac:dyDescent="0.25">
      <c r="A1355">
        <v>1408</v>
      </c>
      <c r="B1355" t="s">
        <v>591</v>
      </c>
      <c r="C1355" t="s">
        <v>16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t="s">
        <v>22</v>
      </c>
      <c r="K1355" t="s">
        <v>104</v>
      </c>
    </row>
    <row r="1356" spans="1:11" x14ac:dyDescent="0.25">
      <c r="A1356">
        <v>1409</v>
      </c>
      <c r="B1356" t="s">
        <v>591</v>
      </c>
      <c r="C1356" t="s">
        <v>18</v>
      </c>
      <c r="D1356" t="s">
        <v>145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t="s">
        <v>22</v>
      </c>
      <c r="K1356" t="s">
        <v>104</v>
      </c>
    </row>
    <row r="1357" spans="1:11" x14ac:dyDescent="0.25">
      <c r="A1357">
        <v>1410</v>
      </c>
      <c r="B1357" t="s">
        <v>592</v>
      </c>
      <c r="C1357" t="s">
        <v>10</v>
      </c>
      <c r="D1357" t="s">
        <v>387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t="s">
        <v>53</v>
      </c>
      <c r="K1357" t="s">
        <v>160</v>
      </c>
    </row>
    <row r="1358" spans="1:11" x14ac:dyDescent="0.25">
      <c r="A1358">
        <v>1411</v>
      </c>
      <c r="B1358" t="s">
        <v>592</v>
      </c>
      <c r="C1358" t="s">
        <v>14</v>
      </c>
      <c r="D1358" t="s">
        <v>388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t="s">
        <v>53</v>
      </c>
      <c r="K1358" t="s">
        <v>160</v>
      </c>
    </row>
    <row r="1359" spans="1:11" x14ac:dyDescent="0.25">
      <c r="A1359">
        <v>1412</v>
      </c>
      <c r="B1359" t="s">
        <v>592</v>
      </c>
      <c r="C1359" t="s">
        <v>16</v>
      </c>
      <c r="D1359" t="s">
        <v>389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t="s">
        <v>53</v>
      </c>
      <c r="K1359" t="s">
        <v>160</v>
      </c>
    </row>
    <row r="1360" spans="1:11" x14ac:dyDescent="0.25">
      <c r="A1360">
        <v>1413</v>
      </c>
      <c r="B1360" t="s">
        <v>592</v>
      </c>
      <c r="C1360" t="s">
        <v>18</v>
      </c>
      <c r="D1360" t="s">
        <v>390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t="s">
        <v>53</v>
      </c>
      <c r="K1360" t="s">
        <v>160</v>
      </c>
    </row>
    <row r="1361" spans="1:11" x14ac:dyDescent="0.25">
      <c r="A1361">
        <v>1414</v>
      </c>
      <c r="B1361" t="s">
        <v>593</v>
      </c>
      <c r="C1361" t="s">
        <v>10</v>
      </c>
      <c r="D1361" t="s">
        <v>11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t="s">
        <v>73</v>
      </c>
      <c r="K1361" t="s">
        <v>594</v>
      </c>
    </row>
    <row r="1362" spans="1:11" x14ac:dyDescent="0.25">
      <c r="A1362">
        <v>1415</v>
      </c>
      <c r="B1362" t="s">
        <v>593</v>
      </c>
      <c r="C1362" t="s">
        <v>14</v>
      </c>
      <c r="D1362" t="s">
        <v>15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t="s">
        <v>73</v>
      </c>
      <c r="K1362" t="s">
        <v>594</v>
      </c>
    </row>
    <row r="1363" spans="1:11" x14ac:dyDescent="0.25">
      <c r="A1363">
        <v>1416</v>
      </c>
      <c r="B1363" t="s">
        <v>593</v>
      </c>
      <c r="C1363" t="s">
        <v>16</v>
      </c>
      <c r="D1363" t="s">
        <v>17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t="s">
        <v>73</v>
      </c>
      <c r="K1363" t="s">
        <v>594</v>
      </c>
    </row>
    <row r="1364" spans="1:11" x14ac:dyDescent="0.25">
      <c r="A1364">
        <v>1417</v>
      </c>
      <c r="B1364" t="s">
        <v>593</v>
      </c>
      <c r="C1364" t="s">
        <v>18</v>
      </c>
      <c r="D1364" t="s">
        <v>19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t="s">
        <v>73</v>
      </c>
      <c r="K1364" t="s">
        <v>594</v>
      </c>
    </row>
    <row r="1365" spans="1:11" x14ac:dyDescent="0.25">
      <c r="A1365">
        <v>1418</v>
      </c>
      <c r="B1365" t="s">
        <v>595</v>
      </c>
      <c r="C1365" t="s">
        <v>10</v>
      </c>
      <c r="D1365" t="s">
        <v>15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t="s">
        <v>22</v>
      </c>
      <c r="K1365" t="s">
        <v>596</v>
      </c>
    </row>
    <row r="1366" spans="1:11" x14ac:dyDescent="0.25">
      <c r="A1366">
        <v>1419</v>
      </c>
      <c r="B1366" t="s">
        <v>595</v>
      </c>
      <c r="C1366" t="s">
        <v>14</v>
      </c>
      <c r="D1366" s="1">
        <v>42064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t="s">
        <v>22</v>
      </c>
      <c r="K1366" t="s">
        <v>596</v>
      </c>
    </row>
    <row r="1367" spans="1:11" x14ac:dyDescent="0.25">
      <c r="A1367">
        <v>1420</v>
      </c>
      <c r="B1367" t="s">
        <v>595</v>
      </c>
      <c r="C1367" t="s">
        <v>16</v>
      </c>
      <c r="D1367" s="1">
        <v>42401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t="s">
        <v>22</v>
      </c>
      <c r="K1367" t="s">
        <v>596</v>
      </c>
    </row>
    <row r="1368" spans="1:11" x14ac:dyDescent="0.25">
      <c r="A1368">
        <v>1421</v>
      </c>
      <c r="B1368" t="s">
        <v>595</v>
      </c>
      <c r="C1368" t="s">
        <v>18</v>
      </c>
      <c r="D1368" t="s">
        <v>76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t="s">
        <v>22</v>
      </c>
      <c r="K1368" t="s">
        <v>596</v>
      </c>
    </row>
    <row r="1369" spans="1:11" x14ac:dyDescent="0.25">
      <c r="A1369">
        <v>1422</v>
      </c>
      <c r="B1369" t="s">
        <v>597</v>
      </c>
      <c r="C1369" t="s">
        <v>10</v>
      </c>
      <c r="D1369" t="s">
        <v>11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t="s">
        <v>22</v>
      </c>
      <c r="K1369" t="s">
        <v>275</v>
      </c>
    </row>
    <row r="1370" spans="1:11" x14ac:dyDescent="0.25">
      <c r="A1370">
        <v>1423</v>
      </c>
      <c r="B1370" t="s">
        <v>597</v>
      </c>
      <c r="C1370" t="s">
        <v>14</v>
      </c>
      <c r="D1370" t="s">
        <v>15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t="s">
        <v>22</v>
      </c>
      <c r="K1370" t="s">
        <v>275</v>
      </c>
    </row>
    <row r="1371" spans="1:11" x14ac:dyDescent="0.25">
      <c r="A1371">
        <v>1424</v>
      </c>
      <c r="B1371" t="s">
        <v>597</v>
      </c>
      <c r="C1371" t="s">
        <v>16</v>
      </c>
      <c r="D1371" t="s">
        <v>17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t="s">
        <v>22</v>
      </c>
      <c r="K1371" t="s">
        <v>275</v>
      </c>
    </row>
    <row r="1372" spans="1:11" x14ac:dyDescent="0.25">
      <c r="A1372">
        <v>1425</v>
      </c>
      <c r="B1372" t="s">
        <v>597</v>
      </c>
      <c r="C1372" t="s">
        <v>18</v>
      </c>
      <c r="D1372" t="s">
        <v>19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t="s">
        <v>22</v>
      </c>
      <c r="K1372" t="s">
        <v>275</v>
      </c>
    </row>
    <row r="1373" spans="1:11" x14ac:dyDescent="0.25">
      <c r="A1373">
        <v>1426</v>
      </c>
      <c r="B1373" t="s">
        <v>598</v>
      </c>
      <c r="C1373" t="s">
        <v>10</v>
      </c>
      <c r="D1373" t="s">
        <v>11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t="s">
        <v>63</v>
      </c>
      <c r="K1373" t="s">
        <v>66</v>
      </c>
    </row>
    <row r="1374" spans="1:11" x14ac:dyDescent="0.25">
      <c r="A1374">
        <v>1427</v>
      </c>
      <c r="B1374" t="s">
        <v>598</v>
      </c>
      <c r="C1374" t="s">
        <v>14</v>
      </c>
      <c r="D1374" t="s">
        <v>15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t="s">
        <v>63</v>
      </c>
      <c r="K1374" t="s">
        <v>66</v>
      </c>
    </row>
    <row r="1375" spans="1:11" x14ac:dyDescent="0.25">
      <c r="A1375">
        <v>1428</v>
      </c>
      <c r="B1375" t="s">
        <v>598</v>
      </c>
      <c r="C1375" t="s">
        <v>16</v>
      </c>
      <c r="D1375" t="s">
        <v>17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t="s">
        <v>63</v>
      </c>
      <c r="K1375" t="s">
        <v>66</v>
      </c>
    </row>
    <row r="1376" spans="1:11" x14ac:dyDescent="0.25">
      <c r="A1376">
        <v>1429</v>
      </c>
      <c r="B1376" t="s">
        <v>598</v>
      </c>
      <c r="C1376" t="s">
        <v>18</v>
      </c>
      <c r="D1376" t="s">
        <v>19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t="s">
        <v>63</v>
      </c>
      <c r="K1376" t="s">
        <v>66</v>
      </c>
    </row>
    <row r="1377" spans="1:11" x14ac:dyDescent="0.25">
      <c r="A1377">
        <v>1430</v>
      </c>
      <c r="B1377" t="s">
        <v>599</v>
      </c>
      <c r="C1377" t="s">
        <v>10</v>
      </c>
      <c r="D1377" t="s">
        <v>11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t="s">
        <v>73</v>
      </c>
      <c r="K1377" t="s">
        <v>74</v>
      </c>
    </row>
    <row r="1378" spans="1:11" x14ac:dyDescent="0.25">
      <c r="A1378">
        <v>1431</v>
      </c>
      <c r="B1378" t="s">
        <v>599</v>
      </c>
      <c r="C1378" t="s">
        <v>14</v>
      </c>
      <c r="D1378" t="s">
        <v>15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t="s">
        <v>73</v>
      </c>
      <c r="K1378" t="s">
        <v>74</v>
      </c>
    </row>
    <row r="1379" spans="1:11" x14ac:dyDescent="0.25">
      <c r="A1379">
        <v>1432</v>
      </c>
      <c r="B1379" t="s">
        <v>599</v>
      </c>
      <c r="C1379" t="s">
        <v>16</v>
      </c>
      <c r="D1379" t="s">
        <v>17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t="s">
        <v>73</v>
      </c>
      <c r="K1379" t="s">
        <v>74</v>
      </c>
    </row>
    <row r="1380" spans="1:11" x14ac:dyDescent="0.25">
      <c r="A1380">
        <v>1433</v>
      </c>
      <c r="B1380" t="s">
        <v>599</v>
      </c>
      <c r="C1380" t="s">
        <v>18</v>
      </c>
      <c r="D1380" t="s">
        <v>19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t="s">
        <v>73</v>
      </c>
      <c r="K1380" t="s">
        <v>74</v>
      </c>
    </row>
    <row r="1381" spans="1:11" x14ac:dyDescent="0.25">
      <c r="A1381">
        <v>1438</v>
      </c>
      <c r="B1381" t="s">
        <v>600</v>
      </c>
      <c r="C1381" t="s">
        <v>10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t="s">
        <v>22</v>
      </c>
      <c r="K1381" t="s">
        <v>104</v>
      </c>
    </row>
    <row r="1382" spans="1:11" x14ac:dyDescent="0.25">
      <c r="A1382">
        <v>1439</v>
      </c>
      <c r="B1382" t="s">
        <v>600</v>
      </c>
      <c r="C1382" t="s">
        <v>14</v>
      </c>
      <c r="D1382" s="1">
        <v>41641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t="s">
        <v>22</v>
      </c>
      <c r="K1382" t="s">
        <v>104</v>
      </c>
    </row>
    <row r="1383" spans="1:11" x14ac:dyDescent="0.25">
      <c r="A1383">
        <v>1440</v>
      </c>
      <c r="B1383" t="s">
        <v>600</v>
      </c>
      <c r="C1383" t="s">
        <v>16</v>
      </c>
      <c r="D1383" t="s">
        <v>60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t="s">
        <v>22</v>
      </c>
      <c r="K1383" t="s">
        <v>104</v>
      </c>
    </row>
    <row r="1384" spans="1:11" x14ac:dyDescent="0.25">
      <c r="A1384">
        <v>1441</v>
      </c>
      <c r="B1384" t="s">
        <v>600</v>
      </c>
      <c r="C1384" t="s">
        <v>18</v>
      </c>
      <c r="D1384" t="s">
        <v>145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t="s">
        <v>22</v>
      </c>
      <c r="K1384" t="s">
        <v>104</v>
      </c>
    </row>
    <row r="1385" spans="1:11" x14ac:dyDescent="0.25">
      <c r="A1385">
        <v>1442</v>
      </c>
      <c r="B1385" t="s">
        <v>601</v>
      </c>
      <c r="C1385" t="s">
        <v>10</v>
      </c>
      <c r="D1385" t="s">
        <v>11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t="s">
        <v>12</v>
      </c>
      <c r="K1385" t="s">
        <v>211</v>
      </c>
    </row>
    <row r="1386" spans="1:11" x14ac:dyDescent="0.25">
      <c r="A1386">
        <v>1443</v>
      </c>
      <c r="B1386" t="s">
        <v>601</v>
      </c>
      <c r="C1386" t="s">
        <v>14</v>
      </c>
      <c r="D1386" t="s">
        <v>15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t="s">
        <v>12</v>
      </c>
      <c r="K1386" t="s">
        <v>211</v>
      </c>
    </row>
    <row r="1387" spans="1:11" x14ac:dyDescent="0.25">
      <c r="A1387">
        <v>1444</v>
      </c>
      <c r="B1387" t="s">
        <v>601</v>
      </c>
      <c r="C1387" t="s">
        <v>16</v>
      </c>
      <c r="D1387" t="s">
        <v>17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t="s">
        <v>12</v>
      </c>
      <c r="K1387" t="s">
        <v>211</v>
      </c>
    </row>
    <row r="1388" spans="1:11" x14ac:dyDescent="0.25">
      <c r="A1388">
        <v>1445</v>
      </c>
      <c r="B1388" t="s">
        <v>601</v>
      </c>
      <c r="C1388" t="s">
        <v>18</v>
      </c>
      <c r="D1388" t="s">
        <v>19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t="s">
        <v>12</v>
      </c>
      <c r="K1388" t="s">
        <v>211</v>
      </c>
    </row>
    <row r="1389" spans="1:11" x14ac:dyDescent="0.25">
      <c r="A1389">
        <v>1446</v>
      </c>
      <c r="B1389" t="s">
        <v>602</v>
      </c>
      <c r="C1389" t="s">
        <v>10</v>
      </c>
      <c r="D1389" t="s">
        <v>11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t="s">
        <v>63</v>
      </c>
      <c r="K1389" t="s">
        <v>64</v>
      </c>
    </row>
    <row r="1390" spans="1:11" x14ac:dyDescent="0.25">
      <c r="A1390">
        <v>1447</v>
      </c>
      <c r="B1390" t="s">
        <v>602</v>
      </c>
      <c r="C1390" t="s">
        <v>14</v>
      </c>
      <c r="D1390" t="s">
        <v>15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t="s">
        <v>63</v>
      </c>
      <c r="K1390" t="s">
        <v>64</v>
      </c>
    </row>
    <row r="1391" spans="1:11" x14ac:dyDescent="0.25">
      <c r="A1391">
        <v>1448</v>
      </c>
      <c r="B1391" t="s">
        <v>602</v>
      </c>
      <c r="C1391" t="s">
        <v>16</v>
      </c>
      <c r="D1391" t="s">
        <v>17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t="s">
        <v>63</v>
      </c>
      <c r="K1391" t="s">
        <v>64</v>
      </c>
    </row>
    <row r="1392" spans="1:11" x14ac:dyDescent="0.25">
      <c r="A1392">
        <v>1449</v>
      </c>
      <c r="B1392" t="s">
        <v>602</v>
      </c>
      <c r="C1392" t="s">
        <v>18</v>
      </c>
      <c r="D1392" t="s">
        <v>19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t="s">
        <v>63</v>
      </c>
      <c r="K1392" t="s">
        <v>64</v>
      </c>
    </row>
    <row r="1393" spans="1:11" x14ac:dyDescent="0.25">
      <c r="A1393">
        <v>1450</v>
      </c>
      <c r="B1393" t="s">
        <v>603</v>
      </c>
      <c r="C1393" t="s">
        <v>10</v>
      </c>
      <c r="D1393" t="s">
        <v>11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t="s">
        <v>68</v>
      </c>
      <c r="K1393" t="s">
        <v>137</v>
      </c>
    </row>
    <row r="1394" spans="1:11" x14ac:dyDescent="0.25">
      <c r="A1394">
        <v>1451</v>
      </c>
      <c r="B1394" t="s">
        <v>603</v>
      </c>
      <c r="C1394" t="s">
        <v>14</v>
      </c>
      <c r="D1394" t="s">
        <v>15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t="s">
        <v>68</v>
      </c>
      <c r="K1394" t="s">
        <v>137</v>
      </c>
    </row>
    <row r="1395" spans="1:11" x14ac:dyDescent="0.25">
      <c r="A1395">
        <v>1452</v>
      </c>
      <c r="B1395" t="s">
        <v>603</v>
      </c>
      <c r="C1395" t="s">
        <v>16</v>
      </c>
      <c r="D1395" t="s">
        <v>17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t="s">
        <v>68</v>
      </c>
      <c r="K1395" t="s">
        <v>137</v>
      </c>
    </row>
    <row r="1396" spans="1:11" x14ac:dyDescent="0.25">
      <c r="A1396">
        <v>1453</v>
      </c>
      <c r="B1396" t="s">
        <v>603</v>
      </c>
      <c r="C1396" t="s">
        <v>18</v>
      </c>
      <c r="D1396" t="s">
        <v>19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t="s">
        <v>68</v>
      </c>
      <c r="K1396" t="s">
        <v>137</v>
      </c>
    </row>
    <row r="1397" spans="1:11" x14ac:dyDescent="0.25">
      <c r="A1397">
        <v>1458</v>
      </c>
      <c r="B1397" t="s">
        <v>604</v>
      </c>
      <c r="C1397" t="s">
        <v>10</v>
      </c>
      <c r="D1397" t="s">
        <v>393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27</v>
      </c>
      <c r="K1397" t="s">
        <v>605</v>
      </c>
    </row>
    <row r="1398" spans="1:11" x14ac:dyDescent="0.25">
      <c r="A1398">
        <v>1459</v>
      </c>
      <c r="B1398" t="s">
        <v>604</v>
      </c>
      <c r="C1398" t="s">
        <v>14</v>
      </c>
      <c r="D1398" t="s">
        <v>395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27</v>
      </c>
      <c r="K1398" t="s">
        <v>605</v>
      </c>
    </row>
    <row r="1399" spans="1:11" x14ac:dyDescent="0.25">
      <c r="A1399">
        <v>1460</v>
      </c>
      <c r="B1399" t="s">
        <v>604</v>
      </c>
      <c r="C1399" t="s">
        <v>16</v>
      </c>
      <c r="D1399" s="1">
        <v>42070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27</v>
      </c>
      <c r="K1399" t="s">
        <v>605</v>
      </c>
    </row>
    <row r="1400" spans="1:11" x14ac:dyDescent="0.25">
      <c r="A1400">
        <v>1461</v>
      </c>
      <c r="B1400" t="s">
        <v>604</v>
      </c>
      <c r="C1400" t="s">
        <v>18</v>
      </c>
      <c r="D1400" s="1">
        <v>42376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27</v>
      </c>
      <c r="K1400" t="s">
        <v>605</v>
      </c>
    </row>
    <row r="1401" spans="1:11" x14ac:dyDescent="0.25">
      <c r="A1401">
        <v>1462</v>
      </c>
      <c r="B1401" t="s">
        <v>606</v>
      </c>
      <c r="C1401" t="s">
        <v>10</v>
      </c>
      <c r="D1401" t="s">
        <v>434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t="s">
        <v>53</v>
      </c>
      <c r="K1401" t="s">
        <v>607</v>
      </c>
    </row>
    <row r="1402" spans="1:11" x14ac:dyDescent="0.25">
      <c r="A1402">
        <v>1463</v>
      </c>
      <c r="B1402" t="s">
        <v>606</v>
      </c>
      <c r="C1402" t="s">
        <v>14</v>
      </c>
      <c r="D1402" t="s">
        <v>435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t="s">
        <v>53</v>
      </c>
      <c r="K1402" t="s">
        <v>607</v>
      </c>
    </row>
    <row r="1403" spans="1:11" x14ac:dyDescent="0.25">
      <c r="A1403">
        <v>1464</v>
      </c>
      <c r="B1403" t="s">
        <v>606</v>
      </c>
      <c r="C1403" t="s">
        <v>16</v>
      </c>
      <c r="D1403" t="s">
        <v>140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t="s">
        <v>53</v>
      </c>
      <c r="K1403" t="s">
        <v>607</v>
      </c>
    </row>
    <row r="1404" spans="1:11" x14ac:dyDescent="0.25">
      <c r="A1404">
        <v>1465</v>
      </c>
      <c r="B1404" t="s">
        <v>606</v>
      </c>
      <c r="C1404" t="s">
        <v>18</v>
      </c>
      <c r="D1404" t="s">
        <v>436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t="s">
        <v>53</v>
      </c>
      <c r="K1404" t="s">
        <v>607</v>
      </c>
    </row>
    <row r="1405" spans="1:11" x14ac:dyDescent="0.25">
      <c r="A1405">
        <v>1466</v>
      </c>
      <c r="B1405" t="s">
        <v>608</v>
      </c>
      <c r="C1405" t="s">
        <v>10</v>
      </c>
      <c r="D1405" t="s">
        <v>24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t="s">
        <v>22</v>
      </c>
      <c r="K1405" t="s">
        <v>596</v>
      </c>
    </row>
    <row r="1406" spans="1:11" x14ac:dyDescent="0.25">
      <c r="A1406">
        <v>1467</v>
      </c>
      <c r="B1406" t="s">
        <v>608</v>
      </c>
      <c r="C1406" t="s">
        <v>14</v>
      </c>
      <c r="D1406" s="1">
        <v>42064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t="s">
        <v>22</v>
      </c>
      <c r="K1406" t="s">
        <v>596</v>
      </c>
    </row>
    <row r="1407" spans="1:11" x14ac:dyDescent="0.25">
      <c r="A1407">
        <v>1468</v>
      </c>
      <c r="B1407" t="s">
        <v>608</v>
      </c>
      <c r="C1407" t="s">
        <v>16</v>
      </c>
      <c r="D1407" s="1">
        <v>42401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t="s">
        <v>22</v>
      </c>
      <c r="K1407" t="s">
        <v>596</v>
      </c>
    </row>
    <row r="1408" spans="1:11" x14ac:dyDescent="0.25">
      <c r="A1408">
        <v>1469</v>
      </c>
      <c r="B1408" t="s">
        <v>608</v>
      </c>
      <c r="C1408" t="s">
        <v>18</v>
      </c>
      <c r="D1408" t="s">
        <v>76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t="s">
        <v>22</v>
      </c>
      <c r="K1408" t="s">
        <v>596</v>
      </c>
    </row>
    <row r="1409" spans="1:11" x14ac:dyDescent="0.25">
      <c r="A1409">
        <v>1470</v>
      </c>
      <c r="B1409" t="s">
        <v>609</v>
      </c>
      <c r="C1409" t="s">
        <v>10</v>
      </c>
      <c r="D1409" t="s">
        <v>420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27</v>
      </c>
      <c r="K1409" t="s">
        <v>49</v>
      </c>
    </row>
    <row r="1410" spans="1:11" x14ac:dyDescent="0.25">
      <c r="A1410">
        <v>1471</v>
      </c>
      <c r="B1410" t="s">
        <v>609</v>
      </c>
      <c r="C1410" t="s">
        <v>14</v>
      </c>
      <c r="D1410" s="1">
        <v>41708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27</v>
      </c>
      <c r="K1410" t="s">
        <v>49</v>
      </c>
    </row>
    <row r="1411" spans="1:11" x14ac:dyDescent="0.25">
      <c r="A1411">
        <v>1472</v>
      </c>
      <c r="B1411" t="s">
        <v>609</v>
      </c>
      <c r="C1411" t="s">
        <v>16</v>
      </c>
      <c r="D1411" s="1">
        <v>42045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27</v>
      </c>
      <c r="K1411" t="s">
        <v>49</v>
      </c>
    </row>
    <row r="1412" spans="1:11" x14ac:dyDescent="0.25">
      <c r="A1412">
        <v>1473</v>
      </c>
      <c r="B1412" t="s">
        <v>609</v>
      </c>
      <c r="C1412" t="s">
        <v>18</v>
      </c>
      <c r="D1412" t="s">
        <v>40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27</v>
      </c>
      <c r="K1412" t="s">
        <v>49</v>
      </c>
    </row>
    <row r="1413" spans="1:11" x14ac:dyDescent="0.25">
      <c r="A1413">
        <v>1474</v>
      </c>
      <c r="B1413" t="s">
        <v>610</v>
      </c>
      <c r="C1413" t="s">
        <v>10</v>
      </c>
      <c r="D1413" t="s">
        <v>11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t="s">
        <v>108</v>
      </c>
      <c r="K1413" t="s">
        <v>109</v>
      </c>
    </row>
    <row r="1414" spans="1:11" x14ac:dyDescent="0.25">
      <c r="A1414">
        <v>1475</v>
      </c>
      <c r="B1414" t="s">
        <v>610</v>
      </c>
      <c r="C1414" t="s">
        <v>14</v>
      </c>
      <c r="D1414" t="s">
        <v>15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t="s">
        <v>108</v>
      </c>
      <c r="K1414" t="s">
        <v>109</v>
      </c>
    </row>
    <row r="1415" spans="1:11" x14ac:dyDescent="0.25">
      <c r="A1415">
        <v>1476</v>
      </c>
      <c r="B1415" t="s">
        <v>610</v>
      </c>
      <c r="C1415" t="s">
        <v>16</v>
      </c>
      <c r="D1415" t="s">
        <v>17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t="s">
        <v>108</v>
      </c>
      <c r="K1415" t="s">
        <v>109</v>
      </c>
    </row>
    <row r="1416" spans="1:11" x14ac:dyDescent="0.25">
      <c r="A1416">
        <v>1477</v>
      </c>
      <c r="B1416" t="s">
        <v>610</v>
      </c>
      <c r="C1416" t="s">
        <v>18</v>
      </c>
      <c r="D1416" t="s">
        <v>19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t="s">
        <v>108</v>
      </c>
      <c r="K1416" t="s">
        <v>109</v>
      </c>
    </row>
    <row r="1417" spans="1:11" x14ac:dyDescent="0.25">
      <c r="A1417">
        <v>1478</v>
      </c>
      <c r="B1417" t="s">
        <v>611</v>
      </c>
      <c r="C1417" t="s">
        <v>10</v>
      </c>
      <c r="D1417" t="s">
        <v>11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t="s">
        <v>68</v>
      </c>
      <c r="K1417" t="s">
        <v>125</v>
      </c>
    </row>
    <row r="1418" spans="1:11" x14ac:dyDescent="0.25">
      <c r="A1418">
        <v>1479</v>
      </c>
      <c r="B1418" t="s">
        <v>611</v>
      </c>
      <c r="C1418" t="s">
        <v>14</v>
      </c>
      <c r="D1418" t="s">
        <v>15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t="s">
        <v>68</v>
      </c>
      <c r="K1418" t="s">
        <v>125</v>
      </c>
    </row>
    <row r="1419" spans="1:11" x14ac:dyDescent="0.25">
      <c r="A1419">
        <v>1480</v>
      </c>
      <c r="B1419" t="s">
        <v>611</v>
      </c>
      <c r="C1419" t="s">
        <v>16</v>
      </c>
      <c r="D1419" t="s">
        <v>17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t="s">
        <v>68</v>
      </c>
      <c r="K1419" t="s">
        <v>125</v>
      </c>
    </row>
    <row r="1420" spans="1:11" x14ac:dyDescent="0.25">
      <c r="A1420">
        <v>1481</v>
      </c>
      <c r="B1420" t="s">
        <v>611</v>
      </c>
      <c r="C1420" t="s">
        <v>18</v>
      </c>
      <c r="D1420" t="s">
        <v>19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t="s">
        <v>68</v>
      </c>
      <c r="K1420" t="s">
        <v>125</v>
      </c>
    </row>
    <row r="1421" spans="1:11" x14ac:dyDescent="0.25">
      <c r="A1421">
        <v>1482</v>
      </c>
      <c r="B1421" t="s">
        <v>612</v>
      </c>
      <c r="C1421" t="s">
        <v>10</v>
      </c>
      <c r="D1421" t="s">
        <v>15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33</v>
      </c>
      <c r="K1421" t="s">
        <v>42</v>
      </c>
    </row>
    <row r="1422" spans="1:11" x14ac:dyDescent="0.25">
      <c r="A1422">
        <v>1483</v>
      </c>
      <c r="B1422" t="s">
        <v>612</v>
      </c>
      <c r="C1422" t="s">
        <v>14</v>
      </c>
      <c r="D1422" t="s">
        <v>17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33</v>
      </c>
      <c r="K1422" t="s">
        <v>42</v>
      </c>
    </row>
    <row r="1423" spans="1:11" x14ac:dyDescent="0.25">
      <c r="A1423">
        <v>1484</v>
      </c>
      <c r="B1423" t="s">
        <v>612</v>
      </c>
      <c r="C1423" t="s">
        <v>16</v>
      </c>
      <c r="D1423" t="s">
        <v>19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33</v>
      </c>
      <c r="K1423" t="s">
        <v>42</v>
      </c>
    </row>
    <row r="1424" spans="1:11" x14ac:dyDescent="0.25">
      <c r="A1424">
        <v>1485</v>
      </c>
      <c r="B1424" t="s">
        <v>612</v>
      </c>
      <c r="C1424" t="s">
        <v>18</v>
      </c>
      <c r="D1424" t="s">
        <v>76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33</v>
      </c>
      <c r="K1424" t="s">
        <v>42</v>
      </c>
    </row>
    <row r="1425" spans="1:11" x14ac:dyDescent="0.25">
      <c r="A1425">
        <v>1486</v>
      </c>
      <c r="B1425" t="s">
        <v>613</v>
      </c>
      <c r="C1425" t="s">
        <v>10</v>
      </c>
      <c r="D1425" t="s">
        <v>614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27</v>
      </c>
      <c r="K1425" t="s">
        <v>45</v>
      </c>
    </row>
    <row r="1426" spans="1:11" x14ac:dyDescent="0.25">
      <c r="A1426">
        <v>1487</v>
      </c>
      <c r="B1426" t="s">
        <v>613</v>
      </c>
      <c r="C1426" t="s">
        <v>14</v>
      </c>
      <c r="D1426" t="s">
        <v>615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27</v>
      </c>
      <c r="K1426" t="s">
        <v>45</v>
      </c>
    </row>
    <row r="1427" spans="1:11" x14ac:dyDescent="0.25">
      <c r="A1427">
        <v>1488</v>
      </c>
      <c r="B1427" t="s">
        <v>613</v>
      </c>
      <c r="C1427" t="s">
        <v>16</v>
      </c>
      <c r="D1427" s="1">
        <v>42067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27</v>
      </c>
      <c r="K1427" t="s">
        <v>45</v>
      </c>
    </row>
    <row r="1428" spans="1:11" x14ac:dyDescent="0.25">
      <c r="A1428">
        <v>1489</v>
      </c>
      <c r="B1428" t="s">
        <v>613</v>
      </c>
      <c r="C1428" t="s">
        <v>18</v>
      </c>
      <c r="D1428" s="1">
        <v>42373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27</v>
      </c>
      <c r="K1428" t="s">
        <v>45</v>
      </c>
    </row>
    <row r="1429" spans="1:11" x14ac:dyDescent="0.25">
      <c r="A1429">
        <v>1490</v>
      </c>
      <c r="B1429" t="s">
        <v>616</v>
      </c>
      <c r="C1429" t="s">
        <v>10</v>
      </c>
      <c r="D1429" t="s">
        <v>617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t="s">
        <v>53</v>
      </c>
      <c r="K1429" t="s">
        <v>618</v>
      </c>
    </row>
    <row r="1430" spans="1:11" x14ac:dyDescent="0.25">
      <c r="A1430">
        <v>1491</v>
      </c>
      <c r="B1430" t="s">
        <v>616</v>
      </c>
      <c r="C1430" t="s">
        <v>14</v>
      </c>
      <c r="D1430" t="s">
        <v>619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t="s">
        <v>53</v>
      </c>
      <c r="K1430" t="s">
        <v>618</v>
      </c>
    </row>
    <row r="1431" spans="1:11" x14ac:dyDescent="0.25">
      <c r="A1431">
        <v>1492</v>
      </c>
      <c r="B1431" t="s">
        <v>616</v>
      </c>
      <c r="C1431" t="s">
        <v>16</v>
      </c>
      <c r="D1431" t="s">
        <v>620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t="s">
        <v>53</v>
      </c>
      <c r="K1431" t="s">
        <v>618</v>
      </c>
    </row>
    <row r="1432" spans="1:11" x14ac:dyDescent="0.25">
      <c r="A1432">
        <v>1493</v>
      </c>
      <c r="B1432" t="s">
        <v>616</v>
      </c>
      <c r="C1432" t="s">
        <v>18</v>
      </c>
      <c r="D1432" s="1">
        <v>42407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t="s">
        <v>53</v>
      </c>
      <c r="K1432" t="s">
        <v>618</v>
      </c>
    </row>
    <row r="1433" spans="1:11" x14ac:dyDescent="0.25">
      <c r="A1433">
        <v>1494</v>
      </c>
      <c r="B1433" t="s">
        <v>621</v>
      </c>
      <c r="C1433" t="s">
        <v>10</v>
      </c>
      <c r="D1433" t="s">
        <v>11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t="s">
        <v>250</v>
      </c>
      <c r="K1433" t="s">
        <v>251</v>
      </c>
    </row>
    <row r="1434" spans="1:11" x14ac:dyDescent="0.25">
      <c r="A1434">
        <v>1495</v>
      </c>
      <c r="B1434" t="s">
        <v>621</v>
      </c>
      <c r="C1434" t="s">
        <v>14</v>
      </c>
      <c r="D1434" t="s">
        <v>15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t="s">
        <v>250</v>
      </c>
      <c r="K1434" t="s">
        <v>251</v>
      </c>
    </row>
    <row r="1435" spans="1:11" x14ac:dyDescent="0.25">
      <c r="A1435">
        <v>1496</v>
      </c>
      <c r="B1435" t="s">
        <v>621</v>
      </c>
      <c r="C1435" t="s">
        <v>16</v>
      </c>
      <c r="D1435" t="s">
        <v>17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t="s">
        <v>250</v>
      </c>
      <c r="K1435" t="s">
        <v>251</v>
      </c>
    </row>
    <row r="1436" spans="1:11" x14ac:dyDescent="0.25">
      <c r="A1436">
        <v>1497</v>
      </c>
      <c r="B1436" t="s">
        <v>621</v>
      </c>
      <c r="C1436" t="s">
        <v>18</v>
      </c>
      <c r="D1436" t="s">
        <v>19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t="s">
        <v>250</v>
      </c>
      <c r="K1436" t="s">
        <v>251</v>
      </c>
    </row>
    <row r="1437" spans="1:11" x14ac:dyDescent="0.25">
      <c r="A1437">
        <v>1498</v>
      </c>
      <c r="B1437" t="s">
        <v>622</v>
      </c>
      <c r="C1437" t="s">
        <v>10</v>
      </c>
      <c r="D1437" t="s">
        <v>15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t="s">
        <v>53</v>
      </c>
      <c r="K1437" t="s">
        <v>623</v>
      </c>
    </row>
    <row r="1438" spans="1:11" x14ac:dyDescent="0.25">
      <c r="A1438">
        <v>1499</v>
      </c>
      <c r="B1438" t="s">
        <v>622</v>
      </c>
      <c r="C1438" t="s">
        <v>14</v>
      </c>
      <c r="D1438" t="s">
        <v>17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t="s">
        <v>53</v>
      </c>
      <c r="K1438" t="s">
        <v>623</v>
      </c>
    </row>
    <row r="1439" spans="1:11" x14ac:dyDescent="0.25">
      <c r="A1439">
        <v>1500</v>
      </c>
      <c r="B1439" t="s">
        <v>622</v>
      </c>
      <c r="C1439" t="s">
        <v>16</v>
      </c>
      <c r="D1439" t="s">
        <v>19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t="s">
        <v>53</v>
      </c>
      <c r="K1439" t="s">
        <v>623</v>
      </c>
    </row>
    <row r="1440" spans="1:11" x14ac:dyDescent="0.25">
      <c r="A1440">
        <v>1501</v>
      </c>
      <c r="B1440" t="s">
        <v>622</v>
      </c>
      <c r="C1440" t="s">
        <v>18</v>
      </c>
      <c r="D1440" t="s">
        <v>76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t="s">
        <v>53</v>
      </c>
      <c r="K1440" t="s">
        <v>623</v>
      </c>
    </row>
    <row r="1441" spans="1:11" x14ac:dyDescent="0.25">
      <c r="A1441">
        <v>1502</v>
      </c>
      <c r="B1441" t="s">
        <v>624</v>
      </c>
      <c r="C1441" t="s">
        <v>10</v>
      </c>
      <c r="D1441" t="s">
        <v>11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t="s">
        <v>27</v>
      </c>
      <c r="K1441" t="s">
        <v>45</v>
      </c>
    </row>
    <row r="1442" spans="1:11" x14ac:dyDescent="0.25">
      <c r="A1442">
        <v>1503</v>
      </c>
      <c r="B1442" t="s">
        <v>624</v>
      </c>
      <c r="C1442" t="s">
        <v>14</v>
      </c>
      <c r="D1442" t="s">
        <v>15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t="s">
        <v>27</v>
      </c>
      <c r="K1442" t="s">
        <v>45</v>
      </c>
    </row>
    <row r="1443" spans="1:11" x14ac:dyDescent="0.25">
      <c r="A1443">
        <v>1504</v>
      </c>
      <c r="B1443" t="s">
        <v>624</v>
      </c>
      <c r="C1443" t="s">
        <v>16</v>
      </c>
      <c r="D1443" t="s">
        <v>17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t="s">
        <v>27</v>
      </c>
      <c r="K1443" t="s">
        <v>45</v>
      </c>
    </row>
    <row r="1444" spans="1:11" x14ac:dyDescent="0.25">
      <c r="A1444">
        <v>1505</v>
      </c>
      <c r="B1444" t="s">
        <v>624</v>
      </c>
      <c r="C1444" t="s">
        <v>18</v>
      </c>
      <c r="D1444" t="s">
        <v>19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t="s">
        <v>27</v>
      </c>
      <c r="K1444" t="s">
        <v>45</v>
      </c>
    </row>
    <row r="1445" spans="1:11" x14ac:dyDescent="0.25">
      <c r="A1445">
        <v>1506</v>
      </c>
      <c r="B1445" t="s">
        <v>625</v>
      </c>
      <c r="C1445" t="s">
        <v>10</v>
      </c>
      <c r="D1445" t="s">
        <v>36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t="s">
        <v>12</v>
      </c>
      <c r="K1445" t="s">
        <v>116</v>
      </c>
    </row>
    <row r="1446" spans="1:11" x14ac:dyDescent="0.25">
      <c r="A1446">
        <v>1507</v>
      </c>
      <c r="B1446" t="s">
        <v>625</v>
      </c>
      <c r="C1446" t="s">
        <v>14</v>
      </c>
      <c r="D1446" t="s">
        <v>38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t="s">
        <v>12</v>
      </c>
      <c r="K1446" t="s">
        <v>116</v>
      </c>
    </row>
    <row r="1447" spans="1:11" x14ac:dyDescent="0.25">
      <c r="A1447">
        <v>1508</v>
      </c>
      <c r="B1447" t="s">
        <v>625</v>
      </c>
      <c r="C1447" t="s">
        <v>16</v>
      </c>
      <c r="D1447" t="s">
        <v>39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t="s">
        <v>12</v>
      </c>
      <c r="K1447" t="s">
        <v>116</v>
      </c>
    </row>
    <row r="1448" spans="1:11" x14ac:dyDescent="0.25">
      <c r="A1448">
        <v>1509</v>
      </c>
      <c r="B1448" t="s">
        <v>625</v>
      </c>
      <c r="C1448" t="s">
        <v>18</v>
      </c>
      <c r="D1448" t="s">
        <v>40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t="s">
        <v>12</v>
      </c>
      <c r="K1448" t="s">
        <v>116</v>
      </c>
    </row>
    <row r="1449" spans="1:11" x14ac:dyDescent="0.25">
      <c r="A1449">
        <v>1510</v>
      </c>
      <c r="B1449" t="s">
        <v>626</v>
      </c>
      <c r="C1449" t="s">
        <v>10</v>
      </c>
      <c r="D1449" t="s">
        <v>420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t="s">
        <v>27</v>
      </c>
      <c r="K1449" t="s">
        <v>627</v>
      </c>
    </row>
    <row r="1450" spans="1:11" x14ac:dyDescent="0.25">
      <c r="A1450">
        <v>1511</v>
      </c>
      <c r="B1450" t="s">
        <v>626</v>
      </c>
      <c r="C1450" t="s">
        <v>14</v>
      </c>
      <c r="D1450" t="s">
        <v>421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t="s">
        <v>27</v>
      </c>
      <c r="K1450" t="s">
        <v>627</v>
      </c>
    </row>
    <row r="1451" spans="1:11" x14ac:dyDescent="0.25">
      <c r="A1451">
        <v>1512</v>
      </c>
      <c r="B1451" t="s">
        <v>626</v>
      </c>
      <c r="C1451" t="s">
        <v>16</v>
      </c>
      <c r="D1451" t="s">
        <v>628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t="s">
        <v>27</v>
      </c>
      <c r="K1451" t="s">
        <v>627</v>
      </c>
    </row>
    <row r="1452" spans="1:11" x14ac:dyDescent="0.25">
      <c r="A1452">
        <v>1513</v>
      </c>
      <c r="B1452" t="s">
        <v>626</v>
      </c>
      <c r="C1452" t="s">
        <v>18</v>
      </c>
      <c r="D1452" t="s">
        <v>40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t="s">
        <v>27</v>
      </c>
      <c r="K1452" t="s">
        <v>627</v>
      </c>
    </row>
    <row r="1453" spans="1:11" x14ac:dyDescent="0.25">
      <c r="A1453">
        <v>1514</v>
      </c>
      <c r="B1453" t="s">
        <v>629</v>
      </c>
      <c r="C1453" t="s">
        <v>10</v>
      </c>
      <c r="D1453" t="s">
        <v>556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t="s">
        <v>22</v>
      </c>
      <c r="K1453" t="s">
        <v>630</v>
      </c>
    </row>
    <row r="1454" spans="1:11" x14ac:dyDescent="0.25">
      <c r="A1454">
        <v>1515</v>
      </c>
      <c r="B1454" t="s">
        <v>629</v>
      </c>
      <c r="C1454" t="s">
        <v>14</v>
      </c>
      <c r="D1454" t="s">
        <v>364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t="s">
        <v>22</v>
      </c>
      <c r="K1454" t="s">
        <v>630</v>
      </c>
    </row>
    <row r="1455" spans="1:11" x14ac:dyDescent="0.25">
      <c r="A1455">
        <v>1516</v>
      </c>
      <c r="B1455" t="s">
        <v>629</v>
      </c>
      <c r="C1455" t="s">
        <v>16</v>
      </c>
      <c r="D1455" t="s">
        <v>17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t="s">
        <v>22</v>
      </c>
      <c r="K1455" t="s">
        <v>630</v>
      </c>
    </row>
    <row r="1456" spans="1:11" x14ac:dyDescent="0.25">
      <c r="A1456">
        <v>1517</v>
      </c>
      <c r="B1456" t="s">
        <v>629</v>
      </c>
      <c r="C1456" t="s">
        <v>18</v>
      </c>
      <c r="D1456" t="s">
        <v>19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t="s">
        <v>22</v>
      </c>
      <c r="K1456" t="s">
        <v>630</v>
      </c>
    </row>
    <row r="1457" spans="1:11" x14ac:dyDescent="0.25">
      <c r="A1457">
        <v>1518</v>
      </c>
      <c r="B1457" t="s">
        <v>631</v>
      </c>
      <c r="C1457" t="s">
        <v>10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t="s">
        <v>22</v>
      </c>
      <c r="K1457" t="s">
        <v>266</v>
      </c>
    </row>
    <row r="1458" spans="1:11" x14ac:dyDescent="0.25">
      <c r="A1458">
        <v>1519</v>
      </c>
      <c r="B1458" t="s">
        <v>631</v>
      </c>
      <c r="C1458" t="s">
        <v>14</v>
      </c>
      <c r="D1458" s="1">
        <v>41641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t="s">
        <v>22</v>
      </c>
      <c r="K1458" t="s">
        <v>266</v>
      </c>
    </row>
    <row r="1459" spans="1:11" x14ac:dyDescent="0.25">
      <c r="A1459">
        <v>1520</v>
      </c>
      <c r="B1459" t="s">
        <v>631</v>
      </c>
      <c r="C1459" t="s">
        <v>16</v>
      </c>
      <c r="D1459" t="s">
        <v>60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t="s">
        <v>22</v>
      </c>
      <c r="K1459" t="s">
        <v>266</v>
      </c>
    </row>
    <row r="1460" spans="1:11" x14ac:dyDescent="0.25">
      <c r="A1460">
        <v>1521</v>
      </c>
      <c r="B1460" t="s">
        <v>631</v>
      </c>
      <c r="C1460" t="s">
        <v>18</v>
      </c>
      <c r="D1460" t="s">
        <v>145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t="s">
        <v>22</v>
      </c>
      <c r="K1460" t="s">
        <v>266</v>
      </c>
    </row>
    <row r="1461" spans="1:11" x14ac:dyDescent="0.25">
      <c r="A1461">
        <v>1522</v>
      </c>
      <c r="B1461" t="s">
        <v>632</v>
      </c>
      <c r="C1461" t="s">
        <v>10</v>
      </c>
      <c r="D1461" t="s">
        <v>58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t="s">
        <v>22</v>
      </c>
      <c r="K1461" t="s">
        <v>369</v>
      </c>
    </row>
    <row r="1462" spans="1:11" x14ac:dyDescent="0.25">
      <c r="A1462">
        <v>1523</v>
      </c>
      <c r="B1462" t="s">
        <v>632</v>
      </c>
      <c r="C1462" t="s">
        <v>14</v>
      </c>
      <c r="D1462" t="s">
        <v>59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t="s">
        <v>22</v>
      </c>
      <c r="K1462" t="s">
        <v>369</v>
      </c>
    </row>
    <row r="1463" spans="1:11" x14ac:dyDescent="0.25">
      <c r="A1463">
        <v>1524</v>
      </c>
      <c r="B1463" t="s">
        <v>632</v>
      </c>
      <c r="C1463" t="s">
        <v>16</v>
      </c>
      <c r="D1463" t="s">
        <v>60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t="s">
        <v>22</v>
      </c>
      <c r="K1463" t="s">
        <v>369</v>
      </c>
    </row>
    <row r="1464" spans="1:11" x14ac:dyDescent="0.25">
      <c r="A1464">
        <v>1525</v>
      </c>
      <c r="B1464" t="s">
        <v>632</v>
      </c>
      <c r="C1464" t="s">
        <v>18</v>
      </c>
      <c r="D1464" t="s">
        <v>61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t="s">
        <v>22</v>
      </c>
      <c r="K1464" t="s">
        <v>369</v>
      </c>
    </row>
    <row r="1465" spans="1:11" x14ac:dyDescent="0.25">
      <c r="A1465">
        <v>1526</v>
      </c>
      <c r="B1465" t="s">
        <v>633</v>
      </c>
      <c r="C1465" t="s">
        <v>10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t="s">
        <v>22</v>
      </c>
      <c r="K1465" t="s">
        <v>332</v>
      </c>
    </row>
    <row r="1466" spans="1:11" x14ac:dyDescent="0.25">
      <c r="A1466">
        <v>1527</v>
      </c>
      <c r="B1466" t="s">
        <v>633</v>
      </c>
      <c r="C1466" t="s">
        <v>14</v>
      </c>
      <c r="D1466" s="1">
        <v>41641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t="s">
        <v>22</v>
      </c>
      <c r="K1466" t="s">
        <v>332</v>
      </c>
    </row>
    <row r="1467" spans="1:11" x14ac:dyDescent="0.25">
      <c r="A1467">
        <v>1528</v>
      </c>
      <c r="B1467" t="s">
        <v>633</v>
      </c>
      <c r="C1467" t="s">
        <v>16</v>
      </c>
      <c r="D1467" t="s">
        <v>60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t="s">
        <v>22</v>
      </c>
      <c r="K1467" t="s">
        <v>332</v>
      </c>
    </row>
    <row r="1468" spans="1:11" x14ac:dyDescent="0.25">
      <c r="A1468">
        <v>1529</v>
      </c>
      <c r="B1468" t="s">
        <v>633</v>
      </c>
      <c r="C1468" t="s">
        <v>18</v>
      </c>
      <c r="D1468" t="s">
        <v>145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t="s">
        <v>22</v>
      </c>
      <c r="K1468" t="s">
        <v>332</v>
      </c>
    </row>
    <row r="1469" spans="1:11" x14ac:dyDescent="0.25">
      <c r="A1469">
        <v>1530</v>
      </c>
      <c r="B1469" t="s">
        <v>634</v>
      </c>
      <c r="C1469" t="s">
        <v>10</v>
      </c>
      <c r="D1469" t="s">
        <v>11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t="s">
        <v>68</v>
      </c>
      <c r="K1469" t="s">
        <v>69</v>
      </c>
    </row>
    <row r="1470" spans="1:11" x14ac:dyDescent="0.25">
      <c r="A1470">
        <v>1531</v>
      </c>
      <c r="B1470" t="s">
        <v>634</v>
      </c>
      <c r="C1470" t="s">
        <v>14</v>
      </c>
      <c r="D1470" t="s">
        <v>15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t="s">
        <v>68</v>
      </c>
      <c r="K1470" t="s">
        <v>69</v>
      </c>
    </row>
    <row r="1471" spans="1:11" x14ac:dyDescent="0.25">
      <c r="A1471">
        <v>1532</v>
      </c>
      <c r="B1471" t="s">
        <v>634</v>
      </c>
      <c r="C1471" t="s">
        <v>16</v>
      </c>
      <c r="D1471" t="s">
        <v>17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t="s">
        <v>68</v>
      </c>
      <c r="K1471" t="s">
        <v>69</v>
      </c>
    </row>
    <row r="1472" spans="1:11" x14ac:dyDescent="0.25">
      <c r="A1472">
        <v>1533</v>
      </c>
      <c r="B1472" t="s">
        <v>634</v>
      </c>
      <c r="C1472" t="s">
        <v>18</v>
      </c>
      <c r="D1472" t="s">
        <v>19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t="s">
        <v>68</v>
      </c>
      <c r="K1472" t="s">
        <v>69</v>
      </c>
    </row>
    <row r="1473" spans="1:11" x14ac:dyDescent="0.25">
      <c r="A1473">
        <v>1534</v>
      </c>
      <c r="B1473" t="s">
        <v>635</v>
      </c>
      <c r="C1473" t="s">
        <v>10</v>
      </c>
      <c r="D1473" t="s">
        <v>11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t="s">
        <v>33</v>
      </c>
      <c r="K1473" t="s">
        <v>42</v>
      </c>
    </row>
    <row r="1474" spans="1:11" x14ac:dyDescent="0.25">
      <c r="A1474">
        <v>1535</v>
      </c>
      <c r="B1474" t="s">
        <v>635</v>
      </c>
      <c r="C1474" t="s">
        <v>14</v>
      </c>
      <c r="D1474" t="s">
        <v>15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t="s">
        <v>33</v>
      </c>
      <c r="K1474" t="s">
        <v>42</v>
      </c>
    </row>
    <row r="1475" spans="1:11" x14ac:dyDescent="0.25">
      <c r="A1475">
        <v>1536</v>
      </c>
      <c r="B1475" t="s">
        <v>635</v>
      </c>
      <c r="C1475" t="s">
        <v>16</v>
      </c>
      <c r="D1475" t="s">
        <v>17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t="s">
        <v>33</v>
      </c>
      <c r="K1475" t="s">
        <v>42</v>
      </c>
    </row>
    <row r="1476" spans="1:11" x14ac:dyDescent="0.25">
      <c r="A1476">
        <v>1537</v>
      </c>
      <c r="B1476" t="s">
        <v>635</v>
      </c>
      <c r="C1476" t="s">
        <v>18</v>
      </c>
      <c r="D1476" t="s">
        <v>19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t="s">
        <v>33</v>
      </c>
      <c r="K1476" t="s">
        <v>42</v>
      </c>
    </row>
    <row r="1477" spans="1:11" x14ac:dyDescent="0.25">
      <c r="A1477">
        <v>1538</v>
      </c>
      <c r="B1477" t="s">
        <v>636</v>
      </c>
      <c r="C1477" t="s">
        <v>10</v>
      </c>
      <c r="D1477" t="s">
        <v>11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t="s">
        <v>22</v>
      </c>
      <c r="K1477" t="s">
        <v>102</v>
      </c>
    </row>
    <row r="1478" spans="1:11" x14ac:dyDescent="0.25">
      <c r="A1478">
        <v>1539</v>
      </c>
      <c r="B1478" t="s">
        <v>636</v>
      </c>
      <c r="C1478" t="s">
        <v>14</v>
      </c>
      <c r="D1478" t="s">
        <v>15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t="s">
        <v>22</v>
      </c>
      <c r="K1478" t="s">
        <v>102</v>
      </c>
    </row>
    <row r="1479" spans="1:11" x14ac:dyDescent="0.25">
      <c r="A1479">
        <v>1540</v>
      </c>
      <c r="B1479" t="s">
        <v>636</v>
      </c>
      <c r="C1479" t="s">
        <v>16</v>
      </c>
      <c r="D1479" t="s">
        <v>17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t="s">
        <v>22</v>
      </c>
      <c r="K1479" t="s">
        <v>102</v>
      </c>
    </row>
    <row r="1480" spans="1:11" x14ac:dyDescent="0.25">
      <c r="A1480">
        <v>1541</v>
      </c>
      <c r="B1480" t="s">
        <v>636</v>
      </c>
      <c r="C1480" t="s">
        <v>18</v>
      </c>
      <c r="D1480" t="s">
        <v>19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t="s">
        <v>22</v>
      </c>
      <c r="K1480" t="s">
        <v>102</v>
      </c>
    </row>
    <row r="1481" spans="1:11" x14ac:dyDescent="0.25">
      <c r="A1481">
        <v>1542</v>
      </c>
      <c r="B1481" t="s">
        <v>637</v>
      </c>
      <c r="C1481" t="s">
        <v>10</v>
      </c>
      <c r="D1481" t="s">
        <v>15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t="s">
        <v>68</v>
      </c>
      <c r="K1481" t="s">
        <v>71</v>
      </c>
    </row>
    <row r="1482" spans="1:11" x14ac:dyDescent="0.25">
      <c r="A1482">
        <v>1543</v>
      </c>
      <c r="B1482" t="s">
        <v>637</v>
      </c>
      <c r="C1482" t="s">
        <v>14</v>
      </c>
      <c r="D1482" t="s">
        <v>17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t="s">
        <v>68</v>
      </c>
      <c r="K1482" t="s">
        <v>71</v>
      </c>
    </row>
    <row r="1483" spans="1:11" x14ac:dyDescent="0.25">
      <c r="A1483">
        <v>1544</v>
      </c>
      <c r="B1483" t="s">
        <v>637</v>
      </c>
      <c r="C1483" t="s">
        <v>16</v>
      </c>
      <c r="D1483" t="s">
        <v>19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t="s">
        <v>68</v>
      </c>
      <c r="K1483" t="s">
        <v>71</v>
      </c>
    </row>
    <row r="1484" spans="1:11" x14ac:dyDescent="0.25">
      <c r="A1484">
        <v>1545</v>
      </c>
      <c r="B1484" t="s">
        <v>637</v>
      </c>
      <c r="C1484" t="s">
        <v>18</v>
      </c>
      <c r="D1484" t="s">
        <v>76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t="s">
        <v>68</v>
      </c>
      <c r="K1484" t="s">
        <v>71</v>
      </c>
    </row>
    <row r="1485" spans="1:11" x14ac:dyDescent="0.25">
      <c r="A1485">
        <v>1546</v>
      </c>
      <c r="B1485" t="s">
        <v>638</v>
      </c>
      <c r="C1485" t="s">
        <v>10</v>
      </c>
      <c r="D1485" t="s">
        <v>21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t="s">
        <v>22</v>
      </c>
      <c r="K1485" t="s">
        <v>639</v>
      </c>
    </row>
    <row r="1486" spans="1:11" x14ac:dyDescent="0.25">
      <c r="A1486">
        <v>1547</v>
      </c>
      <c r="B1486" t="s">
        <v>638</v>
      </c>
      <c r="C1486" t="s">
        <v>14</v>
      </c>
      <c r="D1486" t="s">
        <v>24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t="s">
        <v>22</v>
      </c>
      <c r="K1486" t="s">
        <v>639</v>
      </c>
    </row>
    <row r="1487" spans="1:11" x14ac:dyDescent="0.25">
      <c r="A1487">
        <v>1548</v>
      </c>
      <c r="B1487" t="s">
        <v>638</v>
      </c>
      <c r="C1487" t="s">
        <v>16</v>
      </c>
      <c r="D1487" t="s">
        <v>354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t="s">
        <v>22</v>
      </c>
      <c r="K1487" t="s">
        <v>639</v>
      </c>
    </row>
    <row r="1488" spans="1:11" x14ac:dyDescent="0.25">
      <c r="A1488">
        <v>1549</v>
      </c>
      <c r="B1488" t="s">
        <v>638</v>
      </c>
      <c r="C1488" t="s">
        <v>18</v>
      </c>
      <c r="D1488" t="s">
        <v>355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t="s">
        <v>22</v>
      </c>
      <c r="K1488" t="s">
        <v>639</v>
      </c>
    </row>
    <row r="1489" spans="1:11" x14ac:dyDescent="0.25">
      <c r="A1489">
        <v>1550</v>
      </c>
      <c r="B1489" t="s">
        <v>640</v>
      </c>
      <c r="C1489" t="s">
        <v>10</v>
      </c>
      <c r="D1489" s="1">
        <v>41343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t="s">
        <v>53</v>
      </c>
      <c r="K1489" t="s">
        <v>160</v>
      </c>
    </row>
    <row r="1490" spans="1:11" x14ac:dyDescent="0.25">
      <c r="A1490">
        <v>1551</v>
      </c>
      <c r="B1490" t="s">
        <v>640</v>
      </c>
      <c r="C1490" t="s">
        <v>14</v>
      </c>
      <c r="D1490" s="1">
        <v>41708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t="s">
        <v>53</v>
      </c>
      <c r="K1490" t="s">
        <v>160</v>
      </c>
    </row>
    <row r="1491" spans="1:11" x14ac:dyDescent="0.25">
      <c r="A1491">
        <v>1552</v>
      </c>
      <c r="B1491" t="s">
        <v>640</v>
      </c>
      <c r="C1491" t="s">
        <v>16</v>
      </c>
      <c r="D1491" s="1">
        <v>42073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t="s">
        <v>53</v>
      </c>
      <c r="K1491" t="s">
        <v>160</v>
      </c>
    </row>
    <row r="1492" spans="1:11" x14ac:dyDescent="0.25">
      <c r="A1492">
        <v>1553</v>
      </c>
      <c r="B1492" t="s">
        <v>640</v>
      </c>
      <c r="C1492" t="s">
        <v>18</v>
      </c>
      <c r="D1492" s="1">
        <v>42379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t="s">
        <v>53</v>
      </c>
      <c r="K1492" t="s">
        <v>160</v>
      </c>
    </row>
    <row r="1493" spans="1:11" x14ac:dyDescent="0.25">
      <c r="A1493">
        <v>1554</v>
      </c>
      <c r="B1493" t="s">
        <v>641</v>
      </c>
      <c r="C1493" t="s">
        <v>10</v>
      </c>
      <c r="D1493" t="s">
        <v>11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t="s">
        <v>108</v>
      </c>
      <c r="K1493" t="s">
        <v>432</v>
      </c>
    </row>
    <row r="1494" spans="1:11" x14ac:dyDescent="0.25">
      <c r="A1494">
        <v>1555</v>
      </c>
      <c r="B1494" t="s">
        <v>641</v>
      </c>
      <c r="C1494" t="s">
        <v>14</v>
      </c>
      <c r="D1494" t="s">
        <v>15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t="s">
        <v>108</v>
      </c>
      <c r="K1494" t="s">
        <v>432</v>
      </c>
    </row>
    <row r="1495" spans="1:11" x14ac:dyDescent="0.25">
      <c r="A1495">
        <v>1556</v>
      </c>
      <c r="B1495" t="s">
        <v>641</v>
      </c>
      <c r="C1495" t="s">
        <v>16</v>
      </c>
      <c r="D1495" t="s">
        <v>17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t="s">
        <v>108</v>
      </c>
      <c r="K1495" t="s">
        <v>432</v>
      </c>
    </row>
    <row r="1496" spans="1:11" x14ac:dyDescent="0.25">
      <c r="A1496">
        <v>1557</v>
      </c>
      <c r="B1496" t="s">
        <v>641</v>
      </c>
      <c r="C1496" t="s">
        <v>18</v>
      </c>
      <c r="D1496" t="s">
        <v>19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t="s">
        <v>108</v>
      </c>
      <c r="K1496" t="s">
        <v>432</v>
      </c>
    </row>
    <row r="1497" spans="1:11" x14ac:dyDescent="0.25">
      <c r="A1497">
        <v>1558</v>
      </c>
      <c r="B1497" t="s">
        <v>642</v>
      </c>
      <c r="C1497" t="s">
        <v>10</v>
      </c>
      <c r="D1497" t="s">
        <v>11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t="s">
        <v>27</v>
      </c>
      <c r="K1497" t="s">
        <v>78</v>
      </c>
    </row>
    <row r="1498" spans="1:11" x14ac:dyDescent="0.25">
      <c r="A1498">
        <v>1559</v>
      </c>
      <c r="B1498" t="s">
        <v>642</v>
      </c>
      <c r="C1498" t="s">
        <v>14</v>
      </c>
      <c r="D1498" t="s">
        <v>15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t="s">
        <v>27</v>
      </c>
      <c r="K1498" t="s">
        <v>78</v>
      </c>
    </row>
    <row r="1499" spans="1:11" x14ac:dyDescent="0.25">
      <c r="A1499">
        <v>1560</v>
      </c>
      <c r="B1499" t="s">
        <v>642</v>
      </c>
      <c r="C1499" t="s">
        <v>16</v>
      </c>
      <c r="D1499" t="s">
        <v>17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t="s">
        <v>27</v>
      </c>
      <c r="K1499" t="s">
        <v>78</v>
      </c>
    </row>
    <row r="1500" spans="1:11" x14ac:dyDescent="0.25">
      <c r="A1500">
        <v>1561</v>
      </c>
      <c r="B1500" t="s">
        <v>642</v>
      </c>
      <c r="C1500" t="s">
        <v>18</v>
      </c>
      <c r="D1500" t="s">
        <v>19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t="s">
        <v>27</v>
      </c>
      <c r="K1500" t="s">
        <v>78</v>
      </c>
    </row>
    <row r="1501" spans="1:11" x14ac:dyDescent="0.25">
      <c r="A1501">
        <v>1562</v>
      </c>
      <c r="B1501" t="s">
        <v>643</v>
      </c>
      <c r="C1501" t="s">
        <v>10</v>
      </c>
      <c r="D1501" t="s">
        <v>11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t="s">
        <v>27</v>
      </c>
      <c r="K1501" t="s">
        <v>49</v>
      </c>
    </row>
    <row r="1502" spans="1:11" x14ac:dyDescent="0.25">
      <c r="A1502">
        <v>1563</v>
      </c>
      <c r="B1502" t="s">
        <v>643</v>
      </c>
      <c r="C1502" t="s">
        <v>14</v>
      </c>
      <c r="D1502" t="s">
        <v>15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t="s">
        <v>27</v>
      </c>
      <c r="K1502" t="s">
        <v>49</v>
      </c>
    </row>
    <row r="1503" spans="1:11" x14ac:dyDescent="0.25">
      <c r="A1503">
        <v>1564</v>
      </c>
      <c r="B1503" t="s">
        <v>643</v>
      </c>
      <c r="C1503" t="s">
        <v>16</v>
      </c>
      <c r="D1503" t="s">
        <v>17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t="s">
        <v>27</v>
      </c>
      <c r="K1503" t="s">
        <v>49</v>
      </c>
    </row>
    <row r="1504" spans="1:11" x14ac:dyDescent="0.25">
      <c r="A1504">
        <v>1565</v>
      </c>
      <c r="B1504" t="s">
        <v>643</v>
      </c>
      <c r="C1504" t="s">
        <v>18</v>
      </c>
      <c r="D1504" t="s">
        <v>19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t="s">
        <v>27</v>
      </c>
      <c r="K1504" t="s">
        <v>49</v>
      </c>
    </row>
    <row r="1505" spans="1:11" x14ac:dyDescent="0.25">
      <c r="A1505">
        <v>1566</v>
      </c>
      <c r="B1505" t="s">
        <v>644</v>
      </c>
      <c r="C1505" t="s">
        <v>10</v>
      </c>
      <c r="D1505" t="s">
        <v>21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t="s">
        <v>12</v>
      </c>
      <c r="K1505" t="s">
        <v>211</v>
      </c>
    </row>
    <row r="1506" spans="1:11" x14ac:dyDescent="0.25">
      <c r="A1506">
        <v>1567</v>
      </c>
      <c r="B1506" t="s">
        <v>644</v>
      </c>
      <c r="C1506" t="s">
        <v>14</v>
      </c>
      <c r="D1506" t="s">
        <v>24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t="s">
        <v>12</v>
      </c>
      <c r="K1506" t="s">
        <v>211</v>
      </c>
    </row>
    <row r="1507" spans="1:11" x14ac:dyDescent="0.25">
      <c r="A1507">
        <v>1568</v>
      </c>
      <c r="B1507" t="s">
        <v>644</v>
      </c>
      <c r="C1507" t="s">
        <v>16</v>
      </c>
      <c r="D1507" s="1">
        <v>42064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t="s">
        <v>12</v>
      </c>
      <c r="K1507" t="s">
        <v>211</v>
      </c>
    </row>
    <row r="1508" spans="1:11" x14ac:dyDescent="0.25">
      <c r="A1508">
        <v>1569</v>
      </c>
      <c r="B1508" t="s">
        <v>644</v>
      </c>
      <c r="C1508" t="s">
        <v>18</v>
      </c>
      <c r="D1508" s="1">
        <v>42401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t="s">
        <v>12</v>
      </c>
      <c r="K1508" t="s">
        <v>211</v>
      </c>
    </row>
    <row r="1509" spans="1:11" x14ac:dyDescent="0.25">
      <c r="A1509">
        <v>1570</v>
      </c>
      <c r="B1509" t="s">
        <v>645</v>
      </c>
      <c r="C1509" t="s">
        <v>10</v>
      </c>
      <c r="D1509" t="s">
        <v>11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t="s">
        <v>22</v>
      </c>
      <c r="K1509" t="s">
        <v>369</v>
      </c>
    </row>
    <row r="1510" spans="1:11" x14ac:dyDescent="0.25">
      <c r="A1510">
        <v>1571</v>
      </c>
      <c r="B1510" t="s">
        <v>645</v>
      </c>
      <c r="C1510" t="s">
        <v>14</v>
      </c>
      <c r="D1510" t="s">
        <v>15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t="s">
        <v>22</v>
      </c>
      <c r="K1510" t="s">
        <v>369</v>
      </c>
    </row>
    <row r="1511" spans="1:11" x14ac:dyDescent="0.25">
      <c r="A1511">
        <v>1572</v>
      </c>
      <c r="B1511" t="s">
        <v>645</v>
      </c>
      <c r="C1511" t="s">
        <v>16</v>
      </c>
      <c r="D1511" t="s">
        <v>17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t="s">
        <v>22</v>
      </c>
      <c r="K1511" t="s">
        <v>369</v>
      </c>
    </row>
    <row r="1512" spans="1:11" x14ac:dyDescent="0.25">
      <c r="A1512">
        <v>1573</v>
      </c>
      <c r="B1512" t="s">
        <v>645</v>
      </c>
      <c r="C1512" t="s">
        <v>18</v>
      </c>
      <c r="D1512" t="s">
        <v>19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t="s">
        <v>22</v>
      </c>
      <c r="K1512" t="s">
        <v>369</v>
      </c>
    </row>
    <row r="1513" spans="1:11" x14ac:dyDescent="0.25">
      <c r="A1513">
        <v>1574</v>
      </c>
      <c r="B1513" t="s">
        <v>646</v>
      </c>
      <c r="C1513" t="s">
        <v>10</v>
      </c>
      <c r="D1513" t="s">
        <v>11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t="s">
        <v>22</v>
      </c>
      <c r="K1513" t="s">
        <v>369</v>
      </c>
    </row>
    <row r="1514" spans="1:11" x14ac:dyDescent="0.25">
      <c r="A1514">
        <v>1575</v>
      </c>
      <c r="B1514" t="s">
        <v>646</v>
      </c>
      <c r="C1514" t="s">
        <v>14</v>
      </c>
      <c r="D1514" t="s">
        <v>15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t="s">
        <v>22</v>
      </c>
      <c r="K1514" t="s">
        <v>369</v>
      </c>
    </row>
    <row r="1515" spans="1:11" x14ac:dyDescent="0.25">
      <c r="A1515">
        <v>1576</v>
      </c>
      <c r="B1515" t="s">
        <v>646</v>
      </c>
      <c r="C1515" t="s">
        <v>16</v>
      </c>
      <c r="D1515" t="s">
        <v>17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t="s">
        <v>22</v>
      </c>
      <c r="K1515" t="s">
        <v>369</v>
      </c>
    </row>
    <row r="1516" spans="1:11" x14ac:dyDescent="0.25">
      <c r="A1516">
        <v>1577</v>
      </c>
      <c r="B1516" t="s">
        <v>646</v>
      </c>
      <c r="C1516" t="s">
        <v>18</v>
      </c>
      <c r="D1516" t="s">
        <v>19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t="s">
        <v>22</v>
      </c>
      <c r="K1516" t="s">
        <v>369</v>
      </c>
    </row>
    <row r="1517" spans="1:11" x14ac:dyDescent="0.25">
      <c r="A1517">
        <v>1578</v>
      </c>
      <c r="B1517" t="s">
        <v>647</v>
      </c>
      <c r="C1517" t="s">
        <v>10</v>
      </c>
      <c r="D1517" t="s">
        <v>11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647</v>
      </c>
      <c r="C1518" t="s">
        <v>14</v>
      </c>
      <c r="D1518" t="s">
        <v>15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647</v>
      </c>
      <c r="C1519" t="s">
        <v>16</v>
      </c>
      <c r="D1519" t="s">
        <v>17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647</v>
      </c>
      <c r="C1520" t="s">
        <v>18</v>
      </c>
      <c r="D1520" t="s">
        <v>19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648</v>
      </c>
      <c r="C1521" t="s">
        <v>10</v>
      </c>
      <c r="D1521" t="s">
        <v>11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t="s">
        <v>73</v>
      </c>
      <c r="K1521" t="s">
        <v>309</v>
      </c>
    </row>
    <row r="1522" spans="1:11" x14ac:dyDescent="0.25">
      <c r="A1522">
        <v>1583</v>
      </c>
      <c r="B1522" t="s">
        <v>648</v>
      </c>
      <c r="C1522" t="s">
        <v>14</v>
      </c>
      <c r="D1522" t="s">
        <v>15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t="s">
        <v>73</v>
      </c>
      <c r="K1522" t="s">
        <v>309</v>
      </c>
    </row>
    <row r="1523" spans="1:11" x14ac:dyDescent="0.25">
      <c r="A1523">
        <v>1584</v>
      </c>
      <c r="B1523" t="s">
        <v>648</v>
      </c>
      <c r="C1523" t="s">
        <v>16</v>
      </c>
      <c r="D1523" t="s">
        <v>17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t="s">
        <v>73</v>
      </c>
      <c r="K1523" t="s">
        <v>309</v>
      </c>
    </row>
    <row r="1524" spans="1:11" x14ac:dyDescent="0.25">
      <c r="A1524">
        <v>1585</v>
      </c>
      <c r="B1524" t="s">
        <v>648</v>
      </c>
      <c r="C1524" t="s">
        <v>18</v>
      </c>
      <c r="D1524" t="s">
        <v>19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t="s">
        <v>73</v>
      </c>
      <c r="K1524" t="s">
        <v>309</v>
      </c>
    </row>
    <row r="1525" spans="1:11" x14ac:dyDescent="0.25">
      <c r="A1525">
        <v>1590</v>
      </c>
      <c r="B1525" t="s">
        <v>649</v>
      </c>
      <c r="C1525" t="s">
        <v>10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t="s">
        <v>22</v>
      </c>
      <c r="K1525" t="s">
        <v>104</v>
      </c>
    </row>
    <row r="1526" spans="1:11" x14ac:dyDescent="0.25">
      <c r="A1526">
        <v>1591</v>
      </c>
      <c r="B1526" t="s">
        <v>649</v>
      </c>
      <c r="C1526" t="s">
        <v>14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t="s">
        <v>22</v>
      </c>
      <c r="K1526" t="s">
        <v>104</v>
      </c>
    </row>
    <row r="1527" spans="1:11" x14ac:dyDescent="0.25">
      <c r="A1527">
        <v>1592</v>
      </c>
      <c r="B1527" t="s">
        <v>649</v>
      </c>
      <c r="C1527" t="s">
        <v>16</v>
      </c>
      <c r="D1527" t="s">
        <v>60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t="s">
        <v>22</v>
      </c>
      <c r="K1527" t="s">
        <v>104</v>
      </c>
    </row>
    <row r="1528" spans="1:11" x14ac:dyDescent="0.25">
      <c r="A1528">
        <v>1593</v>
      </c>
      <c r="B1528" t="s">
        <v>649</v>
      </c>
      <c r="C1528" t="s">
        <v>18</v>
      </c>
      <c r="D1528" t="s">
        <v>61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t="s">
        <v>22</v>
      </c>
      <c r="K1528" t="s">
        <v>104</v>
      </c>
    </row>
    <row r="1529" spans="1:11" x14ac:dyDescent="0.25">
      <c r="A1529">
        <v>1594</v>
      </c>
      <c r="B1529" t="s">
        <v>650</v>
      </c>
      <c r="C1529" t="s">
        <v>10</v>
      </c>
      <c r="D1529" t="s">
        <v>15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t="s">
        <v>33</v>
      </c>
      <c r="K1529" t="s">
        <v>106</v>
      </c>
    </row>
    <row r="1530" spans="1:11" x14ac:dyDescent="0.25">
      <c r="A1530">
        <v>1595</v>
      </c>
      <c r="B1530" t="s">
        <v>650</v>
      </c>
      <c r="C1530" t="s">
        <v>14</v>
      </c>
      <c r="D1530" t="s">
        <v>17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t="s">
        <v>33</v>
      </c>
      <c r="K1530" t="s">
        <v>106</v>
      </c>
    </row>
    <row r="1531" spans="1:11" x14ac:dyDescent="0.25">
      <c r="A1531">
        <v>1596</v>
      </c>
      <c r="B1531" t="s">
        <v>650</v>
      </c>
      <c r="C1531" t="s">
        <v>16</v>
      </c>
      <c r="D1531" t="s">
        <v>19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t="s">
        <v>33</v>
      </c>
      <c r="K1531" t="s">
        <v>106</v>
      </c>
    </row>
    <row r="1532" spans="1:11" x14ac:dyDescent="0.25">
      <c r="A1532">
        <v>1597</v>
      </c>
      <c r="B1532" t="s">
        <v>650</v>
      </c>
      <c r="C1532" t="s">
        <v>18</v>
      </c>
      <c r="D1532" t="s">
        <v>76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t="s">
        <v>33</v>
      </c>
      <c r="K1532" t="s">
        <v>106</v>
      </c>
    </row>
    <row r="1533" spans="1:11" x14ac:dyDescent="0.25">
      <c r="A1533">
        <v>1598</v>
      </c>
      <c r="B1533" t="s">
        <v>651</v>
      </c>
      <c r="C1533" t="s">
        <v>10</v>
      </c>
      <c r="D1533" t="s">
        <v>11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t="s">
        <v>68</v>
      </c>
      <c r="K1533" t="s">
        <v>478</v>
      </c>
    </row>
    <row r="1534" spans="1:11" x14ac:dyDescent="0.25">
      <c r="A1534">
        <v>1599</v>
      </c>
      <c r="B1534" t="s">
        <v>651</v>
      </c>
      <c r="C1534" t="s">
        <v>14</v>
      </c>
      <c r="D1534" t="s">
        <v>15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t="s">
        <v>68</v>
      </c>
      <c r="K1534" t="s">
        <v>478</v>
      </c>
    </row>
    <row r="1535" spans="1:11" x14ac:dyDescent="0.25">
      <c r="A1535">
        <v>1600</v>
      </c>
      <c r="B1535" t="s">
        <v>651</v>
      </c>
      <c r="C1535" t="s">
        <v>16</v>
      </c>
      <c r="D1535" t="s">
        <v>17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t="s">
        <v>68</v>
      </c>
      <c r="K1535" t="s">
        <v>478</v>
      </c>
    </row>
    <row r="1536" spans="1:11" x14ac:dyDescent="0.25">
      <c r="A1536">
        <v>1601</v>
      </c>
      <c r="B1536" t="s">
        <v>651</v>
      </c>
      <c r="C1536" t="s">
        <v>18</v>
      </c>
      <c r="D1536" t="s">
        <v>19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t="s">
        <v>68</v>
      </c>
      <c r="K1536" t="s">
        <v>478</v>
      </c>
    </row>
    <row r="1537" spans="1:11" x14ac:dyDescent="0.25">
      <c r="A1537">
        <v>1602</v>
      </c>
      <c r="B1537" t="s">
        <v>652</v>
      </c>
      <c r="C1537" t="s">
        <v>10</v>
      </c>
      <c r="D1537" t="s">
        <v>15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t="s">
        <v>12</v>
      </c>
      <c r="K1537" t="s">
        <v>240</v>
      </c>
    </row>
    <row r="1538" spans="1:11" x14ac:dyDescent="0.25">
      <c r="A1538">
        <v>1603</v>
      </c>
      <c r="B1538" t="s">
        <v>652</v>
      </c>
      <c r="C1538" t="s">
        <v>14</v>
      </c>
      <c r="D1538" t="s">
        <v>17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t="s">
        <v>12</v>
      </c>
      <c r="K1538" t="s">
        <v>240</v>
      </c>
    </row>
    <row r="1539" spans="1:11" x14ac:dyDescent="0.25">
      <c r="A1539">
        <v>1604</v>
      </c>
      <c r="B1539" t="s">
        <v>652</v>
      </c>
      <c r="C1539" t="s">
        <v>16</v>
      </c>
      <c r="D1539" t="s">
        <v>19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t="s">
        <v>12</v>
      </c>
      <c r="K1539" t="s">
        <v>240</v>
      </c>
    </row>
    <row r="1540" spans="1:11" x14ac:dyDescent="0.25">
      <c r="A1540">
        <v>1605</v>
      </c>
      <c r="B1540" t="s">
        <v>652</v>
      </c>
      <c r="C1540" t="s">
        <v>18</v>
      </c>
      <c r="D1540" t="s">
        <v>76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t="s">
        <v>12</v>
      </c>
      <c r="K1540" t="s">
        <v>240</v>
      </c>
    </row>
    <row r="1541" spans="1:11" x14ac:dyDescent="0.25">
      <c r="A1541">
        <v>1606</v>
      </c>
      <c r="B1541" t="s">
        <v>653</v>
      </c>
      <c r="C1541" t="s">
        <v>10</v>
      </c>
      <c r="D1541" t="s">
        <v>11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t="s">
        <v>12</v>
      </c>
      <c r="K1541" t="s">
        <v>193</v>
      </c>
    </row>
    <row r="1542" spans="1:11" x14ac:dyDescent="0.25">
      <c r="A1542">
        <v>1607</v>
      </c>
      <c r="B1542" t="s">
        <v>653</v>
      </c>
      <c r="C1542" t="s">
        <v>14</v>
      </c>
      <c r="D1542" t="s">
        <v>15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t="s">
        <v>12</v>
      </c>
      <c r="K1542" t="s">
        <v>193</v>
      </c>
    </row>
    <row r="1543" spans="1:11" x14ac:dyDescent="0.25">
      <c r="A1543">
        <v>1608</v>
      </c>
      <c r="B1543" t="s">
        <v>653</v>
      </c>
      <c r="C1543" t="s">
        <v>16</v>
      </c>
      <c r="D1543" t="s">
        <v>17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t="s">
        <v>12</v>
      </c>
      <c r="K1543" t="s">
        <v>193</v>
      </c>
    </row>
    <row r="1544" spans="1:11" x14ac:dyDescent="0.25">
      <c r="A1544">
        <v>1609</v>
      </c>
      <c r="B1544" t="s">
        <v>653</v>
      </c>
      <c r="C1544" t="s">
        <v>18</v>
      </c>
      <c r="D1544" t="s">
        <v>19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t="s">
        <v>12</v>
      </c>
      <c r="K1544" t="s">
        <v>193</v>
      </c>
    </row>
    <row r="1545" spans="1:11" x14ac:dyDescent="0.25">
      <c r="A1545">
        <v>1610</v>
      </c>
      <c r="B1545" t="s">
        <v>654</v>
      </c>
      <c r="C1545" t="s">
        <v>10</v>
      </c>
      <c r="D1545" t="s">
        <v>58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t="s">
        <v>22</v>
      </c>
      <c r="K1545" t="s">
        <v>332</v>
      </c>
    </row>
    <row r="1546" spans="1:11" x14ac:dyDescent="0.25">
      <c r="A1546">
        <v>1611</v>
      </c>
      <c r="B1546" t="s">
        <v>654</v>
      </c>
      <c r="C1546" t="s">
        <v>14</v>
      </c>
      <c r="D1546" t="s">
        <v>59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t="s">
        <v>22</v>
      </c>
      <c r="K1546" t="s">
        <v>332</v>
      </c>
    </row>
    <row r="1547" spans="1:11" x14ac:dyDescent="0.25">
      <c r="A1547">
        <v>1612</v>
      </c>
      <c r="B1547" t="s">
        <v>654</v>
      </c>
      <c r="C1547" t="s">
        <v>16</v>
      </c>
      <c r="D1547" t="s">
        <v>60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t="s">
        <v>22</v>
      </c>
      <c r="K1547" t="s">
        <v>332</v>
      </c>
    </row>
    <row r="1548" spans="1:11" x14ac:dyDescent="0.25">
      <c r="A1548">
        <v>1613</v>
      </c>
      <c r="B1548" t="s">
        <v>654</v>
      </c>
      <c r="C1548" t="s">
        <v>18</v>
      </c>
      <c r="D1548" t="s">
        <v>61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t="s">
        <v>22</v>
      </c>
      <c r="K1548" t="s">
        <v>332</v>
      </c>
    </row>
    <row r="1549" spans="1:11" x14ac:dyDescent="0.25">
      <c r="A1549">
        <v>1614</v>
      </c>
      <c r="B1549" t="s">
        <v>655</v>
      </c>
      <c r="C1549" t="s">
        <v>10</v>
      </c>
      <c r="D1549" t="s">
        <v>407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t="s">
        <v>68</v>
      </c>
      <c r="K1549" t="s">
        <v>137</v>
      </c>
    </row>
    <row r="1550" spans="1:11" x14ac:dyDescent="0.25">
      <c r="A1550">
        <v>1615</v>
      </c>
      <c r="B1550" t="s">
        <v>655</v>
      </c>
      <c r="C1550" t="s">
        <v>14</v>
      </c>
      <c r="D1550" t="s">
        <v>408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t="s">
        <v>68</v>
      </c>
      <c r="K1550" t="s">
        <v>137</v>
      </c>
    </row>
    <row r="1551" spans="1:11" x14ac:dyDescent="0.25">
      <c r="A1551">
        <v>1616</v>
      </c>
      <c r="B1551" t="s">
        <v>655</v>
      </c>
      <c r="C1551" t="s">
        <v>16</v>
      </c>
      <c r="D1551" t="s">
        <v>409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t="s">
        <v>68</v>
      </c>
      <c r="K1551" t="s">
        <v>137</v>
      </c>
    </row>
    <row r="1552" spans="1:11" x14ac:dyDescent="0.25">
      <c r="A1552">
        <v>1617</v>
      </c>
      <c r="B1552" t="s">
        <v>655</v>
      </c>
      <c r="C1552" t="s">
        <v>18</v>
      </c>
      <c r="D1552" t="s">
        <v>229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t="s">
        <v>68</v>
      </c>
      <c r="K1552" t="s">
        <v>137</v>
      </c>
    </row>
    <row r="1553" spans="1:11" x14ac:dyDescent="0.25">
      <c r="A1553">
        <v>1618</v>
      </c>
      <c r="B1553" t="s">
        <v>656</v>
      </c>
      <c r="C1553" t="s">
        <v>10</v>
      </c>
      <c r="D1553" t="s">
        <v>15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t="s">
        <v>12</v>
      </c>
      <c r="K1553" t="s">
        <v>211</v>
      </c>
    </row>
    <row r="1554" spans="1:11" x14ac:dyDescent="0.25">
      <c r="A1554">
        <v>1619</v>
      </c>
      <c r="B1554" t="s">
        <v>656</v>
      </c>
      <c r="C1554" t="s">
        <v>14</v>
      </c>
      <c r="D1554" t="s">
        <v>17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t="s">
        <v>12</v>
      </c>
      <c r="K1554" t="s">
        <v>211</v>
      </c>
    </row>
    <row r="1555" spans="1:11" x14ac:dyDescent="0.25">
      <c r="A1555">
        <v>1620</v>
      </c>
      <c r="B1555" t="s">
        <v>656</v>
      </c>
      <c r="C1555" t="s">
        <v>16</v>
      </c>
      <c r="D1555" t="s">
        <v>19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t="s">
        <v>12</v>
      </c>
      <c r="K1555" t="s">
        <v>211</v>
      </c>
    </row>
    <row r="1556" spans="1:11" x14ac:dyDescent="0.25">
      <c r="A1556">
        <v>1621</v>
      </c>
      <c r="B1556" t="s">
        <v>656</v>
      </c>
      <c r="C1556" t="s">
        <v>18</v>
      </c>
      <c r="D1556" t="s">
        <v>76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t="s">
        <v>12</v>
      </c>
      <c r="K1556" t="s">
        <v>211</v>
      </c>
    </row>
    <row r="1557" spans="1:11" x14ac:dyDescent="0.25">
      <c r="A1557">
        <v>1622</v>
      </c>
      <c r="B1557" t="s">
        <v>657</v>
      </c>
      <c r="C1557" t="s">
        <v>10</v>
      </c>
      <c r="D1557" t="s">
        <v>36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t="s">
        <v>27</v>
      </c>
      <c r="K1557" t="s">
        <v>78</v>
      </c>
    </row>
    <row r="1558" spans="1:11" x14ac:dyDescent="0.25">
      <c r="A1558">
        <v>1623</v>
      </c>
      <c r="B1558" t="s">
        <v>657</v>
      </c>
      <c r="C1558" t="s">
        <v>14</v>
      </c>
      <c r="D1558" t="s">
        <v>38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t="s">
        <v>27</v>
      </c>
      <c r="K1558" t="s">
        <v>78</v>
      </c>
    </row>
    <row r="1559" spans="1:11" x14ac:dyDescent="0.25">
      <c r="A1559">
        <v>1624</v>
      </c>
      <c r="B1559" t="s">
        <v>657</v>
      </c>
      <c r="C1559" t="s">
        <v>16</v>
      </c>
      <c r="D1559" t="s">
        <v>39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t="s">
        <v>27</v>
      </c>
      <c r="K1559" t="s">
        <v>78</v>
      </c>
    </row>
    <row r="1560" spans="1:11" x14ac:dyDescent="0.25">
      <c r="A1560">
        <v>1625</v>
      </c>
      <c r="B1560" t="s">
        <v>657</v>
      </c>
      <c r="C1560" t="s">
        <v>18</v>
      </c>
      <c r="D1560" t="s">
        <v>40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t="s">
        <v>27</v>
      </c>
      <c r="K1560" t="s">
        <v>78</v>
      </c>
    </row>
    <row r="1561" spans="1:11" x14ac:dyDescent="0.25">
      <c r="A1561">
        <v>1626</v>
      </c>
      <c r="B1561" t="s">
        <v>658</v>
      </c>
      <c r="C1561" t="s">
        <v>10</v>
      </c>
      <c r="D1561" t="s">
        <v>420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t="s">
        <v>33</v>
      </c>
      <c r="K1561" t="s">
        <v>42</v>
      </c>
    </row>
    <row r="1562" spans="1:11" x14ac:dyDescent="0.25">
      <c r="A1562">
        <v>1627</v>
      </c>
      <c r="B1562" t="s">
        <v>658</v>
      </c>
      <c r="C1562" t="s">
        <v>14</v>
      </c>
      <c r="D1562" t="s">
        <v>421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t="s">
        <v>33</v>
      </c>
      <c r="K1562" t="s">
        <v>42</v>
      </c>
    </row>
    <row r="1563" spans="1:11" x14ac:dyDescent="0.25">
      <c r="A1563">
        <v>1628</v>
      </c>
      <c r="B1563" t="s">
        <v>658</v>
      </c>
      <c r="C1563" t="s">
        <v>16</v>
      </c>
      <c r="D1563" s="1">
        <v>42045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t="s">
        <v>33</v>
      </c>
      <c r="K1563" t="s">
        <v>42</v>
      </c>
    </row>
    <row r="1564" spans="1:11" x14ac:dyDescent="0.25">
      <c r="A1564">
        <v>1629</v>
      </c>
      <c r="B1564" t="s">
        <v>658</v>
      </c>
      <c r="C1564" t="s">
        <v>18</v>
      </c>
      <c r="D1564" t="s">
        <v>40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t="s">
        <v>33</v>
      </c>
      <c r="K1564" t="s">
        <v>42</v>
      </c>
    </row>
    <row r="1565" spans="1:11" x14ac:dyDescent="0.25">
      <c r="A1565">
        <v>1630</v>
      </c>
      <c r="B1565" t="s">
        <v>659</v>
      </c>
      <c r="C1565" t="s">
        <v>10</v>
      </c>
      <c r="D1565" t="s">
        <v>11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t="s">
        <v>22</v>
      </c>
      <c r="K1565" t="s">
        <v>369</v>
      </c>
    </row>
    <row r="1566" spans="1:11" x14ac:dyDescent="0.25">
      <c r="A1566">
        <v>1631</v>
      </c>
      <c r="B1566" t="s">
        <v>659</v>
      </c>
      <c r="C1566" t="s">
        <v>14</v>
      </c>
      <c r="D1566" t="s">
        <v>15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t="s">
        <v>22</v>
      </c>
      <c r="K1566" t="s">
        <v>369</v>
      </c>
    </row>
    <row r="1567" spans="1:11" x14ac:dyDescent="0.25">
      <c r="A1567">
        <v>1632</v>
      </c>
      <c r="B1567" t="s">
        <v>659</v>
      </c>
      <c r="C1567" t="s">
        <v>16</v>
      </c>
      <c r="D1567" s="1">
        <v>42064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t="s">
        <v>22</v>
      </c>
      <c r="K1567" t="s">
        <v>369</v>
      </c>
    </row>
    <row r="1568" spans="1:11" x14ac:dyDescent="0.25">
      <c r="A1568">
        <v>1633</v>
      </c>
      <c r="B1568" t="s">
        <v>659</v>
      </c>
      <c r="C1568" t="s">
        <v>18</v>
      </c>
      <c r="D1568" s="1">
        <v>42401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t="s">
        <v>22</v>
      </c>
      <c r="K1568" t="s">
        <v>369</v>
      </c>
    </row>
    <row r="1569" spans="1:11" x14ac:dyDescent="0.25">
      <c r="A1569">
        <v>1634</v>
      </c>
      <c r="B1569" t="s">
        <v>660</v>
      </c>
      <c r="C1569" t="s">
        <v>10</v>
      </c>
      <c r="D1569" t="s">
        <v>36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t="s">
        <v>22</v>
      </c>
      <c r="K1569" t="s">
        <v>275</v>
      </c>
    </row>
    <row r="1570" spans="1:11" x14ac:dyDescent="0.25">
      <c r="A1570">
        <v>1635</v>
      </c>
      <c r="B1570" t="s">
        <v>660</v>
      </c>
      <c r="C1570" t="s">
        <v>14</v>
      </c>
      <c r="D1570" t="s">
        <v>38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t="s">
        <v>22</v>
      </c>
      <c r="K1570" t="s">
        <v>275</v>
      </c>
    </row>
    <row r="1571" spans="1:11" x14ac:dyDescent="0.25">
      <c r="A1571">
        <v>1636</v>
      </c>
      <c r="B1571" t="s">
        <v>660</v>
      </c>
      <c r="C1571" t="s">
        <v>16</v>
      </c>
      <c r="D1571" t="s">
        <v>39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t="s">
        <v>22</v>
      </c>
      <c r="K1571" t="s">
        <v>275</v>
      </c>
    </row>
    <row r="1572" spans="1:11" x14ac:dyDescent="0.25">
      <c r="A1572">
        <v>1637</v>
      </c>
      <c r="B1572" t="s">
        <v>660</v>
      </c>
      <c r="C1572" t="s">
        <v>18</v>
      </c>
      <c r="D1572" t="s">
        <v>40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t="s">
        <v>22</v>
      </c>
      <c r="K1572" t="s">
        <v>275</v>
      </c>
    </row>
    <row r="1573" spans="1:11" x14ac:dyDescent="0.25">
      <c r="A1573">
        <v>1638</v>
      </c>
      <c r="B1573" t="s">
        <v>661</v>
      </c>
      <c r="C1573" t="s">
        <v>10</v>
      </c>
      <c r="D1573" t="s">
        <v>11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t="s">
        <v>108</v>
      </c>
      <c r="K1573" t="s">
        <v>432</v>
      </c>
    </row>
    <row r="1574" spans="1:11" x14ac:dyDescent="0.25">
      <c r="A1574">
        <v>1639</v>
      </c>
      <c r="B1574" t="s">
        <v>661</v>
      </c>
      <c r="C1574" t="s">
        <v>14</v>
      </c>
      <c r="D1574" t="s">
        <v>15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t="s">
        <v>108</v>
      </c>
      <c r="K1574" t="s">
        <v>432</v>
      </c>
    </row>
    <row r="1575" spans="1:11" x14ac:dyDescent="0.25">
      <c r="A1575">
        <v>1640</v>
      </c>
      <c r="B1575" t="s">
        <v>661</v>
      </c>
      <c r="C1575" t="s">
        <v>16</v>
      </c>
      <c r="D1575" t="s">
        <v>17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t="s">
        <v>108</v>
      </c>
      <c r="K1575" t="s">
        <v>432</v>
      </c>
    </row>
    <row r="1576" spans="1:11" x14ac:dyDescent="0.25">
      <c r="A1576">
        <v>1641</v>
      </c>
      <c r="B1576" t="s">
        <v>661</v>
      </c>
      <c r="C1576" t="s">
        <v>18</v>
      </c>
      <c r="D1576" t="s">
        <v>19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t="s">
        <v>108</v>
      </c>
      <c r="K1576" t="s">
        <v>432</v>
      </c>
    </row>
    <row r="1577" spans="1:11" x14ac:dyDescent="0.25">
      <c r="A1577">
        <v>1642</v>
      </c>
      <c r="B1577" t="s">
        <v>662</v>
      </c>
      <c r="C1577" t="s">
        <v>10</v>
      </c>
      <c r="D1577" t="s">
        <v>11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t="s">
        <v>80</v>
      </c>
      <c r="K1577" t="s">
        <v>486</v>
      </c>
    </row>
    <row r="1578" spans="1:11" x14ac:dyDescent="0.25">
      <c r="A1578">
        <v>1643</v>
      </c>
      <c r="B1578" t="s">
        <v>662</v>
      </c>
      <c r="C1578" t="s">
        <v>14</v>
      </c>
      <c r="D1578" t="s">
        <v>15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t="s">
        <v>80</v>
      </c>
      <c r="K1578" t="s">
        <v>486</v>
      </c>
    </row>
    <row r="1579" spans="1:11" x14ac:dyDescent="0.25">
      <c r="A1579">
        <v>1644</v>
      </c>
      <c r="B1579" t="s">
        <v>662</v>
      </c>
      <c r="C1579" t="s">
        <v>16</v>
      </c>
      <c r="D1579" t="s">
        <v>17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t="s">
        <v>80</v>
      </c>
      <c r="K1579" t="s">
        <v>486</v>
      </c>
    </row>
    <row r="1580" spans="1:11" x14ac:dyDescent="0.25">
      <c r="A1580">
        <v>1645</v>
      </c>
      <c r="B1580" t="s">
        <v>662</v>
      </c>
      <c r="C1580" t="s">
        <v>18</v>
      </c>
      <c r="D1580" t="s">
        <v>19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t="s">
        <v>80</v>
      </c>
      <c r="K1580" t="s">
        <v>486</v>
      </c>
    </row>
    <row r="1581" spans="1:11" x14ac:dyDescent="0.25">
      <c r="A1581">
        <v>1646</v>
      </c>
      <c r="B1581" t="s">
        <v>663</v>
      </c>
      <c r="C1581" t="s">
        <v>10</v>
      </c>
      <c r="D1581" t="s">
        <v>15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73</v>
      </c>
      <c r="K1581" t="s">
        <v>74</v>
      </c>
    </row>
    <row r="1582" spans="1:11" x14ac:dyDescent="0.25">
      <c r="A1582">
        <v>1647</v>
      </c>
      <c r="B1582" t="s">
        <v>663</v>
      </c>
      <c r="C1582" t="s">
        <v>14</v>
      </c>
      <c r="D1582" t="s">
        <v>17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t="s">
        <v>73</v>
      </c>
      <c r="K1582" t="s">
        <v>74</v>
      </c>
    </row>
    <row r="1583" spans="1:11" x14ac:dyDescent="0.25">
      <c r="A1583">
        <v>1648</v>
      </c>
      <c r="B1583" t="s">
        <v>663</v>
      </c>
      <c r="C1583" t="s">
        <v>16</v>
      </c>
      <c r="D1583" t="s">
        <v>19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t="s">
        <v>73</v>
      </c>
      <c r="K1583" t="s">
        <v>74</v>
      </c>
    </row>
    <row r="1584" spans="1:11" x14ac:dyDescent="0.25">
      <c r="A1584">
        <v>1649</v>
      </c>
      <c r="B1584" t="s">
        <v>663</v>
      </c>
      <c r="C1584" t="s">
        <v>18</v>
      </c>
      <c r="D1584" t="s">
        <v>76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t="s">
        <v>73</v>
      </c>
      <c r="K1584" t="s">
        <v>74</v>
      </c>
    </row>
    <row r="1585" spans="1:11" x14ac:dyDescent="0.25">
      <c r="A1585">
        <v>1650</v>
      </c>
      <c r="B1585" t="s">
        <v>664</v>
      </c>
      <c r="C1585" t="s">
        <v>10</v>
      </c>
      <c r="D1585" t="s">
        <v>11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t="s">
        <v>12</v>
      </c>
      <c r="K1585" t="s">
        <v>282</v>
      </c>
    </row>
    <row r="1586" spans="1:11" x14ac:dyDescent="0.25">
      <c r="A1586">
        <v>1651</v>
      </c>
      <c r="B1586" t="s">
        <v>664</v>
      </c>
      <c r="C1586" t="s">
        <v>14</v>
      </c>
      <c r="D1586" t="s">
        <v>15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t="s">
        <v>12</v>
      </c>
      <c r="K1586" t="s">
        <v>282</v>
      </c>
    </row>
    <row r="1587" spans="1:11" x14ac:dyDescent="0.25">
      <c r="A1587">
        <v>1652</v>
      </c>
      <c r="B1587" t="s">
        <v>664</v>
      </c>
      <c r="C1587" t="s">
        <v>16</v>
      </c>
      <c r="D1587" t="s">
        <v>17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t="s">
        <v>12</v>
      </c>
      <c r="K1587" t="s">
        <v>282</v>
      </c>
    </row>
    <row r="1588" spans="1:11" x14ac:dyDescent="0.25">
      <c r="A1588">
        <v>1653</v>
      </c>
      <c r="B1588" t="s">
        <v>664</v>
      </c>
      <c r="C1588" t="s">
        <v>18</v>
      </c>
      <c r="D1588" t="s">
        <v>19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t="s">
        <v>12</v>
      </c>
      <c r="K1588" t="s">
        <v>282</v>
      </c>
    </row>
    <row r="1589" spans="1:11" x14ac:dyDescent="0.25">
      <c r="A1589">
        <v>1654</v>
      </c>
      <c r="B1589" t="s">
        <v>665</v>
      </c>
      <c r="C1589" t="s">
        <v>10</v>
      </c>
      <c r="D1589" t="s">
        <v>11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t="s">
        <v>27</v>
      </c>
      <c r="K1589" t="s">
        <v>78</v>
      </c>
    </row>
    <row r="1590" spans="1:11" x14ac:dyDescent="0.25">
      <c r="A1590">
        <v>1655</v>
      </c>
      <c r="B1590" t="s">
        <v>665</v>
      </c>
      <c r="C1590" t="s">
        <v>14</v>
      </c>
      <c r="D1590" t="s">
        <v>15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t="s">
        <v>27</v>
      </c>
      <c r="K1590" t="s">
        <v>78</v>
      </c>
    </row>
    <row r="1591" spans="1:11" x14ac:dyDescent="0.25">
      <c r="A1591">
        <v>1656</v>
      </c>
      <c r="B1591" t="s">
        <v>665</v>
      </c>
      <c r="C1591" t="s">
        <v>16</v>
      </c>
      <c r="D1591" t="s">
        <v>17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t="s">
        <v>27</v>
      </c>
      <c r="K1591" t="s">
        <v>78</v>
      </c>
    </row>
    <row r="1592" spans="1:11" x14ac:dyDescent="0.25">
      <c r="A1592">
        <v>1657</v>
      </c>
      <c r="B1592" t="s">
        <v>665</v>
      </c>
      <c r="C1592" t="s">
        <v>18</v>
      </c>
      <c r="D1592" t="s">
        <v>19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t="s">
        <v>27</v>
      </c>
      <c r="K1592" t="s">
        <v>78</v>
      </c>
    </row>
    <row r="1593" spans="1:11" x14ac:dyDescent="0.25">
      <c r="A1593">
        <v>1658</v>
      </c>
      <c r="B1593" t="s">
        <v>666</v>
      </c>
      <c r="C1593" t="s">
        <v>10</v>
      </c>
      <c r="D1593" t="s">
        <v>11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t="s">
        <v>33</v>
      </c>
      <c r="K1593" t="s">
        <v>87</v>
      </c>
    </row>
    <row r="1594" spans="1:11" x14ac:dyDescent="0.25">
      <c r="A1594">
        <v>1659</v>
      </c>
      <c r="B1594" t="s">
        <v>666</v>
      </c>
      <c r="C1594" t="s">
        <v>14</v>
      </c>
      <c r="D1594" t="s">
        <v>15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t="s">
        <v>33</v>
      </c>
      <c r="K1594" t="s">
        <v>87</v>
      </c>
    </row>
    <row r="1595" spans="1:11" x14ac:dyDescent="0.25">
      <c r="A1595">
        <v>1660</v>
      </c>
      <c r="B1595" t="s">
        <v>666</v>
      </c>
      <c r="C1595" t="s">
        <v>16</v>
      </c>
      <c r="D1595" t="s">
        <v>17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t="s">
        <v>33</v>
      </c>
      <c r="K1595" t="s">
        <v>87</v>
      </c>
    </row>
    <row r="1596" spans="1:11" x14ac:dyDescent="0.25">
      <c r="A1596">
        <v>1661</v>
      </c>
      <c r="B1596" t="s">
        <v>666</v>
      </c>
      <c r="C1596" t="s">
        <v>18</v>
      </c>
      <c r="D1596" t="s">
        <v>19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t="s">
        <v>33</v>
      </c>
      <c r="K1596" t="s">
        <v>87</v>
      </c>
    </row>
    <row r="1597" spans="1:11" x14ac:dyDescent="0.25">
      <c r="A1597">
        <v>1662</v>
      </c>
      <c r="B1597" t="s">
        <v>667</v>
      </c>
      <c r="C1597" t="s">
        <v>10</v>
      </c>
      <c r="D1597" t="s">
        <v>15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t="s">
        <v>73</v>
      </c>
      <c r="K1597" t="s">
        <v>74</v>
      </c>
    </row>
    <row r="1598" spans="1:11" x14ac:dyDescent="0.25">
      <c r="A1598">
        <v>1663</v>
      </c>
      <c r="B1598" t="s">
        <v>667</v>
      </c>
      <c r="C1598" t="s">
        <v>14</v>
      </c>
      <c r="D1598" t="s">
        <v>17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t="s">
        <v>73</v>
      </c>
      <c r="K1598" t="s">
        <v>74</v>
      </c>
    </row>
    <row r="1599" spans="1:11" x14ac:dyDescent="0.25">
      <c r="A1599">
        <v>1664</v>
      </c>
      <c r="B1599" t="s">
        <v>667</v>
      </c>
      <c r="C1599" t="s">
        <v>16</v>
      </c>
      <c r="D1599" t="s">
        <v>19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t="s">
        <v>73</v>
      </c>
      <c r="K1599" t="s">
        <v>74</v>
      </c>
    </row>
    <row r="1600" spans="1:11" x14ac:dyDescent="0.25">
      <c r="A1600">
        <v>1665</v>
      </c>
      <c r="B1600" t="s">
        <v>667</v>
      </c>
      <c r="C1600" t="s">
        <v>18</v>
      </c>
      <c r="D1600" t="s">
        <v>76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t="s">
        <v>73</v>
      </c>
      <c r="K1600" t="s">
        <v>74</v>
      </c>
    </row>
    <row r="1601" spans="1:11" x14ac:dyDescent="0.25">
      <c r="A1601">
        <v>1666</v>
      </c>
      <c r="B1601" t="s">
        <v>668</v>
      </c>
      <c r="C1601" t="s">
        <v>10</v>
      </c>
      <c r="D1601" t="s">
        <v>11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t="s">
        <v>250</v>
      </c>
      <c r="K1601" t="s">
        <v>251</v>
      </c>
    </row>
    <row r="1602" spans="1:11" x14ac:dyDescent="0.25">
      <c r="A1602">
        <v>1667</v>
      </c>
      <c r="B1602" t="s">
        <v>668</v>
      </c>
      <c r="C1602" t="s">
        <v>14</v>
      </c>
      <c r="D1602" t="s">
        <v>15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t="s">
        <v>250</v>
      </c>
      <c r="K1602" t="s">
        <v>251</v>
      </c>
    </row>
    <row r="1603" spans="1:11" x14ac:dyDescent="0.25">
      <c r="A1603">
        <v>1668</v>
      </c>
      <c r="B1603" t="s">
        <v>668</v>
      </c>
      <c r="C1603" t="s">
        <v>16</v>
      </c>
      <c r="D1603" t="s">
        <v>17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t="s">
        <v>250</v>
      </c>
      <c r="K1603" t="s">
        <v>251</v>
      </c>
    </row>
    <row r="1604" spans="1:11" x14ac:dyDescent="0.25">
      <c r="A1604">
        <v>1669</v>
      </c>
      <c r="B1604" t="s">
        <v>668</v>
      </c>
      <c r="C1604" t="s">
        <v>18</v>
      </c>
      <c r="D1604" t="s">
        <v>19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t="s">
        <v>250</v>
      </c>
      <c r="K1604" t="s">
        <v>251</v>
      </c>
    </row>
    <row r="1605" spans="1:11" x14ac:dyDescent="0.25">
      <c r="A1605">
        <v>1670</v>
      </c>
      <c r="B1605" t="s">
        <v>669</v>
      </c>
      <c r="C1605" t="s">
        <v>10</v>
      </c>
      <c r="D1605" t="s">
        <v>11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33</v>
      </c>
      <c r="K1605" t="s">
        <v>37</v>
      </c>
    </row>
    <row r="1606" spans="1:11" x14ac:dyDescent="0.25">
      <c r="A1606">
        <v>1671</v>
      </c>
      <c r="B1606" t="s">
        <v>669</v>
      </c>
      <c r="C1606" t="s">
        <v>14</v>
      </c>
      <c r="D1606" t="s">
        <v>15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33</v>
      </c>
      <c r="K1606" t="s">
        <v>37</v>
      </c>
    </row>
    <row r="1607" spans="1:11" x14ac:dyDescent="0.25">
      <c r="A1607">
        <v>1672</v>
      </c>
      <c r="B1607" t="s">
        <v>669</v>
      </c>
      <c r="C1607" t="s">
        <v>16</v>
      </c>
      <c r="D1607" t="s">
        <v>17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33</v>
      </c>
      <c r="K1607" t="s">
        <v>37</v>
      </c>
    </row>
    <row r="1608" spans="1:11" x14ac:dyDescent="0.25">
      <c r="A1608">
        <v>1673</v>
      </c>
      <c r="B1608" t="s">
        <v>669</v>
      </c>
      <c r="C1608" t="s">
        <v>18</v>
      </c>
      <c r="D1608" t="s">
        <v>19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33</v>
      </c>
      <c r="K1608" t="s">
        <v>37</v>
      </c>
    </row>
    <row r="1609" spans="1:11" x14ac:dyDescent="0.25">
      <c r="A1609">
        <v>1674</v>
      </c>
      <c r="B1609" t="s">
        <v>670</v>
      </c>
      <c r="C1609" t="s">
        <v>10</v>
      </c>
      <c r="D1609" t="s">
        <v>393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t="s">
        <v>27</v>
      </c>
      <c r="K1609" t="s">
        <v>605</v>
      </c>
    </row>
    <row r="1610" spans="1:11" x14ac:dyDescent="0.25">
      <c r="A1610">
        <v>1675</v>
      </c>
      <c r="B1610" t="s">
        <v>670</v>
      </c>
      <c r="C1610" t="s">
        <v>14</v>
      </c>
      <c r="D1610" t="s">
        <v>395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t="s">
        <v>27</v>
      </c>
      <c r="K1610" t="s">
        <v>605</v>
      </c>
    </row>
    <row r="1611" spans="1:11" x14ac:dyDescent="0.25">
      <c r="A1611">
        <v>1676</v>
      </c>
      <c r="B1611" t="s">
        <v>670</v>
      </c>
      <c r="C1611" t="s">
        <v>16</v>
      </c>
      <c r="D1611" s="1">
        <v>42070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t="s">
        <v>27</v>
      </c>
      <c r="K1611" t="s">
        <v>605</v>
      </c>
    </row>
    <row r="1612" spans="1:11" x14ac:dyDescent="0.25">
      <c r="A1612">
        <v>1677</v>
      </c>
      <c r="B1612" t="s">
        <v>670</v>
      </c>
      <c r="C1612" t="s">
        <v>18</v>
      </c>
      <c r="D1612" s="1">
        <v>42376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t="s">
        <v>27</v>
      </c>
      <c r="K1612" t="s">
        <v>605</v>
      </c>
    </row>
    <row r="1613" spans="1:11" x14ac:dyDescent="0.25">
      <c r="A1613">
        <v>1678</v>
      </c>
      <c r="B1613" t="s">
        <v>671</v>
      </c>
      <c r="C1613" t="s">
        <v>10</v>
      </c>
      <c r="D1613" t="s">
        <v>11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t="s">
        <v>63</v>
      </c>
      <c r="K1613" t="s">
        <v>66</v>
      </c>
    </row>
    <row r="1614" spans="1:11" x14ac:dyDescent="0.25">
      <c r="A1614">
        <v>1679</v>
      </c>
      <c r="B1614" t="s">
        <v>671</v>
      </c>
      <c r="C1614" t="s">
        <v>14</v>
      </c>
      <c r="D1614" t="s">
        <v>15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t="s">
        <v>63</v>
      </c>
      <c r="K1614" t="s">
        <v>66</v>
      </c>
    </row>
    <row r="1615" spans="1:11" x14ac:dyDescent="0.25">
      <c r="A1615">
        <v>1680</v>
      </c>
      <c r="B1615" t="s">
        <v>671</v>
      </c>
      <c r="C1615" t="s">
        <v>16</v>
      </c>
      <c r="D1615" t="s">
        <v>17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t="s">
        <v>63</v>
      </c>
      <c r="K1615" t="s">
        <v>66</v>
      </c>
    </row>
    <row r="1616" spans="1:11" x14ac:dyDescent="0.25">
      <c r="A1616">
        <v>1681</v>
      </c>
      <c r="B1616" t="s">
        <v>671</v>
      </c>
      <c r="C1616" t="s">
        <v>18</v>
      </c>
      <c r="D1616" t="s">
        <v>19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t="s">
        <v>63</v>
      </c>
      <c r="K1616" t="s">
        <v>66</v>
      </c>
    </row>
    <row r="1617" spans="1:11" x14ac:dyDescent="0.25">
      <c r="A1617">
        <v>1682</v>
      </c>
      <c r="B1617" t="s">
        <v>672</v>
      </c>
      <c r="C1617" t="s">
        <v>10</v>
      </c>
      <c r="D1617" t="s">
        <v>11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t="s">
        <v>68</v>
      </c>
      <c r="K1617" t="s">
        <v>137</v>
      </c>
    </row>
    <row r="1618" spans="1:11" x14ac:dyDescent="0.25">
      <c r="A1618">
        <v>1683</v>
      </c>
      <c r="B1618" t="s">
        <v>672</v>
      </c>
      <c r="C1618" t="s">
        <v>14</v>
      </c>
      <c r="D1618" t="s">
        <v>15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t="s">
        <v>68</v>
      </c>
      <c r="K1618" t="s">
        <v>137</v>
      </c>
    </row>
    <row r="1619" spans="1:11" x14ac:dyDescent="0.25">
      <c r="A1619">
        <v>1684</v>
      </c>
      <c r="B1619" t="s">
        <v>672</v>
      </c>
      <c r="C1619" t="s">
        <v>16</v>
      </c>
      <c r="D1619" t="s">
        <v>17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t="s">
        <v>68</v>
      </c>
      <c r="K1619" t="s">
        <v>137</v>
      </c>
    </row>
    <row r="1620" spans="1:11" x14ac:dyDescent="0.25">
      <c r="A1620">
        <v>1685</v>
      </c>
      <c r="B1620" t="s">
        <v>672</v>
      </c>
      <c r="C1620" t="s">
        <v>18</v>
      </c>
      <c r="D1620" t="s">
        <v>19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t="s">
        <v>68</v>
      </c>
      <c r="K1620" t="s">
        <v>137</v>
      </c>
    </row>
    <row r="1621" spans="1:11" x14ac:dyDescent="0.25">
      <c r="A1621">
        <v>1686</v>
      </c>
      <c r="B1621" t="s">
        <v>673</v>
      </c>
      <c r="C1621" t="s">
        <v>10</v>
      </c>
      <c r="D1621" t="s">
        <v>569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t="s">
        <v>53</v>
      </c>
      <c r="K1621" t="s">
        <v>443</v>
      </c>
    </row>
    <row r="1622" spans="1:11" x14ac:dyDescent="0.25">
      <c r="A1622">
        <v>1687</v>
      </c>
      <c r="B1622" t="s">
        <v>673</v>
      </c>
      <c r="C1622" t="s">
        <v>14</v>
      </c>
      <c r="D1622" t="s">
        <v>570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t="s">
        <v>53</v>
      </c>
      <c r="K1622" t="s">
        <v>443</v>
      </c>
    </row>
    <row r="1623" spans="1:11" x14ac:dyDescent="0.25">
      <c r="A1623">
        <v>1688</v>
      </c>
      <c r="B1623" t="s">
        <v>673</v>
      </c>
      <c r="C1623" t="s">
        <v>16</v>
      </c>
      <c r="D1623" t="s">
        <v>571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t="s">
        <v>53</v>
      </c>
      <c r="K1623" t="s">
        <v>443</v>
      </c>
    </row>
    <row r="1624" spans="1:11" x14ac:dyDescent="0.25">
      <c r="A1624">
        <v>1689</v>
      </c>
      <c r="B1624" t="s">
        <v>673</v>
      </c>
      <c r="C1624" t="s">
        <v>18</v>
      </c>
      <c r="D1624" t="s">
        <v>572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t="s">
        <v>53</v>
      </c>
      <c r="K1624" t="s">
        <v>443</v>
      </c>
    </row>
    <row r="1625" spans="1:11" x14ac:dyDescent="0.25">
      <c r="A1625">
        <v>1690</v>
      </c>
      <c r="B1625" t="s">
        <v>674</v>
      </c>
      <c r="C1625" t="s">
        <v>10</v>
      </c>
      <c r="D1625" t="s">
        <v>15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t="s">
        <v>22</v>
      </c>
      <c r="K1625" t="s">
        <v>596</v>
      </c>
    </row>
    <row r="1626" spans="1:11" x14ac:dyDescent="0.25">
      <c r="A1626">
        <v>1691</v>
      </c>
      <c r="B1626" t="s">
        <v>674</v>
      </c>
      <c r="C1626" t="s">
        <v>14</v>
      </c>
      <c r="D1626" t="s">
        <v>17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t="s">
        <v>22</v>
      </c>
      <c r="K1626" t="s">
        <v>596</v>
      </c>
    </row>
    <row r="1627" spans="1:11" x14ac:dyDescent="0.25">
      <c r="A1627">
        <v>1692</v>
      </c>
      <c r="B1627" t="s">
        <v>674</v>
      </c>
      <c r="C1627" t="s">
        <v>16</v>
      </c>
      <c r="D1627" t="s">
        <v>19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t="s">
        <v>22</v>
      </c>
      <c r="K1627" t="s">
        <v>596</v>
      </c>
    </row>
    <row r="1628" spans="1:11" x14ac:dyDescent="0.25">
      <c r="A1628">
        <v>1693</v>
      </c>
      <c r="B1628" t="s">
        <v>674</v>
      </c>
      <c r="C1628" t="s">
        <v>18</v>
      </c>
      <c r="D1628" t="s">
        <v>76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t="s">
        <v>22</v>
      </c>
      <c r="K1628" t="s">
        <v>596</v>
      </c>
    </row>
    <row r="1629" spans="1:11" x14ac:dyDescent="0.25">
      <c r="A1629">
        <v>1698</v>
      </c>
      <c r="B1629" t="s">
        <v>675</v>
      </c>
      <c r="C1629" t="s">
        <v>10</v>
      </c>
      <c r="D1629" t="s">
        <v>15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t="s">
        <v>12</v>
      </c>
      <c r="K1629" t="s">
        <v>676</v>
      </c>
    </row>
    <row r="1630" spans="1:11" x14ac:dyDescent="0.25">
      <c r="A1630">
        <v>1699</v>
      </c>
      <c r="B1630" t="s">
        <v>675</v>
      </c>
      <c r="C1630" t="s">
        <v>14</v>
      </c>
      <c r="D1630" t="s">
        <v>17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t="s">
        <v>12</v>
      </c>
      <c r="K1630" t="s">
        <v>676</v>
      </c>
    </row>
    <row r="1631" spans="1:11" x14ac:dyDescent="0.25">
      <c r="A1631">
        <v>1700</v>
      </c>
      <c r="B1631" t="s">
        <v>675</v>
      </c>
      <c r="C1631" t="s">
        <v>16</v>
      </c>
      <c r="D1631" t="s">
        <v>19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t="s">
        <v>12</v>
      </c>
      <c r="K1631" t="s">
        <v>676</v>
      </c>
    </row>
    <row r="1632" spans="1:11" x14ac:dyDescent="0.25">
      <c r="A1632">
        <v>1701</v>
      </c>
      <c r="B1632" t="s">
        <v>675</v>
      </c>
      <c r="C1632" t="s">
        <v>18</v>
      </c>
      <c r="D1632" t="s">
        <v>76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t="s">
        <v>12</v>
      </c>
      <c r="K1632" t="s">
        <v>676</v>
      </c>
    </row>
    <row r="1633" spans="1:11" x14ac:dyDescent="0.25">
      <c r="A1633">
        <v>1702</v>
      </c>
      <c r="B1633" t="s">
        <v>677</v>
      </c>
      <c r="C1633" t="s">
        <v>10</v>
      </c>
      <c r="D1633" t="s">
        <v>11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t="s">
        <v>108</v>
      </c>
      <c r="K1633" t="s">
        <v>109</v>
      </c>
    </row>
    <row r="1634" spans="1:11" x14ac:dyDescent="0.25">
      <c r="A1634">
        <v>1703</v>
      </c>
      <c r="B1634" t="s">
        <v>677</v>
      </c>
      <c r="C1634" t="s">
        <v>14</v>
      </c>
      <c r="D1634" t="s">
        <v>15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t="s">
        <v>108</v>
      </c>
      <c r="K1634" t="s">
        <v>109</v>
      </c>
    </row>
    <row r="1635" spans="1:11" x14ac:dyDescent="0.25">
      <c r="A1635">
        <v>1704</v>
      </c>
      <c r="B1635" t="s">
        <v>677</v>
      </c>
      <c r="C1635" t="s">
        <v>16</v>
      </c>
      <c r="D1635" t="s">
        <v>17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t="s">
        <v>108</v>
      </c>
      <c r="K1635" t="s">
        <v>109</v>
      </c>
    </row>
    <row r="1636" spans="1:11" x14ac:dyDescent="0.25">
      <c r="A1636">
        <v>1705</v>
      </c>
      <c r="B1636" t="s">
        <v>677</v>
      </c>
      <c r="C1636" t="s">
        <v>18</v>
      </c>
      <c r="D1636" t="s">
        <v>19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t="s">
        <v>108</v>
      </c>
      <c r="K1636" t="s">
        <v>109</v>
      </c>
    </row>
    <row r="1637" spans="1:11" x14ac:dyDescent="0.25">
      <c r="A1637">
        <v>1706</v>
      </c>
      <c r="B1637" t="s">
        <v>678</v>
      </c>
      <c r="C1637" t="s">
        <v>10</v>
      </c>
      <c r="D1637" t="s">
        <v>58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t="s">
        <v>53</v>
      </c>
      <c r="K1637" t="s">
        <v>218</v>
      </c>
    </row>
    <row r="1638" spans="1:11" x14ac:dyDescent="0.25">
      <c r="A1638">
        <v>1707</v>
      </c>
      <c r="B1638" t="s">
        <v>678</v>
      </c>
      <c r="C1638" t="s">
        <v>14</v>
      </c>
      <c r="D1638" t="s">
        <v>59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t="s">
        <v>53</v>
      </c>
      <c r="K1638" t="s">
        <v>218</v>
      </c>
    </row>
    <row r="1639" spans="1:11" x14ac:dyDescent="0.25">
      <c r="A1639">
        <v>1708</v>
      </c>
      <c r="B1639" t="s">
        <v>678</v>
      </c>
      <c r="C1639" t="s">
        <v>16</v>
      </c>
      <c r="D1639" t="s">
        <v>60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t="s">
        <v>53</v>
      </c>
      <c r="K1639" t="s">
        <v>218</v>
      </c>
    </row>
    <row r="1640" spans="1:11" x14ac:dyDescent="0.25">
      <c r="A1640">
        <v>1709</v>
      </c>
      <c r="B1640" t="s">
        <v>678</v>
      </c>
      <c r="C1640" t="s">
        <v>18</v>
      </c>
      <c r="D1640" t="s">
        <v>61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t="s">
        <v>53</v>
      </c>
      <c r="K1640" t="s">
        <v>218</v>
      </c>
    </row>
    <row r="1641" spans="1:11" x14ac:dyDescent="0.25">
      <c r="A1641">
        <v>1710</v>
      </c>
      <c r="B1641" t="s">
        <v>679</v>
      </c>
      <c r="C1641" t="s">
        <v>10</v>
      </c>
      <c r="D1641" t="s">
        <v>38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t="s">
        <v>80</v>
      </c>
      <c r="K1641" t="s">
        <v>121</v>
      </c>
    </row>
    <row r="1642" spans="1:11" x14ac:dyDescent="0.25">
      <c r="A1642">
        <v>1711</v>
      </c>
      <c r="B1642" t="s">
        <v>679</v>
      </c>
      <c r="C1642" t="s">
        <v>14</v>
      </c>
      <c r="D1642" t="s">
        <v>39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t="s">
        <v>80</v>
      </c>
      <c r="K1642" t="s">
        <v>121</v>
      </c>
    </row>
    <row r="1643" spans="1:11" x14ac:dyDescent="0.25">
      <c r="A1643">
        <v>1712</v>
      </c>
      <c r="B1643" t="s">
        <v>679</v>
      </c>
      <c r="C1643" t="s">
        <v>16</v>
      </c>
      <c r="D1643" t="s">
        <v>40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t="s">
        <v>80</v>
      </c>
      <c r="K1643" t="s">
        <v>121</v>
      </c>
    </row>
    <row r="1644" spans="1:11" x14ac:dyDescent="0.25">
      <c r="A1644">
        <v>1713</v>
      </c>
      <c r="B1644" t="s">
        <v>680</v>
      </c>
      <c r="C1644" t="s">
        <v>10</v>
      </c>
      <c r="D1644" t="s">
        <v>11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t="s">
        <v>27</v>
      </c>
      <c r="K1644" t="s">
        <v>78</v>
      </c>
    </row>
    <row r="1645" spans="1:11" x14ac:dyDescent="0.25">
      <c r="A1645">
        <v>1714</v>
      </c>
      <c r="B1645" t="s">
        <v>680</v>
      </c>
      <c r="C1645" t="s">
        <v>14</v>
      </c>
      <c r="D1645" t="s">
        <v>15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t="s">
        <v>27</v>
      </c>
      <c r="K1645" t="s">
        <v>78</v>
      </c>
    </row>
    <row r="1646" spans="1:11" x14ac:dyDescent="0.25">
      <c r="A1646">
        <v>1715</v>
      </c>
      <c r="B1646" t="s">
        <v>680</v>
      </c>
      <c r="C1646" t="s">
        <v>16</v>
      </c>
      <c r="D1646" t="s">
        <v>17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t="s">
        <v>27</v>
      </c>
      <c r="K1646" t="s">
        <v>78</v>
      </c>
    </row>
    <row r="1647" spans="1:11" x14ac:dyDescent="0.25">
      <c r="A1647">
        <v>1716</v>
      </c>
      <c r="B1647" t="s">
        <v>680</v>
      </c>
      <c r="C1647" t="s">
        <v>18</v>
      </c>
      <c r="D1647" t="s">
        <v>19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t="s">
        <v>27</v>
      </c>
      <c r="K1647" t="s">
        <v>78</v>
      </c>
    </row>
    <row r="1648" spans="1:11" x14ac:dyDescent="0.25">
      <c r="A1648">
        <v>1717</v>
      </c>
      <c r="B1648" t="s">
        <v>681</v>
      </c>
      <c r="C1648" t="s">
        <v>10</v>
      </c>
      <c r="D1648" t="s">
        <v>11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t="s">
        <v>73</v>
      </c>
      <c r="K1648" t="s">
        <v>74</v>
      </c>
    </row>
    <row r="1649" spans="1:11" x14ac:dyDescent="0.25">
      <c r="A1649">
        <v>1718</v>
      </c>
      <c r="B1649" t="s">
        <v>681</v>
      </c>
      <c r="C1649" t="s">
        <v>14</v>
      </c>
      <c r="D1649" t="s">
        <v>15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t="s">
        <v>73</v>
      </c>
      <c r="K1649" t="s">
        <v>74</v>
      </c>
    </row>
    <row r="1650" spans="1:11" x14ac:dyDescent="0.25">
      <c r="A1650">
        <v>1719</v>
      </c>
      <c r="B1650" t="s">
        <v>681</v>
      </c>
      <c r="C1650" t="s">
        <v>16</v>
      </c>
      <c r="D1650" t="s">
        <v>17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t="s">
        <v>73</v>
      </c>
      <c r="K1650" t="s">
        <v>74</v>
      </c>
    </row>
    <row r="1651" spans="1:11" x14ac:dyDescent="0.25">
      <c r="A1651">
        <v>1720</v>
      </c>
      <c r="B1651" t="s">
        <v>681</v>
      </c>
      <c r="C1651" t="s">
        <v>18</v>
      </c>
      <c r="D1651" t="s">
        <v>19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t="s">
        <v>73</v>
      </c>
      <c r="K1651" t="s">
        <v>74</v>
      </c>
    </row>
    <row r="1652" spans="1:11" x14ac:dyDescent="0.25">
      <c r="A1652">
        <v>1721</v>
      </c>
      <c r="B1652" t="s">
        <v>682</v>
      </c>
      <c r="C1652" t="s">
        <v>10</v>
      </c>
      <c r="D1652" t="s">
        <v>11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t="s">
        <v>22</v>
      </c>
      <c r="K1652" t="s">
        <v>177</v>
      </c>
    </row>
    <row r="1653" spans="1:11" x14ac:dyDescent="0.25">
      <c r="A1653">
        <v>1722</v>
      </c>
      <c r="B1653" t="s">
        <v>682</v>
      </c>
      <c r="C1653" t="s">
        <v>14</v>
      </c>
      <c r="D1653" t="s">
        <v>15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t="s">
        <v>22</v>
      </c>
      <c r="K1653" t="s">
        <v>177</v>
      </c>
    </row>
    <row r="1654" spans="1:11" x14ac:dyDescent="0.25">
      <c r="A1654">
        <v>1723</v>
      </c>
      <c r="B1654" t="s">
        <v>682</v>
      </c>
      <c r="C1654" t="s">
        <v>16</v>
      </c>
      <c r="D1654" t="s">
        <v>17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t="s">
        <v>22</v>
      </c>
      <c r="K1654" t="s">
        <v>177</v>
      </c>
    </row>
    <row r="1655" spans="1:11" x14ac:dyDescent="0.25">
      <c r="A1655">
        <v>1724</v>
      </c>
      <c r="B1655" t="s">
        <v>682</v>
      </c>
      <c r="C1655" t="s">
        <v>18</v>
      </c>
      <c r="D1655" t="s">
        <v>19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t="s">
        <v>22</v>
      </c>
      <c r="K1655" t="s">
        <v>177</v>
      </c>
    </row>
    <row r="1656" spans="1:11" x14ac:dyDescent="0.25">
      <c r="A1656">
        <v>1725</v>
      </c>
      <c r="B1656" t="s">
        <v>683</v>
      </c>
      <c r="C1656" t="s">
        <v>10</v>
      </c>
      <c r="D1656" t="s">
        <v>11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t="s">
        <v>22</v>
      </c>
      <c r="K1656" t="s">
        <v>684</v>
      </c>
    </row>
    <row r="1657" spans="1:11" x14ac:dyDescent="0.25">
      <c r="A1657">
        <v>1726</v>
      </c>
      <c r="B1657" t="s">
        <v>683</v>
      </c>
      <c r="C1657" t="s">
        <v>14</v>
      </c>
      <c r="D1657" t="s">
        <v>15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t="s">
        <v>22</v>
      </c>
      <c r="K1657" t="s">
        <v>684</v>
      </c>
    </row>
    <row r="1658" spans="1:11" x14ac:dyDescent="0.25">
      <c r="A1658">
        <v>1727</v>
      </c>
      <c r="B1658" t="s">
        <v>683</v>
      </c>
      <c r="C1658" t="s">
        <v>16</v>
      </c>
      <c r="D1658" t="s">
        <v>17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t="s">
        <v>22</v>
      </c>
      <c r="K1658" t="s">
        <v>684</v>
      </c>
    </row>
    <row r="1659" spans="1:11" x14ac:dyDescent="0.25">
      <c r="A1659">
        <v>1728</v>
      </c>
      <c r="B1659" t="s">
        <v>683</v>
      </c>
      <c r="C1659" t="s">
        <v>18</v>
      </c>
      <c r="D1659" t="s">
        <v>19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t="s">
        <v>22</v>
      </c>
      <c r="K1659" t="s">
        <v>684</v>
      </c>
    </row>
    <row r="1660" spans="1:11" x14ac:dyDescent="0.25">
      <c r="A1660">
        <v>1729</v>
      </c>
      <c r="B1660" t="s">
        <v>685</v>
      </c>
      <c r="C1660" t="s">
        <v>10</v>
      </c>
      <c r="D1660" t="s">
        <v>11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t="s">
        <v>108</v>
      </c>
      <c r="K1660" t="s">
        <v>109</v>
      </c>
    </row>
    <row r="1661" spans="1:11" x14ac:dyDescent="0.25">
      <c r="A1661">
        <v>1730</v>
      </c>
      <c r="B1661" t="s">
        <v>685</v>
      </c>
      <c r="C1661" t="s">
        <v>14</v>
      </c>
      <c r="D1661" t="s">
        <v>15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t="s">
        <v>108</v>
      </c>
      <c r="K1661" t="s">
        <v>109</v>
      </c>
    </row>
    <row r="1662" spans="1:11" x14ac:dyDescent="0.25">
      <c r="A1662">
        <v>1731</v>
      </c>
      <c r="B1662" t="s">
        <v>685</v>
      </c>
      <c r="C1662" t="s">
        <v>16</v>
      </c>
      <c r="D1662" t="s">
        <v>17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t="s">
        <v>108</v>
      </c>
      <c r="K1662" t="s">
        <v>109</v>
      </c>
    </row>
    <row r="1663" spans="1:11" x14ac:dyDescent="0.25">
      <c r="A1663">
        <v>1732</v>
      </c>
      <c r="B1663" t="s">
        <v>685</v>
      </c>
      <c r="C1663" t="s">
        <v>18</v>
      </c>
      <c r="D1663" t="s">
        <v>19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t="s">
        <v>108</v>
      </c>
      <c r="K1663" t="s">
        <v>109</v>
      </c>
    </row>
    <row r="1664" spans="1:11" x14ac:dyDescent="0.25">
      <c r="A1664">
        <v>1733</v>
      </c>
      <c r="B1664" t="s">
        <v>686</v>
      </c>
      <c r="C1664" t="s">
        <v>10</v>
      </c>
      <c r="D1664" t="s">
        <v>11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t="s">
        <v>63</v>
      </c>
      <c r="K1664" t="s">
        <v>64</v>
      </c>
    </row>
    <row r="1665" spans="1:11" x14ac:dyDescent="0.25">
      <c r="A1665">
        <v>1734</v>
      </c>
      <c r="B1665" t="s">
        <v>686</v>
      </c>
      <c r="C1665" t="s">
        <v>14</v>
      </c>
      <c r="D1665" t="s">
        <v>15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t="s">
        <v>63</v>
      </c>
      <c r="K1665" t="s">
        <v>64</v>
      </c>
    </row>
    <row r="1666" spans="1:11" x14ac:dyDescent="0.25">
      <c r="A1666">
        <v>1735</v>
      </c>
      <c r="B1666" t="s">
        <v>686</v>
      </c>
      <c r="C1666" t="s">
        <v>16</v>
      </c>
      <c r="D1666" t="s">
        <v>17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t="s">
        <v>63</v>
      </c>
      <c r="K1666" t="s">
        <v>64</v>
      </c>
    </row>
    <row r="1667" spans="1:11" x14ac:dyDescent="0.25">
      <c r="A1667">
        <v>1736</v>
      </c>
      <c r="B1667" t="s">
        <v>686</v>
      </c>
      <c r="C1667" t="s">
        <v>18</v>
      </c>
      <c r="D1667" t="s">
        <v>19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t="s">
        <v>63</v>
      </c>
      <c r="K1667" t="s">
        <v>64</v>
      </c>
    </row>
    <row r="1668" spans="1:11" x14ac:dyDescent="0.25">
      <c r="A1668">
        <v>1737</v>
      </c>
      <c r="B1668" t="s">
        <v>687</v>
      </c>
      <c r="C1668" t="s">
        <v>10</v>
      </c>
      <c r="D1668" t="s">
        <v>11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t="s">
        <v>68</v>
      </c>
      <c r="K1668" t="s">
        <v>71</v>
      </c>
    </row>
    <row r="1669" spans="1:11" x14ac:dyDescent="0.25">
      <c r="A1669">
        <v>1738</v>
      </c>
      <c r="B1669" t="s">
        <v>687</v>
      </c>
      <c r="C1669" t="s">
        <v>14</v>
      </c>
      <c r="D1669" t="s">
        <v>15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t="s">
        <v>68</v>
      </c>
      <c r="K1669" t="s">
        <v>71</v>
      </c>
    </row>
    <row r="1670" spans="1:11" x14ac:dyDescent="0.25">
      <c r="A1670">
        <v>1739</v>
      </c>
      <c r="B1670" t="s">
        <v>687</v>
      </c>
      <c r="C1670" t="s">
        <v>16</v>
      </c>
      <c r="D1670" t="s">
        <v>17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t="s">
        <v>68</v>
      </c>
      <c r="K1670" t="s">
        <v>71</v>
      </c>
    </row>
    <row r="1671" spans="1:11" x14ac:dyDescent="0.25">
      <c r="A1671">
        <v>1740</v>
      </c>
      <c r="B1671" t="s">
        <v>687</v>
      </c>
      <c r="C1671" t="s">
        <v>18</v>
      </c>
      <c r="D1671" t="s">
        <v>19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t="s">
        <v>68</v>
      </c>
      <c r="K1671" t="s">
        <v>71</v>
      </c>
    </row>
    <row r="1672" spans="1:11" x14ac:dyDescent="0.25">
      <c r="A1672">
        <v>1741</v>
      </c>
      <c r="B1672" t="s">
        <v>688</v>
      </c>
      <c r="C1672" t="s">
        <v>10</v>
      </c>
      <c r="D1672" t="s">
        <v>439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27</v>
      </c>
      <c r="K1672" t="s">
        <v>49</v>
      </c>
    </row>
    <row r="1673" spans="1:11" x14ac:dyDescent="0.25">
      <c r="A1673">
        <v>1742</v>
      </c>
      <c r="B1673" t="s">
        <v>688</v>
      </c>
      <c r="C1673" t="s">
        <v>14</v>
      </c>
      <c r="D1673" t="s">
        <v>440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27</v>
      </c>
      <c r="K1673" t="s">
        <v>49</v>
      </c>
    </row>
    <row r="1674" spans="1:11" x14ac:dyDescent="0.25">
      <c r="A1674">
        <v>1743</v>
      </c>
      <c r="B1674" t="s">
        <v>688</v>
      </c>
      <c r="C1674" t="s">
        <v>16</v>
      </c>
      <c r="D1674" t="s">
        <v>441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27</v>
      </c>
      <c r="K1674" t="s">
        <v>49</v>
      </c>
    </row>
    <row r="1675" spans="1:11" x14ac:dyDescent="0.25">
      <c r="A1675">
        <v>1744</v>
      </c>
      <c r="B1675" t="s">
        <v>688</v>
      </c>
      <c r="C1675" t="s">
        <v>18</v>
      </c>
      <c r="D1675" s="1">
        <v>42404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27</v>
      </c>
      <c r="K1675" t="s">
        <v>49</v>
      </c>
    </row>
    <row r="1676" spans="1:11" x14ac:dyDescent="0.25">
      <c r="A1676">
        <v>1745</v>
      </c>
      <c r="B1676" t="s">
        <v>689</v>
      </c>
      <c r="C1676" t="s">
        <v>10</v>
      </c>
      <c r="D1676" t="s">
        <v>11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t="s">
        <v>108</v>
      </c>
      <c r="K1676" t="s">
        <v>191</v>
      </c>
    </row>
    <row r="1677" spans="1:11" x14ac:dyDescent="0.25">
      <c r="A1677">
        <v>1746</v>
      </c>
      <c r="B1677" t="s">
        <v>689</v>
      </c>
      <c r="C1677" t="s">
        <v>14</v>
      </c>
      <c r="D1677" t="s">
        <v>15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t="s">
        <v>108</v>
      </c>
      <c r="K1677" t="s">
        <v>191</v>
      </c>
    </row>
    <row r="1678" spans="1:11" x14ac:dyDescent="0.25">
      <c r="A1678">
        <v>1747</v>
      </c>
      <c r="B1678" t="s">
        <v>689</v>
      </c>
      <c r="C1678" t="s">
        <v>16</v>
      </c>
      <c r="D1678" t="s">
        <v>17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t="s">
        <v>108</v>
      </c>
      <c r="K1678" t="s">
        <v>191</v>
      </c>
    </row>
    <row r="1679" spans="1:11" x14ac:dyDescent="0.25">
      <c r="A1679">
        <v>1748</v>
      </c>
      <c r="B1679" t="s">
        <v>689</v>
      </c>
      <c r="C1679" t="s">
        <v>18</v>
      </c>
      <c r="D1679" t="s">
        <v>19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t="s">
        <v>108</v>
      </c>
      <c r="K1679" t="s">
        <v>191</v>
      </c>
    </row>
    <row r="1680" spans="1:11" x14ac:dyDescent="0.25">
      <c r="A1680">
        <v>1749</v>
      </c>
      <c r="B1680" t="s">
        <v>690</v>
      </c>
      <c r="C1680" t="s">
        <v>10</v>
      </c>
      <c r="D1680" t="s">
        <v>11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t="s">
        <v>33</v>
      </c>
      <c r="K1680" t="s">
        <v>214</v>
      </c>
    </row>
    <row r="1681" spans="1:11" x14ac:dyDescent="0.25">
      <c r="A1681">
        <v>1750</v>
      </c>
      <c r="B1681" t="s">
        <v>690</v>
      </c>
      <c r="C1681" t="s">
        <v>14</v>
      </c>
      <c r="D1681" t="s">
        <v>15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t="s">
        <v>33</v>
      </c>
      <c r="K1681" t="s">
        <v>214</v>
      </c>
    </row>
    <row r="1682" spans="1:11" x14ac:dyDescent="0.25">
      <c r="A1682">
        <v>1751</v>
      </c>
      <c r="B1682" t="s">
        <v>690</v>
      </c>
      <c r="C1682" t="s">
        <v>16</v>
      </c>
      <c r="D1682" t="s">
        <v>17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t="s">
        <v>33</v>
      </c>
      <c r="K1682" t="s">
        <v>214</v>
      </c>
    </row>
    <row r="1683" spans="1:11" x14ac:dyDescent="0.25">
      <c r="A1683">
        <v>1752</v>
      </c>
      <c r="B1683" t="s">
        <v>690</v>
      </c>
      <c r="C1683" t="s">
        <v>18</v>
      </c>
      <c r="D1683" t="s">
        <v>19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t="s">
        <v>33</v>
      </c>
      <c r="K1683" t="s">
        <v>214</v>
      </c>
    </row>
    <row r="1684" spans="1:11" x14ac:dyDescent="0.25">
      <c r="A1684">
        <v>1753</v>
      </c>
      <c r="B1684" t="s">
        <v>691</v>
      </c>
      <c r="C1684" t="s">
        <v>10</v>
      </c>
      <c r="D1684" t="s">
        <v>11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27</v>
      </c>
      <c r="K1684" t="s">
        <v>238</v>
      </c>
    </row>
    <row r="1685" spans="1:11" x14ac:dyDescent="0.25">
      <c r="A1685">
        <v>1754</v>
      </c>
      <c r="B1685" t="s">
        <v>691</v>
      </c>
      <c r="C1685" t="s">
        <v>14</v>
      </c>
      <c r="D1685" t="s">
        <v>15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27</v>
      </c>
      <c r="K1685" t="s">
        <v>238</v>
      </c>
    </row>
    <row r="1686" spans="1:11" x14ac:dyDescent="0.25">
      <c r="A1686">
        <v>1755</v>
      </c>
      <c r="B1686" t="s">
        <v>691</v>
      </c>
      <c r="C1686" t="s">
        <v>16</v>
      </c>
      <c r="D1686" t="s">
        <v>17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27</v>
      </c>
      <c r="K1686" t="s">
        <v>238</v>
      </c>
    </row>
    <row r="1687" spans="1:11" x14ac:dyDescent="0.25">
      <c r="A1687">
        <v>1756</v>
      </c>
      <c r="B1687" t="s">
        <v>691</v>
      </c>
      <c r="C1687" t="s">
        <v>18</v>
      </c>
      <c r="D1687" t="s">
        <v>19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27</v>
      </c>
      <c r="K1687" t="s">
        <v>238</v>
      </c>
    </row>
    <row r="1688" spans="1:11" x14ac:dyDescent="0.25">
      <c r="A1688">
        <v>1757</v>
      </c>
      <c r="B1688" t="s">
        <v>692</v>
      </c>
      <c r="C1688" t="s">
        <v>10</v>
      </c>
      <c r="D1688" t="s">
        <v>11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t="s">
        <v>12</v>
      </c>
      <c r="K1688" t="s">
        <v>211</v>
      </c>
    </row>
    <row r="1689" spans="1:11" x14ac:dyDescent="0.25">
      <c r="A1689">
        <v>1758</v>
      </c>
      <c r="B1689" t="s">
        <v>692</v>
      </c>
      <c r="C1689" t="s">
        <v>14</v>
      </c>
      <c r="D1689" t="s">
        <v>15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t="s">
        <v>12</v>
      </c>
      <c r="K1689" t="s">
        <v>211</v>
      </c>
    </row>
    <row r="1690" spans="1:11" x14ac:dyDescent="0.25">
      <c r="A1690">
        <v>1759</v>
      </c>
      <c r="B1690" t="s">
        <v>692</v>
      </c>
      <c r="C1690" t="s">
        <v>16</v>
      </c>
      <c r="D1690" t="s">
        <v>17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t="s">
        <v>12</v>
      </c>
      <c r="K1690" t="s">
        <v>211</v>
      </c>
    </row>
    <row r="1691" spans="1:11" x14ac:dyDescent="0.25">
      <c r="A1691">
        <v>1760</v>
      </c>
      <c r="B1691" t="s">
        <v>692</v>
      </c>
      <c r="C1691" t="s">
        <v>18</v>
      </c>
      <c r="D1691" t="s">
        <v>19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t="s">
        <v>12</v>
      </c>
      <c r="K1691" t="s">
        <v>211</v>
      </c>
    </row>
    <row r="1692" spans="1:11" x14ac:dyDescent="0.25">
      <c r="A1692">
        <v>1761</v>
      </c>
      <c r="B1692" t="s">
        <v>693</v>
      </c>
      <c r="C1692" t="s">
        <v>10</v>
      </c>
      <c r="D1692" t="s">
        <v>11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27</v>
      </c>
      <c r="K1692" t="s">
        <v>78</v>
      </c>
    </row>
    <row r="1693" spans="1:11" x14ac:dyDescent="0.25">
      <c r="A1693">
        <v>1762</v>
      </c>
      <c r="B1693" t="s">
        <v>693</v>
      </c>
      <c r="C1693" t="s">
        <v>14</v>
      </c>
      <c r="D1693" t="s">
        <v>15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27</v>
      </c>
      <c r="K1693" t="s">
        <v>78</v>
      </c>
    </row>
    <row r="1694" spans="1:11" x14ac:dyDescent="0.25">
      <c r="A1694">
        <v>1763</v>
      </c>
      <c r="B1694" t="s">
        <v>693</v>
      </c>
      <c r="C1694" t="s">
        <v>16</v>
      </c>
      <c r="D1694" t="s">
        <v>17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27</v>
      </c>
      <c r="K1694" t="s">
        <v>78</v>
      </c>
    </row>
    <row r="1695" spans="1:11" x14ac:dyDescent="0.25">
      <c r="A1695">
        <v>1764</v>
      </c>
      <c r="B1695" t="s">
        <v>693</v>
      </c>
      <c r="C1695" t="s">
        <v>18</v>
      </c>
      <c r="D1695" t="s">
        <v>19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27</v>
      </c>
      <c r="K1695" t="s">
        <v>78</v>
      </c>
    </row>
    <row r="1696" spans="1:11" x14ac:dyDescent="0.25">
      <c r="A1696">
        <v>1765</v>
      </c>
      <c r="B1696" t="s">
        <v>694</v>
      </c>
      <c r="C1696" t="s">
        <v>10</v>
      </c>
      <c r="D1696" t="s">
        <v>21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t="s">
        <v>22</v>
      </c>
      <c r="K1696" t="s">
        <v>202</v>
      </c>
    </row>
    <row r="1697" spans="1:11" x14ac:dyDescent="0.25">
      <c r="A1697">
        <v>1766</v>
      </c>
      <c r="B1697" t="s">
        <v>694</v>
      </c>
      <c r="C1697" t="s">
        <v>14</v>
      </c>
      <c r="D1697" t="s">
        <v>24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t="s">
        <v>22</v>
      </c>
      <c r="K1697" t="s">
        <v>202</v>
      </c>
    </row>
    <row r="1698" spans="1:11" x14ac:dyDescent="0.25">
      <c r="A1698">
        <v>1767</v>
      </c>
      <c r="B1698" t="s">
        <v>694</v>
      </c>
      <c r="C1698" t="s">
        <v>16</v>
      </c>
      <c r="D1698" t="s">
        <v>354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t="s">
        <v>22</v>
      </c>
      <c r="K1698" t="s">
        <v>202</v>
      </c>
    </row>
    <row r="1699" spans="1:11" x14ac:dyDescent="0.25">
      <c r="A1699">
        <v>1768</v>
      </c>
      <c r="B1699" t="s">
        <v>694</v>
      </c>
      <c r="C1699" t="s">
        <v>18</v>
      </c>
      <c r="D1699" t="s">
        <v>355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t="s">
        <v>22</v>
      </c>
      <c r="K1699" t="s">
        <v>202</v>
      </c>
    </row>
    <row r="1700" spans="1:11" x14ac:dyDescent="0.25">
      <c r="A1700">
        <v>1769</v>
      </c>
      <c r="B1700" t="s">
        <v>695</v>
      </c>
      <c r="C1700" t="s">
        <v>10</v>
      </c>
      <c r="D1700" t="s">
        <v>11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t="s">
        <v>33</v>
      </c>
      <c r="K1700" t="s">
        <v>42</v>
      </c>
    </row>
    <row r="1701" spans="1:11" x14ac:dyDescent="0.25">
      <c r="A1701">
        <v>1770</v>
      </c>
      <c r="B1701" t="s">
        <v>695</v>
      </c>
      <c r="C1701" t="s">
        <v>14</v>
      </c>
      <c r="D1701" t="s">
        <v>15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33</v>
      </c>
      <c r="K1701" t="s">
        <v>42</v>
      </c>
    </row>
    <row r="1702" spans="1:11" x14ac:dyDescent="0.25">
      <c r="A1702">
        <v>1771</v>
      </c>
      <c r="B1702" t="s">
        <v>695</v>
      </c>
      <c r="C1702" t="s">
        <v>16</v>
      </c>
      <c r="D1702" t="s">
        <v>17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33</v>
      </c>
      <c r="K1702" t="s">
        <v>42</v>
      </c>
    </row>
    <row r="1703" spans="1:11" x14ac:dyDescent="0.25">
      <c r="A1703">
        <v>1772</v>
      </c>
      <c r="B1703" t="s">
        <v>695</v>
      </c>
      <c r="C1703" t="s">
        <v>18</v>
      </c>
      <c r="D1703" t="s">
        <v>19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33</v>
      </c>
      <c r="K1703" t="s">
        <v>42</v>
      </c>
    </row>
    <row r="1704" spans="1:11" x14ac:dyDescent="0.25">
      <c r="A1704">
        <v>1773</v>
      </c>
      <c r="B1704" t="s">
        <v>696</v>
      </c>
      <c r="C1704" t="s">
        <v>10</v>
      </c>
      <c r="D1704" t="s">
        <v>11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t="s">
        <v>68</v>
      </c>
      <c r="K1704" t="s">
        <v>187</v>
      </c>
    </row>
    <row r="1705" spans="1:11" x14ac:dyDescent="0.25">
      <c r="A1705">
        <v>1774</v>
      </c>
      <c r="B1705" t="s">
        <v>696</v>
      </c>
      <c r="C1705" t="s">
        <v>14</v>
      </c>
      <c r="D1705" t="s">
        <v>15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72761000</v>
      </c>
      <c r="J1705" t="s">
        <v>68</v>
      </c>
      <c r="K1705" t="s">
        <v>187</v>
      </c>
    </row>
    <row r="1706" spans="1:11" x14ac:dyDescent="0.25">
      <c r="A1706">
        <v>1775</v>
      </c>
      <c r="B1706" t="s">
        <v>696</v>
      </c>
      <c r="C1706" t="s">
        <v>16</v>
      </c>
      <c r="D1706" t="s">
        <v>17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87159000</v>
      </c>
      <c r="J1706" t="s">
        <v>68</v>
      </c>
      <c r="K1706" t="s">
        <v>187</v>
      </c>
    </row>
    <row r="1707" spans="1:11" x14ac:dyDescent="0.25">
      <c r="A1707">
        <v>1776</v>
      </c>
      <c r="B1707" t="s">
        <v>696</v>
      </c>
      <c r="C1707" t="s">
        <v>18</v>
      </c>
      <c r="D1707" t="s">
        <v>19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t="s">
        <v>68</v>
      </c>
      <c r="K1707" t="s">
        <v>187</v>
      </c>
    </row>
    <row r="1708" spans="1:11" x14ac:dyDescent="0.25">
      <c r="A1708">
        <v>1777</v>
      </c>
      <c r="B1708" t="s">
        <v>697</v>
      </c>
      <c r="C1708" t="s">
        <v>10</v>
      </c>
      <c r="D1708" t="s">
        <v>15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33</v>
      </c>
      <c r="K1708" t="s">
        <v>34</v>
      </c>
    </row>
    <row r="1709" spans="1:11" x14ac:dyDescent="0.25">
      <c r="A1709">
        <v>1778</v>
      </c>
      <c r="B1709" t="s">
        <v>697</v>
      </c>
      <c r="C1709" t="s">
        <v>14</v>
      </c>
      <c r="D1709" t="s">
        <v>17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33</v>
      </c>
      <c r="K1709" t="s">
        <v>34</v>
      </c>
    </row>
    <row r="1710" spans="1:11" x14ac:dyDescent="0.25">
      <c r="A1710">
        <v>1779</v>
      </c>
      <c r="B1710" t="s">
        <v>697</v>
      </c>
      <c r="C1710" t="s">
        <v>16</v>
      </c>
      <c r="D1710" t="s">
        <v>19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33</v>
      </c>
      <c r="K1710" t="s">
        <v>34</v>
      </c>
    </row>
    <row r="1711" spans="1:11" x14ac:dyDescent="0.25">
      <c r="A1711">
        <v>1780</v>
      </c>
      <c r="B1711" t="s">
        <v>697</v>
      </c>
      <c r="C1711" t="s">
        <v>18</v>
      </c>
      <c r="D1711" t="s">
        <v>76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33</v>
      </c>
      <c r="K1711" t="s">
        <v>34</v>
      </c>
    </row>
    <row r="1715" spans="5:5" x14ac:dyDescent="0.25">
      <c r="E1715" s="4"/>
    </row>
  </sheetData>
  <autoFilter ref="A1:K1711" xr:uid="{71FBDA22-96F3-4EF5-8D96-8CCC19E2FE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0CCC-6A42-4124-A66E-E97BDF8D27A0}">
  <dimension ref="A1:Z69"/>
  <sheetViews>
    <sheetView tabSelected="1" zoomScale="71" workbookViewId="0">
      <selection activeCell="G62" sqref="G62"/>
    </sheetView>
  </sheetViews>
  <sheetFormatPr defaultRowHeight="15" x14ac:dyDescent="0.25"/>
  <cols>
    <col min="1" max="1" width="36" bestFit="1" customWidth="1"/>
    <col min="2" max="2" width="21.5703125" bestFit="1" customWidth="1"/>
    <col min="3" max="3" width="25.5703125" bestFit="1" customWidth="1"/>
    <col min="4" max="4" width="31.85546875" bestFit="1" customWidth="1"/>
    <col min="5" max="5" width="33.42578125" bestFit="1" customWidth="1"/>
    <col min="6" max="6" width="28.85546875" bestFit="1" customWidth="1"/>
    <col min="7" max="9" width="28.85546875" customWidth="1"/>
    <col min="10" max="10" width="11.5703125" customWidth="1"/>
    <col min="11" max="11" width="36.7109375" customWidth="1"/>
    <col min="12" max="12" width="21.5703125" bestFit="1" customWidth="1"/>
    <col min="13" max="13" width="25.5703125" bestFit="1" customWidth="1"/>
    <col min="14" max="14" width="31.85546875" bestFit="1" customWidth="1"/>
    <col min="15" max="15" width="33.42578125" bestFit="1" customWidth="1"/>
    <col min="16" max="16" width="28.85546875" bestFit="1" customWidth="1"/>
    <col min="17" max="17" width="28.85546875" customWidth="1"/>
    <col min="18" max="18" width="4.5703125" customWidth="1"/>
    <col min="19" max="19" width="27.7109375" bestFit="1" customWidth="1"/>
    <col min="20" max="20" width="21.5703125" bestFit="1" customWidth="1"/>
    <col min="21" max="21" width="25.5703125" bestFit="1" customWidth="1"/>
    <col min="22" max="22" width="31.85546875" bestFit="1" customWidth="1"/>
    <col min="23" max="23" width="33.42578125" bestFit="1" customWidth="1"/>
    <col min="24" max="24" width="28.85546875" bestFit="1" customWidth="1"/>
    <col min="25" max="25" width="20" customWidth="1"/>
    <col min="26" max="26" width="5" customWidth="1"/>
    <col min="27" max="32" width="12" bestFit="1" customWidth="1"/>
    <col min="33" max="33" width="11" bestFit="1" customWidth="1"/>
    <col min="34" max="42" width="12" bestFit="1" customWidth="1"/>
    <col min="43" max="43" width="11" bestFit="1" customWidth="1"/>
    <col min="44" max="45" width="12" bestFit="1" customWidth="1"/>
    <col min="46" max="46" width="11" bestFit="1" customWidth="1"/>
    <col min="47" max="47" width="7.28515625" bestFit="1" customWidth="1"/>
    <col min="48" max="48" width="25.5703125" bestFit="1" customWidth="1"/>
    <col min="49" max="51" width="12" bestFit="1" customWidth="1"/>
    <col min="52" max="53" width="11" bestFit="1" customWidth="1"/>
    <col min="54" max="54" width="12" bestFit="1" customWidth="1"/>
    <col min="55" max="55" width="11" bestFit="1" customWidth="1"/>
    <col min="56" max="56" width="12" bestFit="1" customWidth="1"/>
    <col min="57" max="57" width="10" bestFit="1" customWidth="1"/>
    <col min="58" max="58" width="12" bestFit="1" customWidth="1"/>
    <col min="59" max="59" width="10" bestFit="1" customWidth="1"/>
    <col min="60" max="61" width="11" bestFit="1" customWidth="1"/>
    <col min="62" max="62" width="5.140625" bestFit="1" customWidth="1"/>
    <col min="63" max="63" width="10" bestFit="1" customWidth="1"/>
    <col min="64" max="64" width="12" bestFit="1" customWidth="1"/>
    <col min="65" max="65" width="11" bestFit="1" customWidth="1"/>
    <col min="66" max="66" width="3.85546875" bestFit="1" customWidth="1"/>
    <col min="67" max="67" width="4.7109375" bestFit="1" customWidth="1"/>
    <col min="68" max="68" width="11" bestFit="1" customWidth="1"/>
    <col min="69" max="69" width="12" bestFit="1" customWidth="1"/>
    <col min="70" max="71" width="11" bestFit="1" customWidth="1"/>
    <col min="72" max="72" width="5.85546875" bestFit="1" customWidth="1"/>
    <col min="73" max="73" width="10" bestFit="1" customWidth="1"/>
    <col min="74" max="74" width="11" bestFit="1" customWidth="1"/>
    <col min="75" max="75" width="10" bestFit="1" customWidth="1"/>
    <col min="76" max="77" width="12" bestFit="1" customWidth="1"/>
    <col min="78" max="78" width="11" bestFit="1" customWidth="1"/>
    <col min="79" max="79" width="12" bestFit="1" customWidth="1"/>
    <col min="80" max="82" width="11" bestFit="1" customWidth="1"/>
    <col min="83" max="84" width="12" bestFit="1" customWidth="1"/>
    <col min="85" max="86" width="11" bestFit="1" customWidth="1"/>
    <col min="87" max="87" width="12" bestFit="1" customWidth="1"/>
    <col min="88" max="88" width="10" bestFit="1" customWidth="1"/>
    <col min="89" max="89" width="7.28515625" bestFit="1" customWidth="1"/>
    <col min="90" max="90" width="31.85546875" bestFit="1" customWidth="1"/>
    <col min="91" max="91" width="12" bestFit="1" customWidth="1"/>
    <col min="92" max="92" width="3.85546875" bestFit="1" customWidth="1"/>
    <col min="93" max="93" width="11" bestFit="1" customWidth="1"/>
    <col min="94" max="97" width="12" bestFit="1" customWidth="1"/>
    <col min="98" max="98" width="11" bestFit="1" customWidth="1"/>
    <col min="99" max="99" width="12" bestFit="1" customWidth="1"/>
    <col min="100" max="100" width="5.140625" bestFit="1" customWidth="1"/>
    <col min="101" max="101" width="11" bestFit="1" customWidth="1"/>
    <col min="102" max="103" width="12" bestFit="1" customWidth="1"/>
    <col min="104" max="105" width="11" bestFit="1" customWidth="1"/>
    <col min="106" max="106" width="4.28515625" bestFit="1" customWidth="1"/>
    <col min="107" max="107" width="11" bestFit="1" customWidth="1"/>
    <col min="108" max="109" width="12" bestFit="1" customWidth="1"/>
    <col min="110" max="110" width="10" bestFit="1" customWidth="1"/>
    <col min="111" max="112" width="11" bestFit="1" customWidth="1"/>
    <col min="113" max="115" width="12" bestFit="1" customWidth="1"/>
    <col min="116" max="117" width="11" bestFit="1" customWidth="1"/>
    <col min="118" max="118" width="10" bestFit="1" customWidth="1"/>
    <col min="119" max="119" width="9" bestFit="1" customWidth="1"/>
    <col min="120" max="123" width="12" bestFit="1" customWidth="1"/>
    <col min="124" max="124" width="5" bestFit="1" customWidth="1"/>
    <col min="125" max="125" width="12" bestFit="1" customWidth="1"/>
    <col min="126" max="127" width="11" bestFit="1" customWidth="1"/>
    <col min="128" max="128" width="12" bestFit="1" customWidth="1"/>
    <col min="129" max="129" width="3" bestFit="1" customWidth="1"/>
    <col min="130" max="130" width="11" bestFit="1" customWidth="1"/>
    <col min="131" max="131" width="7.28515625" bestFit="1" customWidth="1"/>
    <col min="132" max="132" width="33.42578125" bestFit="1" customWidth="1"/>
    <col min="133" max="133" width="4.28515625" bestFit="1" customWidth="1"/>
    <col min="134" max="134" width="3.85546875" bestFit="1" customWidth="1"/>
    <col min="135" max="135" width="4" bestFit="1" customWidth="1"/>
    <col min="136" max="136" width="5.28515625" bestFit="1" customWidth="1"/>
    <col min="137" max="138" width="4.5703125" bestFit="1" customWidth="1"/>
    <col min="139" max="139" width="4.28515625" bestFit="1" customWidth="1"/>
    <col min="140" max="140" width="3.28515625" bestFit="1" customWidth="1"/>
    <col min="141" max="141" width="4.5703125" bestFit="1" customWidth="1"/>
    <col min="142" max="142" width="5.140625" bestFit="1" customWidth="1"/>
    <col min="143" max="143" width="5.28515625" bestFit="1" customWidth="1"/>
    <col min="144" max="144" width="4.5703125" bestFit="1" customWidth="1"/>
    <col min="145" max="145" width="4.28515625" bestFit="1" customWidth="1"/>
    <col min="146" max="146" width="5.140625" bestFit="1" customWidth="1"/>
    <col min="147" max="147" width="6.140625" bestFit="1" customWidth="1"/>
    <col min="148" max="148" width="4.28515625" bestFit="1" customWidth="1"/>
    <col min="149" max="149" width="4.5703125" bestFit="1" customWidth="1"/>
    <col min="150" max="150" width="3.85546875" bestFit="1" customWidth="1"/>
    <col min="151" max="151" width="4.7109375" bestFit="1" customWidth="1"/>
    <col min="152" max="152" width="4.28515625" bestFit="1" customWidth="1"/>
    <col min="153" max="153" width="4.42578125" bestFit="1" customWidth="1"/>
    <col min="154" max="154" width="5.42578125" bestFit="1" customWidth="1"/>
    <col min="155" max="155" width="4.85546875" bestFit="1" customWidth="1"/>
    <col min="156" max="156" width="5.85546875" bestFit="1" customWidth="1"/>
    <col min="157" max="157" width="5" bestFit="1" customWidth="1"/>
    <col min="158" max="158" width="6.42578125" bestFit="1" customWidth="1"/>
    <col min="159" max="159" width="5.42578125" bestFit="1" customWidth="1"/>
    <col min="160" max="160" width="4.5703125" bestFit="1" customWidth="1"/>
    <col min="161" max="163" width="4.7109375" bestFit="1" customWidth="1"/>
    <col min="164" max="164" width="3.5703125" bestFit="1" customWidth="1"/>
    <col min="165" max="165" width="4.140625" bestFit="1" customWidth="1"/>
    <col min="166" max="166" width="5" bestFit="1" customWidth="1"/>
    <col min="167" max="167" width="4.42578125" bestFit="1" customWidth="1"/>
    <col min="168" max="168" width="5.7109375" bestFit="1" customWidth="1"/>
    <col min="169" max="169" width="10" bestFit="1" customWidth="1"/>
    <col min="170" max="170" width="5.140625" bestFit="1" customWidth="1"/>
    <col min="171" max="171" width="3" bestFit="1" customWidth="1"/>
    <col min="172" max="172" width="5.42578125" bestFit="1" customWidth="1"/>
    <col min="173" max="173" width="7.28515625" bestFit="1" customWidth="1"/>
    <col min="174" max="174" width="28.85546875" bestFit="1" customWidth="1"/>
    <col min="175" max="175" width="4.28515625" bestFit="1" customWidth="1"/>
    <col min="176" max="176" width="11" bestFit="1" customWidth="1"/>
    <col min="177" max="178" width="12" bestFit="1" customWidth="1"/>
    <col min="179" max="179" width="11" bestFit="1" customWidth="1"/>
    <col min="180" max="180" width="12" bestFit="1" customWidth="1"/>
    <col min="181" max="181" width="11" bestFit="1" customWidth="1"/>
    <col min="182" max="182" width="10" bestFit="1" customWidth="1"/>
    <col min="183" max="183" width="11" bestFit="1" customWidth="1"/>
    <col min="184" max="184" width="9" bestFit="1" customWidth="1"/>
    <col min="185" max="185" width="10" bestFit="1" customWidth="1"/>
    <col min="186" max="186" width="12" bestFit="1" customWidth="1"/>
    <col min="187" max="187" width="11" bestFit="1" customWidth="1"/>
    <col min="188" max="189" width="10" bestFit="1" customWidth="1"/>
    <col min="190" max="190" width="12" bestFit="1" customWidth="1"/>
    <col min="191" max="191" width="10" bestFit="1" customWidth="1"/>
    <col min="192" max="192" width="3.85546875" bestFit="1" customWidth="1"/>
    <col min="193" max="193" width="12" bestFit="1" customWidth="1"/>
    <col min="194" max="194" width="9" bestFit="1" customWidth="1"/>
    <col min="195" max="196" width="10" bestFit="1" customWidth="1"/>
    <col min="197" max="198" width="12" bestFit="1" customWidth="1"/>
    <col min="199" max="201" width="10" bestFit="1" customWidth="1"/>
    <col min="202" max="202" width="12" bestFit="1" customWidth="1"/>
    <col min="203" max="203" width="10" bestFit="1" customWidth="1"/>
    <col min="204" max="204" width="11" bestFit="1" customWidth="1"/>
    <col min="205" max="205" width="4.7109375" bestFit="1" customWidth="1"/>
    <col min="206" max="206" width="11" bestFit="1" customWidth="1"/>
    <col min="207" max="207" width="12" bestFit="1" customWidth="1"/>
    <col min="208" max="208" width="11" bestFit="1" customWidth="1"/>
    <col min="209" max="209" width="12" bestFit="1" customWidth="1"/>
    <col min="210" max="210" width="11" bestFit="1" customWidth="1"/>
    <col min="211" max="211" width="4.5703125" bestFit="1" customWidth="1"/>
    <col min="212" max="212" width="12" bestFit="1" customWidth="1"/>
    <col min="213" max="213" width="11" bestFit="1" customWidth="1"/>
    <col min="214" max="214" width="10" bestFit="1" customWidth="1"/>
    <col min="215" max="215" width="7.28515625" bestFit="1" customWidth="1"/>
    <col min="216" max="216" width="26.5703125" bestFit="1" customWidth="1"/>
    <col min="217" max="217" width="30.5703125" bestFit="1" customWidth="1"/>
    <col min="218" max="218" width="36.85546875" bestFit="1" customWidth="1"/>
    <col min="219" max="219" width="38.5703125" bestFit="1" customWidth="1"/>
    <col min="220" max="220" width="34" bestFit="1" customWidth="1"/>
  </cols>
  <sheetData>
    <row r="1" spans="1:9" x14ac:dyDescent="0.25">
      <c r="A1" s="6" t="s">
        <v>1</v>
      </c>
      <c r="B1" t="s">
        <v>16</v>
      </c>
    </row>
    <row r="3" spans="1:9" x14ac:dyDescent="0.25">
      <c r="A3" s="6" t="s">
        <v>701</v>
      </c>
      <c r="B3" t="s">
        <v>703</v>
      </c>
      <c r="C3" t="s">
        <v>704</v>
      </c>
      <c r="D3" t="s">
        <v>705</v>
      </c>
      <c r="E3" t="s">
        <v>706</v>
      </c>
      <c r="F3" t="s">
        <v>707</v>
      </c>
    </row>
    <row r="4" spans="1:9" x14ac:dyDescent="0.25">
      <c r="A4" s="7" t="s">
        <v>98</v>
      </c>
      <c r="B4" s="5">
        <v>17443100000</v>
      </c>
      <c r="C4" s="5">
        <v>1982000000</v>
      </c>
      <c r="D4" s="5">
        <v>7678200000</v>
      </c>
      <c r="E4" s="5">
        <v>0</v>
      </c>
      <c r="F4" s="5">
        <v>3603000000</v>
      </c>
      <c r="G4" s="5"/>
      <c r="H4" s="5"/>
      <c r="I4" s="5"/>
    </row>
    <row r="5" spans="1:9" x14ac:dyDescent="0.25">
      <c r="A5" s="7" t="s">
        <v>137</v>
      </c>
      <c r="B5" s="5">
        <v>322202404000</v>
      </c>
      <c r="C5" s="5">
        <v>7618105000</v>
      </c>
      <c r="D5" s="5">
        <v>209009338000</v>
      </c>
      <c r="E5" s="5">
        <v>60200000</v>
      </c>
      <c r="F5" s="5">
        <v>10388428000</v>
      </c>
      <c r="G5" s="5"/>
      <c r="H5" s="5"/>
      <c r="I5" s="5"/>
    </row>
    <row r="6" spans="1:9" x14ac:dyDescent="0.25">
      <c r="A6" s="7" t="s">
        <v>125</v>
      </c>
      <c r="B6" s="5">
        <v>85180658000</v>
      </c>
      <c r="C6" s="5">
        <v>3776104000</v>
      </c>
      <c r="D6" s="5">
        <v>41886091000</v>
      </c>
      <c r="E6" s="5">
        <v>0</v>
      </c>
      <c r="F6" s="5">
        <v>13211804000</v>
      </c>
      <c r="G6" s="5"/>
      <c r="H6" s="5"/>
      <c r="I6" s="5"/>
    </row>
    <row r="7" spans="1:9" x14ac:dyDescent="0.25">
      <c r="A7" s="7" t="s">
        <v>478</v>
      </c>
      <c r="B7" s="5">
        <v>83311200000</v>
      </c>
      <c r="C7" s="5">
        <v>50343100000</v>
      </c>
      <c r="D7" s="5">
        <v>21734700000</v>
      </c>
      <c r="E7" s="5">
        <v>0</v>
      </c>
      <c r="F7" s="5">
        <v>5177000000</v>
      </c>
      <c r="G7" s="5"/>
      <c r="H7" s="5"/>
      <c r="I7" s="5"/>
    </row>
    <row r="8" spans="1:9" x14ac:dyDescent="0.25">
      <c r="A8" s="7" t="s">
        <v>488</v>
      </c>
      <c r="B8" s="5">
        <v>12951000000</v>
      </c>
      <c r="C8" s="5">
        <v>0</v>
      </c>
      <c r="D8" s="5">
        <v>7515000000</v>
      </c>
      <c r="E8" s="5">
        <v>0</v>
      </c>
      <c r="F8" s="5">
        <v>3135000000</v>
      </c>
      <c r="G8" s="5"/>
      <c r="H8" s="5"/>
      <c r="I8" s="5"/>
    </row>
    <row r="9" spans="1:9" x14ac:dyDescent="0.25">
      <c r="A9" s="7" t="s">
        <v>311</v>
      </c>
      <c r="B9" s="5">
        <v>1665000000</v>
      </c>
      <c r="C9" s="5">
        <v>0</v>
      </c>
      <c r="D9" s="5">
        <v>958000000</v>
      </c>
      <c r="E9" s="5">
        <v>0</v>
      </c>
      <c r="F9" s="5">
        <v>136000000</v>
      </c>
      <c r="G9" s="5"/>
      <c r="H9" s="5"/>
      <c r="I9" s="5"/>
    </row>
    <row r="10" spans="1:9" x14ac:dyDescent="0.25">
      <c r="A10" s="7" t="s">
        <v>69</v>
      </c>
      <c r="B10" s="5">
        <v>99664095000</v>
      </c>
      <c r="C10" s="5">
        <v>55378384000</v>
      </c>
      <c r="D10" s="5">
        <v>8319000000</v>
      </c>
      <c r="E10" s="5">
        <v>0</v>
      </c>
      <c r="F10" s="5">
        <v>21493908000</v>
      </c>
      <c r="G10" s="5"/>
      <c r="H10" s="5"/>
      <c r="I10" s="5"/>
    </row>
    <row r="11" spans="1:9" x14ac:dyDescent="0.25">
      <c r="A11" s="7" t="s">
        <v>699</v>
      </c>
      <c r="B11" s="5">
        <v>10325494000</v>
      </c>
      <c r="C11" s="5">
        <v>8666624000</v>
      </c>
      <c r="D11" s="5">
        <v>0</v>
      </c>
      <c r="E11" s="5">
        <v>0</v>
      </c>
      <c r="F11" s="5">
        <v>1402573000</v>
      </c>
      <c r="G11" s="5"/>
      <c r="H11" s="5"/>
      <c r="I11" s="5"/>
    </row>
    <row r="12" spans="1:9" x14ac:dyDescent="0.25">
      <c r="A12" s="7" t="s">
        <v>700</v>
      </c>
      <c r="B12" s="5">
        <v>10681897000</v>
      </c>
      <c r="C12" s="5">
        <v>8024286000</v>
      </c>
      <c r="D12" s="5">
        <v>2856642000</v>
      </c>
      <c r="E12" s="5">
        <v>0</v>
      </c>
      <c r="F12" s="5">
        <v>185993000</v>
      </c>
      <c r="G12" s="5"/>
      <c r="H12" s="5"/>
      <c r="I12" s="5"/>
    </row>
    <row r="13" spans="1:9" x14ac:dyDescent="0.25">
      <c r="A13" s="7" t="s">
        <v>71</v>
      </c>
      <c r="B13" s="5">
        <v>195183667000</v>
      </c>
      <c r="C13" s="5">
        <v>118266774000</v>
      </c>
      <c r="D13" s="5">
        <v>25767900000</v>
      </c>
      <c r="E13" s="5">
        <v>0</v>
      </c>
      <c r="F13" s="5">
        <v>19606215000</v>
      </c>
      <c r="G13" s="5"/>
      <c r="H13" s="5"/>
      <c r="I13" s="5"/>
    </row>
    <row r="14" spans="1:9" x14ac:dyDescent="0.25">
      <c r="A14" s="7" t="s">
        <v>187</v>
      </c>
      <c r="B14" s="5">
        <v>10522631000</v>
      </c>
      <c r="C14" s="5">
        <v>252736000</v>
      </c>
      <c r="D14" s="5">
        <v>6760369000</v>
      </c>
      <c r="E14" s="5">
        <v>0</v>
      </c>
      <c r="F14" s="5">
        <v>698159000</v>
      </c>
      <c r="G14" s="5"/>
      <c r="H14" s="5"/>
      <c r="I14" s="5"/>
    </row>
    <row r="15" spans="1:9" x14ac:dyDescent="0.25">
      <c r="A15" s="7" t="s">
        <v>537</v>
      </c>
      <c r="B15" s="5">
        <v>1381400000</v>
      </c>
      <c r="C15" s="5">
        <v>80900000</v>
      </c>
      <c r="D15" s="5">
        <v>816700000</v>
      </c>
      <c r="E15" s="5">
        <v>0</v>
      </c>
      <c r="F15" s="5">
        <v>65400000</v>
      </c>
      <c r="G15" s="5"/>
      <c r="H15" s="5"/>
      <c r="I15" s="5"/>
    </row>
    <row r="16" spans="1:9" x14ac:dyDescent="0.25">
      <c r="A16" s="7" t="s">
        <v>702</v>
      </c>
      <c r="B16" s="5">
        <v>850512546000</v>
      </c>
      <c r="C16" s="5">
        <v>254389013000</v>
      </c>
      <c r="D16" s="5">
        <v>333301940000</v>
      </c>
      <c r="E16" s="5">
        <v>60200000</v>
      </c>
      <c r="F16" s="5">
        <v>79103480000</v>
      </c>
      <c r="G16" s="5"/>
      <c r="H16" s="5"/>
      <c r="I16" s="5"/>
    </row>
    <row r="17" spans="1:26" x14ac:dyDescent="0.25">
      <c r="G17" s="5"/>
      <c r="H17" s="5"/>
      <c r="I17" s="5"/>
    </row>
    <row r="18" spans="1:26" x14ac:dyDescent="0.25">
      <c r="G18" s="5"/>
      <c r="H18" s="5"/>
      <c r="I18" s="5"/>
    </row>
    <row r="19" spans="1:26" x14ac:dyDescent="0.25">
      <c r="G19" s="5"/>
      <c r="H19" s="5"/>
      <c r="I19" s="5"/>
    </row>
    <row r="20" spans="1:26" x14ac:dyDescent="0.25">
      <c r="A20" s="16" t="s">
        <v>744</v>
      </c>
      <c r="B20" s="16" t="s">
        <v>728</v>
      </c>
      <c r="C20" s="16" t="s">
        <v>708</v>
      </c>
      <c r="D20" s="29" t="s">
        <v>705</v>
      </c>
      <c r="E20" s="29" t="s">
        <v>706</v>
      </c>
      <c r="F20" s="29" t="s">
        <v>707</v>
      </c>
      <c r="G20" s="29" t="s">
        <v>720</v>
      </c>
      <c r="H20" s="29" t="s">
        <v>718</v>
      </c>
      <c r="I20" s="29" t="s">
        <v>719</v>
      </c>
      <c r="J20" s="9"/>
      <c r="K20" s="29" t="s">
        <v>717</v>
      </c>
      <c r="L20" s="29" t="s">
        <v>3</v>
      </c>
      <c r="M20" s="29" t="s">
        <v>740</v>
      </c>
      <c r="N20" s="29" t="s">
        <v>741</v>
      </c>
      <c r="O20" s="29" t="s">
        <v>742</v>
      </c>
      <c r="P20" s="29" t="s">
        <v>743</v>
      </c>
      <c r="Q20" s="29" t="s">
        <v>719</v>
      </c>
      <c r="R20" s="9"/>
      <c r="S20" s="29" t="s">
        <v>137</v>
      </c>
      <c r="T20" s="29" t="s">
        <v>3</v>
      </c>
      <c r="U20" s="29" t="s">
        <v>740</v>
      </c>
      <c r="V20" s="29" t="s">
        <v>741</v>
      </c>
      <c r="W20" s="29" t="s">
        <v>742</v>
      </c>
      <c r="X20" s="29" t="s">
        <v>743</v>
      </c>
      <c r="Y20" s="29" t="s">
        <v>719</v>
      </c>
      <c r="Z20" s="9"/>
    </row>
    <row r="21" spans="1:26" x14ac:dyDescent="0.25">
      <c r="A21" s="10" t="s">
        <v>98</v>
      </c>
      <c r="B21" s="10">
        <v>17443100000</v>
      </c>
      <c r="C21" s="10">
        <v>1982000000</v>
      </c>
      <c r="D21" s="10">
        <v>7678200000</v>
      </c>
      <c r="E21" s="10">
        <v>0</v>
      </c>
      <c r="F21" s="10">
        <v>3603000000</v>
      </c>
      <c r="G21" s="39">
        <f>B21-C21</f>
        <v>15461100000</v>
      </c>
      <c r="H21" s="39">
        <f t="shared" ref="H21:H32" si="0">SUM(D21:F21)</f>
        <v>11281200000</v>
      </c>
      <c r="I21" s="39">
        <f t="shared" ref="I21:I32" si="1">(B21-C21)-H21</f>
        <v>4179900000</v>
      </c>
      <c r="J21" s="9"/>
      <c r="K21" s="30" t="s">
        <v>70</v>
      </c>
      <c r="L21" s="40">
        <v>64406000000</v>
      </c>
      <c r="M21" s="40">
        <v>33611000000</v>
      </c>
      <c r="N21" s="40">
        <v>18491000000</v>
      </c>
      <c r="O21" s="40">
        <v>0</v>
      </c>
      <c r="P21" s="40">
        <v>0</v>
      </c>
      <c r="Q21" s="30">
        <f>L21-SUM(M21,N21,O21,P21)</f>
        <v>12304000000</v>
      </c>
      <c r="R21" s="9"/>
      <c r="S21" s="10" t="s">
        <v>136</v>
      </c>
      <c r="T21" s="40">
        <v>95181000000</v>
      </c>
      <c r="U21" s="40">
        <v>2656000000</v>
      </c>
      <c r="V21" s="40">
        <v>74181000000</v>
      </c>
      <c r="W21" s="40">
        <v>0</v>
      </c>
      <c r="X21" s="40">
        <v>3211000000</v>
      </c>
      <c r="Y21" s="30">
        <f>T21-SUM(U21,V21,W21,X21)</f>
        <v>15133000000</v>
      </c>
      <c r="Z21" s="9"/>
    </row>
    <row r="22" spans="1:26" x14ac:dyDescent="0.25">
      <c r="A22" s="10" t="s">
        <v>137</v>
      </c>
      <c r="B22" s="10">
        <v>322202404000</v>
      </c>
      <c r="C22" s="10">
        <v>7618105000</v>
      </c>
      <c r="D22" s="10">
        <v>209009338000</v>
      </c>
      <c r="E22" s="10">
        <v>60200000</v>
      </c>
      <c r="F22" s="10">
        <v>10388428000</v>
      </c>
      <c r="G22" s="39">
        <f t="shared" ref="G22:G32" si="2">B22-C22</f>
        <v>314584299000</v>
      </c>
      <c r="H22" s="39">
        <f t="shared" si="0"/>
        <v>219457966000</v>
      </c>
      <c r="I22" s="39">
        <f t="shared" si="1"/>
        <v>95126333000</v>
      </c>
      <c r="J22" s="9"/>
      <c r="K22" s="30" t="s">
        <v>83</v>
      </c>
      <c r="L22" s="40">
        <v>35239000000</v>
      </c>
      <c r="M22" s="40">
        <v>21193000000</v>
      </c>
      <c r="N22" s="40">
        <v>919000000</v>
      </c>
      <c r="O22" s="40">
        <v>0</v>
      </c>
      <c r="P22" s="40">
        <v>8476000000</v>
      </c>
      <c r="Q22" s="30">
        <f t="shared" ref="Q22:Q28" si="3">L22-SUM(M22,N22,O22,P22)</f>
        <v>4651000000</v>
      </c>
      <c r="R22" s="9"/>
      <c r="S22" s="10" t="s">
        <v>142</v>
      </c>
      <c r="T22" s="40">
        <v>9998000000</v>
      </c>
      <c r="U22" s="40">
        <v>239000000</v>
      </c>
      <c r="V22" s="40">
        <v>5715000000</v>
      </c>
      <c r="W22" s="40">
        <v>0</v>
      </c>
      <c r="X22" s="40">
        <v>342000000</v>
      </c>
      <c r="Y22" s="30">
        <f t="shared" ref="Y22:Y30" si="4">T22-SUM(U22,V22,W22,X22)</f>
        <v>3702000000</v>
      </c>
      <c r="Z22" s="9"/>
    </row>
    <row r="23" spans="1:26" x14ac:dyDescent="0.25">
      <c r="A23" s="10" t="s">
        <v>125</v>
      </c>
      <c r="B23" s="10">
        <v>85180658000</v>
      </c>
      <c r="C23" s="10">
        <v>3776104000</v>
      </c>
      <c r="D23" s="10">
        <v>41886091000</v>
      </c>
      <c r="E23" s="10">
        <v>0</v>
      </c>
      <c r="F23" s="10">
        <v>13211804000</v>
      </c>
      <c r="G23" s="39">
        <f t="shared" si="2"/>
        <v>81404554000</v>
      </c>
      <c r="H23" s="39">
        <f t="shared" si="0"/>
        <v>55097895000</v>
      </c>
      <c r="I23" s="39">
        <f t="shared" si="1"/>
        <v>26306659000</v>
      </c>
      <c r="J23" s="9"/>
      <c r="K23" s="30" t="s">
        <v>171</v>
      </c>
      <c r="L23" s="40">
        <v>19171000000</v>
      </c>
      <c r="M23" s="40">
        <v>13241000000</v>
      </c>
      <c r="N23" s="40">
        <v>2245000000</v>
      </c>
      <c r="O23" s="40">
        <v>0</v>
      </c>
      <c r="P23" s="40">
        <v>82000000</v>
      </c>
      <c r="Q23" s="30">
        <f t="shared" si="3"/>
        <v>3603000000</v>
      </c>
      <c r="R23" s="9"/>
      <c r="S23" s="10" t="s">
        <v>367</v>
      </c>
      <c r="T23" s="40">
        <v>2955641000</v>
      </c>
      <c r="U23" s="40">
        <v>86453000</v>
      </c>
      <c r="V23" s="40">
        <v>1843069000</v>
      </c>
      <c r="W23" s="40">
        <v>0</v>
      </c>
      <c r="X23" s="40">
        <v>120266000</v>
      </c>
      <c r="Y23" s="30">
        <f t="shared" si="4"/>
        <v>905853000</v>
      </c>
      <c r="Z23" s="9"/>
    </row>
    <row r="24" spans="1:26" x14ac:dyDescent="0.25">
      <c r="A24" s="10" t="s">
        <v>478</v>
      </c>
      <c r="B24" s="10">
        <v>83311200000</v>
      </c>
      <c r="C24" s="10">
        <v>50343100000</v>
      </c>
      <c r="D24" s="10">
        <v>21734700000</v>
      </c>
      <c r="E24" s="10">
        <v>0</v>
      </c>
      <c r="F24" s="10">
        <v>5177000000</v>
      </c>
      <c r="G24" s="39">
        <f t="shared" si="2"/>
        <v>32968100000</v>
      </c>
      <c r="H24" s="39">
        <f t="shared" si="0"/>
        <v>26911700000</v>
      </c>
      <c r="I24" s="39">
        <f t="shared" si="1"/>
        <v>6056400000</v>
      </c>
      <c r="J24" s="9"/>
      <c r="K24" s="30" t="s">
        <v>197</v>
      </c>
      <c r="L24" s="40">
        <v>4945000000</v>
      </c>
      <c r="M24" s="40">
        <v>4157000000</v>
      </c>
      <c r="N24" s="40">
        <v>0</v>
      </c>
      <c r="O24" s="40">
        <v>0</v>
      </c>
      <c r="P24" s="40">
        <v>14000000</v>
      </c>
      <c r="Q24" s="30">
        <f t="shared" si="3"/>
        <v>774000000</v>
      </c>
      <c r="R24" s="9"/>
      <c r="S24" s="10" t="s">
        <v>423</v>
      </c>
      <c r="T24" s="40">
        <v>91973000000</v>
      </c>
      <c r="U24" s="40">
        <v>0</v>
      </c>
      <c r="V24" s="40">
        <v>61274000000</v>
      </c>
      <c r="W24" s="40">
        <v>0</v>
      </c>
      <c r="X24" s="40">
        <v>3139000000</v>
      </c>
      <c r="Y24" s="30">
        <f t="shared" si="4"/>
        <v>27560000000</v>
      </c>
      <c r="Z24" s="9"/>
    </row>
    <row r="25" spans="1:26" x14ac:dyDescent="0.25">
      <c r="A25" s="10" t="s">
        <v>488</v>
      </c>
      <c r="B25" s="10">
        <v>12951000000</v>
      </c>
      <c r="C25" s="10">
        <v>0</v>
      </c>
      <c r="D25" s="10">
        <v>7515000000</v>
      </c>
      <c r="E25" s="10">
        <v>0</v>
      </c>
      <c r="F25" s="10">
        <v>3135000000</v>
      </c>
      <c r="G25" s="39">
        <f t="shared" si="2"/>
        <v>12951000000</v>
      </c>
      <c r="H25" s="39">
        <f t="shared" si="0"/>
        <v>10650000000</v>
      </c>
      <c r="I25" s="39">
        <f t="shared" si="1"/>
        <v>2301000000</v>
      </c>
      <c r="J25" s="9"/>
      <c r="K25" s="30" t="s">
        <v>376</v>
      </c>
      <c r="L25" s="40">
        <v>18614000000</v>
      </c>
      <c r="M25" s="40">
        <v>10805000000</v>
      </c>
      <c r="N25" s="40">
        <v>0</v>
      </c>
      <c r="O25" s="40">
        <v>0</v>
      </c>
      <c r="P25" s="40">
        <v>5757000000</v>
      </c>
      <c r="Q25" s="30">
        <f t="shared" si="3"/>
        <v>2052000000</v>
      </c>
      <c r="R25" s="9"/>
      <c r="S25" s="10" t="s">
        <v>427</v>
      </c>
      <c r="T25" s="40">
        <v>1627413000</v>
      </c>
      <c r="U25" s="40">
        <v>1354969000</v>
      </c>
      <c r="V25" s="40">
        <v>207519000</v>
      </c>
      <c r="W25" s="40">
        <v>0</v>
      </c>
      <c r="X25" s="40">
        <v>13338000</v>
      </c>
      <c r="Y25" s="30">
        <f t="shared" si="4"/>
        <v>51587000</v>
      </c>
      <c r="Z25" s="9"/>
    </row>
    <row r="26" spans="1:26" x14ac:dyDescent="0.25">
      <c r="A26" s="10" t="s">
        <v>311</v>
      </c>
      <c r="B26" s="10">
        <v>1665000000</v>
      </c>
      <c r="C26" s="10">
        <v>0</v>
      </c>
      <c r="D26" s="10">
        <v>958000000</v>
      </c>
      <c r="E26" s="10">
        <v>0</v>
      </c>
      <c r="F26" s="10">
        <v>136000000</v>
      </c>
      <c r="G26" s="39">
        <f t="shared" si="2"/>
        <v>1665000000</v>
      </c>
      <c r="H26" s="39">
        <f t="shared" si="0"/>
        <v>1094000000</v>
      </c>
      <c r="I26" s="39">
        <f t="shared" si="1"/>
        <v>571000000</v>
      </c>
      <c r="J26" s="9"/>
      <c r="K26" s="30" t="s">
        <v>552</v>
      </c>
      <c r="L26" s="40">
        <v>19391400000</v>
      </c>
      <c r="M26" s="40">
        <v>17297300000</v>
      </c>
      <c r="N26" s="40">
        <v>18900000</v>
      </c>
      <c r="O26" s="40">
        <v>0</v>
      </c>
      <c r="P26" s="40">
        <v>50900000</v>
      </c>
      <c r="Q26" s="30">
        <f t="shared" si="3"/>
        <v>2024300000</v>
      </c>
      <c r="R26" s="9"/>
      <c r="S26" s="10" t="s">
        <v>500</v>
      </c>
      <c r="T26" s="40">
        <v>4736150000</v>
      </c>
      <c r="U26" s="40">
        <v>63083000</v>
      </c>
      <c r="V26" s="40">
        <v>2655650000</v>
      </c>
      <c r="W26" s="40">
        <v>0</v>
      </c>
      <c r="X26" s="40">
        <v>157824000</v>
      </c>
      <c r="Y26" s="30">
        <f t="shared" si="4"/>
        <v>1859593000</v>
      </c>
      <c r="Z26" s="9"/>
    </row>
    <row r="27" spans="1:26" x14ac:dyDescent="0.25">
      <c r="A27" s="10" t="s">
        <v>69</v>
      </c>
      <c r="B27" s="10">
        <v>99664095000</v>
      </c>
      <c r="C27" s="10">
        <v>55378384000</v>
      </c>
      <c r="D27" s="10">
        <v>8319000000</v>
      </c>
      <c r="E27" s="10">
        <v>0</v>
      </c>
      <c r="F27" s="10">
        <v>21493908000</v>
      </c>
      <c r="G27" s="39">
        <f t="shared" si="2"/>
        <v>44285711000</v>
      </c>
      <c r="H27" s="39">
        <f t="shared" si="0"/>
        <v>29812908000</v>
      </c>
      <c r="I27" s="39">
        <f t="shared" si="1"/>
        <v>14472803000</v>
      </c>
      <c r="J27" s="9"/>
      <c r="K27" s="30" t="s">
        <v>637</v>
      </c>
      <c r="L27" s="40">
        <v>26815000000</v>
      </c>
      <c r="M27" s="40">
        <v>13723000000</v>
      </c>
      <c r="N27" s="40">
        <v>4094000000</v>
      </c>
      <c r="O27" s="40">
        <v>0</v>
      </c>
      <c r="P27" s="40">
        <v>3885000000</v>
      </c>
      <c r="Q27" s="30">
        <f t="shared" si="3"/>
        <v>5113000000</v>
      </c>
      <c r="R27" s="9"/>
      <c r="S27" s="10" t="s">
        <v>558</v>
      </c>
      <c r="T27" s="40">
        <v>16281000000</v>
      </c>
      <c r="U27" s="40">
        <v>325000000</v>
      </c>
      <c r="V27" s="40">
        <v>9488000000</v>
      </c>
      <c r="W27" s="40">
        <v>0</v>
      </c>
      <c r="X27" s="40">
        <v>273000000</v>
      </c>
      <c r="Y27" s="30">
        <f t="shared" si="4"/>
        <v>6195000000</v>
      </c>
      <c r="Z27" s="9"/>
    </row>
    <row r="28" spans="1:26" x14ac:dyDescent="0.25">
      <c r="A28" s="10" t="s">
        <v>699</v>
      </c>
      <c r="B28" s="10">
        <v>10325494000</v>
      </c>
      <c r="C28" s="10">
        <v>8666624000</v>
      </c>
      <c r="D28" s="10">
        <v>0</v>
      </c>
      <c r="E28" s="10">
        <v>0</v>
      </c>
      <c r="F28" s="10">
        <v>1402573000</v>
      </c>
      <c r="G28" s="39">
        <f t="shared" si="2"/>
        <v>1658870000</v>
      </c>
      <c r="H28" s="39">
        <f t="shared" si="0"/>
        <v>1402573000</v>
      </c>
      <c r="I28" s="39">
        <f t="shared" si="1"/>
        <v>256297000</v>
      </c>
      <c r="J28" s="9"/>
      <c r="K28" s="30" t="s">
        <v>687</v>
      </c>
      <c r="L28" s="40">
        <v>6602267000</v>
      </c>
      <c r="M28" s="40">
        <v>4239474000</v>
      </c>
      <c r="N28" s="40">
        <v>0</v>
      </c>
      <c r="O28" s="40">
        <v>0</v>
      </c>
      <c r="P28" s="40">
        <v>1341315000</v>
      </c>
      <c r="Q28" s="30">
        <f t="shared" si="3"/>
        <v>1021478000</v>
      </c>
      <c r="R28" s="9"/>
      <c r="S28" s="10" t="s">
        <v>603</v>
      </c>
      <c r="T28" s="40">
        <v>8707000000</v>
      </c>
      <c r="U28" s="40">
        <v>235000000</v>
      </c>
      <c r="V28" s="40">
        <v>5518000000</v>
      </c>
      <c r="W28" s="40">
        <v>0</v>
      </c>
      <c r="X28" s="40">
        <v>367000000</v>
      </c>
      <c r="Y28" s="30">
        <f t="shared" si="4"/>
        <v>2587000000</v>
      </c>
      <c r="Z28" s="9"/>
    </row>
    <row r="29" spans="1:26" x14ac:dyDescent="0.25">
      <c r="A29" s="10" t="s">
        <v>700</v>
      </c>
      <c r="B29" s="10">
        <v>10681897000</v>
      </c>
      <c r="C29" s="10">
        <v>8024286000</v>
      </c>
      <c r="D29" s="10">
        <v>2856642000</v>
      </c>
      <c r="E29" s="10">
        <v>0</v>
      </c>
      <c r="F29" s="10">
        <v>185993000</v>
      </c>
      <c r="G29" s="39">
        <f t="shared" si="2"/>
        <v>2657611000</v>
      </c>
      <c r="H29" s="39">
        <f t="shared" si="0"/>
        <v>3042635000</v>
      </c>
      <c r="I29" s="39">
        <f t="shared" si="1"/>
        <v>-385024000</v>
      </c>
      <c r="J29" s="9"/>
      <c r="K29" s="10"/>
      <c r="L29" s="10"/>
      <c r="M29" s="10"/>
      <c r="N29" s="10"/>
      <c r="O29" s="10"/>
      <c r="P29" s="10"/>
      <c r="Q29" s="10"/>
      <c r="R29" s="9"/>
      <c r="S29" s="10" t="s">
        <v>655</v>
      </c>
      <c r="T29" s="40">
        <v>2371200000</v>
      </c>
      <c r="U29" s="40">
        <v>1562600000</v>
      </c>
      <c r="V29" s="40">
        <v>460100000</v>
      </c>
      <c r="W29" s="40">
        <v>60200000</v>
      </c>
      <c r="X29" s="40">
        <v>0</v>
      </c>
      <c r="Y29" s="30">
        <f t="shared" si="4"/>
        <v>288300000</v>
      </c>
      <c r="Z29" s="9"/>
    </row>
    <row r="30" spans="1:26" x14ac:dyDescent="0.25">
      <c r="A30" s="10" t="s">
        <v>71</v>
      </c>
      <c r="B30" s="10">
        <v>195183667000</v>
      </c>
      <c r="C30" s="10">
        <v>118266774000</v>
      </c>
      <c r="D30" s="10">
        <v>25767900000</v>
      </c>
      <c r="E30" s="10">
        <v>0</v>
      </c>
      <c r="F30" s="10">
        <v>19606215000</v>
      </c>
      <c r="G30" s="39">
        <f t="shared" si="2"/>
        <v>76916893000</v>
      </c>
      <c r="H30" s="39">
        <f t="shared" si="0"/>
        <v>45374115000</v>
      </c>
      <c r="I30" s="39">
        <f t="shared" si="1"/>
        <v>31542778000</v>
      </c>
      <c r="J30" s="9"/>
      <c r="K30" s="10"/>
      <c r="L30" s="10"/>
      <c r="M30" s="10"/>
      <c r="N30" s="10"/>
      <c r="O30" s="10"/>
      <c r="P30" s="10"/>
      <c r="Q30" s="10"/>
      <c r="R30" s="9"/>
      <c r="S30" s="10" t="s">
        <v>672</v>
      </c>
      <c r="T30" s="40">
        <v>88372000000</v>
      </c>
      <c r="U30" s="40">
        <v>1096000000</v>
      </c>
      <c r="V30" s="40">
        <v>47667000000</v>
      </c>
      <c r="W30" s="40">
        <v>0</v>
      </c>
      <c r="X30" s="40">
        <v>2765000000</v>
      </c>
      <c r="Y30" s="30">
        <f t="shared" si="4"/>
        <v>36844000000</v>
      </c>
      <c r="Z30" s="9"/>
    </row>
    <row r="31" spans="1:26" x14ac:dyDescent="0.25">
      <c r="A31" s="10" t="s">
        <v>187</v>
      </c>
      <c r="B31" s="10">
        <v>10522631000</v>
      </c>
      <c r="C31" s="10">
        <v>252736000</v>
      </c>
      <c r="D31" s="10">
        <v>6760369000</v>
      </c>
      <c r="E31" s="10">
        <v>0</v>
      </c>
      <c r="F31" s="10">
        <v>698159000</v>
      </c>
      <c r="G31" s="39">
        <f t="shared" si="2"/>
        <v>10269895000</v>
      </c>
      <c r="H31" s="39">
        <f t="shared" si="0"/>
        <v>7458528000</v>
      </c>
      <c r="I31" s="39">
        <f t="shared" si="1"/>
        <v>2811367000</v>
      </c>
      <c r="J31" s="9"/>
      <c r="K31" s="10"/>
      <c r="L31" s="10"/>
      <c r="M31" s="10"/>
      <c r="N31" s="10"/>
      <c r="O31" s="10"/>
      <c r="P31" s="10"/>
      <c r="Q31" s="10"/>
      <c r="R31" s="9"/>
      <c r="S31" s="10"/>
      <c r="T31" s="10"/>
      <c r="U31" s="10"/>
      <c r="V31" s="10"/>
      <c r="W31" s="10"/>
      <c r="X31" s="10"/>
      <c r="Y31" s="10"/>
      <c r="Z31" s="9"/>
    </row>
    <row r="32" spans="1:26" x14ac:dyDescent="0.25">
      <c r="A32" s="10" t="s">
        <v>537</v>
      </c>
      <c r="B32" s="10">
        <v>1381400000</v>
      </c>
      <c r="C32" s="10">
        <v>80900000</v>
      </c>
      <c r="D32" s="10">
        <v>816700000</v>
      </c>
      <c r="E32" s="10">
        <v>0</v>
      </c>
      <c r="F32" s="10">
        <v>65400000</v>
      </c>
      <c r="G32" s="39">
        <f t="shared" si="2"/>
        <v>1300500000</v>
      </c>
      <c r="H32" s="39">
        <f t="shared" si="0"/>
        <v>882100000</v>
      </c>
      <c r="I32" s="39">
        <f t="shared" si="1"/>
        <v>418400000</v>
      </c>
      <c r="J32" s="9"/>
      <c r="K32" s="10"/>
      <c r="L32" s="10"/>
      <c r="M32" s="10"/>
      <c r="N32" s="10"/>
      <c r="O32" s="10"/>
      <c r="P32" s="10"/>
      <c r="Q32" s="10"/>
      <c r="R32" s="9"/>
      <c r="S32" s="10"/>
      <c r="T32" s="10"/>
      <c r="U32" s="10"/>
      <c r="V32" s="10"/>
      <c r="W32" s="10"/>
      <c r="X32" s="10"/>
      <c r="Y32" s="10"/>
      <c r="Z32" s="9"/>
    </row>
    <row r="33" spans="1:26" x14ac:dyDescent="0.25">
      <c r="A33" s="4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32" t="s">
        <v>709</v>
      </c>
      <c r="B34" s="10">
        <f>AVERAGE(B21:B32)</f>
        <v>70876045500</v>
      </c>
      <c r="C34" s="10">
        <f t="shared" ref="C34:H34" si="5">AVERAGE(C21:C32)</f>
        <v>21199084416.666668</v>
      </c>
      <c r="D34" s="10">
        <f t="shared" si="5"/>
        <v>27775161666.666668</v>
      </c>
      <c r="E34" s="10">
        <f>AVERAGE(E21:E32)</f>
        <v>5016666.666666667</v>
      </c>
      <c r="F34" s="10">
        <f t="shared" si="5"/>
        <v>6591956666.666667</v>
      </c>
      <c r="G34" s="10">
        <f t="shared" si="5"/>
        <v>49676961083.333336</v>
      </c>
      <c r="H34" s="10">
        <f t="shared" si="5"/>
        <v>34372135000</v>
      </c>
      <c r="I34" s="10">
        <f>AVERAGE(I21:I32)</f>
        <v>15304826083.333334</v>
      </c>
      <c r="J34" s="9"/>
      <c r="K34" s="32" t="s">
        <v>709</v>
      </c>
      <c r="L34" s="10">
        <f t="shared" ref="L34:Q34" si="6">AVERAGE(L21:L28)</f>
        <v>24397958375</v>
      </c>
      <c r="M34" s="10">
        <f t="shared" si="6"/>
        <v>14783346750</v>
      </c>
      <c r="N34" s="10">
        <f t="shared" si="6"/>
        <v>3220987500</v>
      </c>
      <c r="O34" s="10">
        <f t="shared" si="6"/>
        <v>0</v>
      </c>
      <c r="P34" s="10">
        <f t="shared" si="6"/>
        <v>2450776875</v>
      </c>
      <c r="Q34" s="10">
        <f t="shared" si="6"/>
        <v>3942847250</v>
      </c>
      <c r="R34" s="9"/>
      <c r="S34" s="32" t="s">
        <v>709</v>
      </c>
      <c r="T34" s="10">
        <f t="shared" ref="T34:Y34" si="7">AVERAGE(T21:T30)</f>
        <v>32220240400</v>
      </c>
      <c r="U34" s="10">
        <f t="shared" si="7"/>
        <v>761810500</v>
      </c>
      <c r="V34" s="10">
        <f t="shared" si="7"/>
        <v>20900933800</v>
      </c>
      <c r="W34" s="10">
        <f t="shared" si="7"/>
        <v>6020000</v>
      </c>
      <c r="X34" s="10">
        <f t="shared" si="7"/>
        <v>1038842800</v>
      </c>
      <c r="Y34" s="10">
        <f t="shared" si="7"/>
        <v>9512633300</v>
      </c>
      <c r="Z34" s="9"/>
    </row>
    <row r="35" spans="1:26" x14ac:dyDescent="0.25">
      <c r="A35" s="32" t="s">
        <v>710</v>
      </c>
      <c r="B35" s="10">
        <f>MEDIAN(B21:B32)</f>
        <v>15197050000</v>
      </c>
      <c r="C35" s="10">
        <f t="shared" ref="C35:I35" si="8">MEDIAN(C21:C32)</f>
        <v>5697104500</v>
      </c>
      <c r="D35" s="10">
        <f t="shared" si="8"/>
        <v>7596600000</v>
      </c>
      <c r="E35" s="10">
        <f t="shared" si="8"/>
        <v>0</v>
      </c>
      <c r="F35" s="10">
        <f t="shared" si="8"/>
        <v>3369000000</v>
      </c>
      <c r="G35" s="10">
        <f t="shared" si="8"/>
        <v>14206050000</v>
      </c>
      <c r="H35" s="10">
        <f t="shared" si="8"/>
        <v>10965600000</v>
      </c>
      <c r="I35" s="10">
        <f t="shared" si="8"/>
        <v>3495633500</v>
      </c>
      <c r="J35" s="9"/>
      <c r="K35" s="32" t="s">
        <v>710</v>
      </c>
      <c r="L35" s="10">
        <f t="shared" ref="L35:Q35" si="9">MEDIAN(L21:L28)</f>
        <v>19281200000</v>
      </c>
      <c r="M35" s="10">
        <f t="shared" si="9"/>
        <v>13482000000</v>
      </c>
      <c r="N35" s="10">
        <f t="shared" si="9"/>
        <v>468950000</v>
      </c>
      <c r="O35" s="10">
        <f t="shared" si="9"/>
        <v>0</v>
      </c>
      <c r="P35" s="10">
        <f t="shared" si="9"/>
        <v>711657500</v>
      </c>
      <c r="Q35" s="10">
        <f t="shared" si="9"/>
        <v>2827500000</v>
      </c>
      <c r="R35" s="9"/>
      <c r="S35" s="32" t="s">
        <v>710</v>
      </c>
      <c r="T35" s="10">
        <f t="shared" ref="T35:Y35" si="10">MEDIAN(T21:T30)</f>
        <v>9352500000</v>
      </c>
      <c r="U35" s="10">
        <f t="shared" si="10"/>
        <v>282000000</v>
      </c>
      <c r="V35" s="10">
        <f t="shared" si="10"/>
        <v>5616500000</v>
      </c>
      <c r="W35" s="10">
        <f t="shared" si="10"/>
        <v>0</v>
      </c>
      <c r="X35" s="10">
        <f t="shared" si="10"/>
        <v>307500000</v>
      </c>
      <c r="Y35" s="10">
        <f t="shared" si="10"/>
        <v>3144500000</v>
      </c>
      <c r="Z35" s="9"/>
    </row>
    <row r="36" spans="1:26" x14ac:dyDescent="0.25">
      <c r="A36" s="32" t="s">
        <v>714</v>
      </c>
      <c r="B36" s="10">
        <f>MIN(B21:B32)</f>
        <v>1381400000</v>
      </c>
      <c r="C36" s="10">
        <f t="shared" ref="C36:I36" si="11">MIN(C21:C32)</f>
        <v>0</v>
      </c>
      <c r="D36" s="10">
        <f t="shared" si="11"/>
        <v>0</v>
      </c>
      <c r="E36" s="10">
        <f t="shared" si="11"/>
        <v>0</v>
      </c>
      <c r="F36" s="10">
        <f t="shared" si="11"/>
        <v>65400000</v>
      </c>
      <c r="G36" s="10">
        <f t="shared" si="11"/>
        <v>1300500000</v>
      </c>
      <c r="H36" s="10">
        <f t="shared" si="11"/>
        <v>882100000</v>
      </c>
      <c r="I36" s="10">
        <f t="shared" si="11"/>
        <v>-385024000</v>
      </c>
      <c r="J36" s="9"/>
      <c r="K36" s="32" t="s">
        <v>714</v>
      </c>
      <c r="L36" s="10">
        <f t="shared" ref="L36:Q36" si="12">MIN(L21:L28)</f>
        <v>4945000000</v>
      </c>
      <c r="M36" s="10">
        <f t="shared" si="12"/>
        <v>4157000000</v>
      </c>
      <c r="N36" s="10">
        <f t="shared" si="12"/>
        <v>0</v>
      </c>
      <c r="O36" s="10">
        <f t="shared" si="12"/>
        <v>0</v>
      </c>
      <c r="P36" s="10">
        <f t="shared" si="12"/>
        <v>0</v>
      </c>
      <c r="Q36" s="10">
        <f t="shared" si="12"/>
        <v>774000000</v>
      </c>
      <c r="R36" s="9"/>
      <c r="S36" s="32" t="s">
        <v>714</v>
      </c>
      <c r="T36" s="10">
        <f t="shared" ref="T36:Y36" si="13">MIN(T21:T30)</f>
        <v>1627413000</v>
      </c>
      <c r="U36" s="10">
        <f t="shared" si="13"/>
        <v>0</v>
      </c>
      <c r="V36" s="10">
        <f t="shared" si="13"/>
        <v>207519000</v>
      </c>
      <c r="W36" s="10">
        <f t="shared" si="13"/>
        <v>0</v>
      </c>
      <c r="X36" s="10">
        <f t="shared" si="13"/>
        <v>0</v>
      </c>
      <c r="Y36" s="10">
        <f t="shared" si="13"/>
        <v>51587000</v>
      </c>
      <c r="Z36" s="9"/>
    </row>
    <row r="37" spans="1:26" x14ac:dyDescent="0.25">
      <c r="A37" s="32" t="s">
        <v>711</v>
      </c>
      <c r="B37" s="10">
        <f>_xlfn.QUARTILE.INC(B21:B32,1)</f>
        <v>10473346750</v>
      </c>
      <c r="C37" s="10">
        <f t="shared" ref="C37:I37" si="14">_xlfn.QUARTILE.INC(C21:C32,1)</f>
        <v>209777000</v>
      </c>
      <c r="D37" s="10">
        <f t="shared" si="14"/>
        <v>2381981500</v>
      </c>
      <c r="E37" s="10">
        <f t="shared" si="14"/>
        <v>0</v>
      </c>
      <c r="F37" s="10">
        <f t="shared" si="14"/>
        <v>570117500</v>
      </c>
      <c r="G37" s="10">
        <f t="shared" si="14"/>
        <v>2409458250</v>
      </c>
      <c r="H37" s="10">
        <f t="shared" si="14"/>
        <v>2632619500</v>
      </c>
      <c r="I37" s="10">
        <f t="shared" si="14"/>
        <v>532850000</v>
      </c>
      <c r="J37" s="9"/>
      <c r="K37" s="32" t="s">
        <v>711</v>
      </c>
      <c r="L37" s="10">
        <f t="shared" ref="L37:Q37" si="15">_xlfn.QUARTILE.INC(L21:L28,1)</f>
        <v>15611066750</v>
      </c>
      <c r="M37" s="10">
        <f t="shared" si="15"/>
        <v>9163618500</v>
      </c>
      <c r="N37" s="10">
        <f t="shared" si="15"/>
        <v>0</v>
      </c>
      <c r="O37" s="10">
        <f t="shared" si="15"/>
        <v>0</v>
      </c>
      <c r="P37" s="10">
        <f t="shared" si="15"/>
        <v>41675000</v>
      </c>
      <c r="Q37" s="10">
        <f t="shared" si="15"/>
        <v>1773594500</v>
      </c>
      <c r="R37" s="9"/>
      <c r="S37" s="32" t="s">
        <v>711</v>
      </c>
      <c r="T37" s="10">
        <f t="shared" ref="T37:Y37" si="16">_xlfn.QUARTILE.INC(T21:T30,1)</f>
        <v>3400768250</v>
      </c>
      <c r="U37" s="10">
        <f t="shared" si="16"/>
        <v>123589750</v>
      </c>
      <c r="V37" s="10">
        <f t="shared" si="16"/>
        <v>2046214250</v>
      </c>
      <c r="W37" s="10">
        <f t="shared" si="16"/>
        <v>0</v>
      </c>
      <c r="X37" s="10">
        <f t="shared" si="16"/>
        <v>129655500</v>
      </c>
      <c r="Y37" s="10">
        <f t="shared" si="16"/>
        <v>1144288000</v>
      </c>
      <c r="Z37" s="9"/>
    </row>
    <row r="38" spans="1:26" x14ac:dyDescent="0.25">
      <c r="A38" s="32" t="s">
        <v>712</v>
      </c>
      <c r="B38" s="10">
        <f>_xlfn.QUARTILE.INC(B21:B32,3)</f>
        <v>88801517250</v>
      </c>
      <c r="C38" s="10">
        <f t="shared" ref="C38:I38" si="17">_xlfn.QUARTILE.INC(C21:C32,3)</f>
        <v>19085743000</v>
      </c>
      <c r="D38" s="10">
        <f t="shared" si="17"/>
        <v>22743000000</v>
      </c>
      <c r="E38" s="10">
        <f t="shared" si="17"/>
        <v>0</v>
      </c>
      <c r="F38" s="10">
        <f t="shared" si="17"/>
        <v>11094272000</v>
      </c>
      <c r="G38" s="10">
        <f t="shared" si="17"/>
        <v>52443506500</v>
      </c>
      <c r="H38" s="10">
        <f t="shared" si="17"/>
        <v>33703209750</v>
      </c>
      <c r="I38" s="10">
        <f t="shared" si="17"/>
        <v>17431267000</v>
      </c>
      <c r="J38" s="9"/>
      <c r="K38" s="32" t="s">
        <v>712</v>
      </c>
      <c r="L38" s="10">
        <f t="shared" ref="L38:Q38" si="18">_xlfn.QUARTILE.INC(L21:L28,3)</f>
        <v>28921000000</v>
      </c>
      <c r="M38" s="10">
        <f t="shared" si="18"/>
        <v>18271225000</v>
      </c>
      <c r="N38" s="10">
        <f t="shared" si="18"/>
        <v>2707250000</v>
      </c>
      <c r="O38" s="10">
        <f t="shared" si="18"/>
        <v>0</v>
      </c>
      <c r="P38" s="10">
        <f t="shared" si="18"/>
        <v>4353000000</v>
      </c>
      <c r="Q38" s="10">
        <f t="shared" si="18"/>
        <v>4766500000</v>
      </c>
      <c r="R38" s="9"/>
      <c r="S38" s="32" t="s">
        <v>712</v>
      </c>
      <c r="T38" s="10">
        <f t="shared" ref="T38:Y38" si="19">_xlfn.QUARTILE.INC(T21:T30,3)</f>
        <v>70349250000</v>
      </c>
      <c r="U38" s="10">
        <f t="shared" si="19"/>
        <v>1290226750</v>
      </c>
      <c r="V38" s="10">
        <f t="shared" si="19"/>
        <v>38122250000</v>
      </c>
      <c r="W38" s="10">
        <f t="shared" si="19"/>
        <v>0</v>
      </c>
      <c r="X38" s="10">
        <f t="shared" si="19"/>
        <v>2165500000</v>
      </c>
      <c r="Y38" s="10">
        <f t="shared" si="19"/>
        <v>12898500000</v>
      </c>
      <c r="Z38" s="9"/>
    </row>
    <row r="39" spans="1:26" x14ac:dyDescent="0.25">
      <c r="A39" s="32" t="s">
        <v>713</v>
      </c>
      <c r="B39" s="10">
        <f>MAX(B21:B32)</f>
        <v>322202404000</v>
      </c>
      <c r="C39" s="10">
        <f t="shared" ref="C39:I39" si="20">MAX(C21:C32)</f>
        <v>118266774000</v>
      </c>
      <c r="D39" s="10">
        <f t="shared" si="20"/>
        <v>209009338000</v>
      </c>
      <c r="E39" s="10">
        <f t="shared" si="20"/>
        <v>60200000</v>
      </c>
      <c r="F39" s="10">
        <f t="shared" si="20"/>
        <v>21493908000</v>
      </c>
      <c r="G39" s="10">
        <f t="shared" si="20"/>
        <v>314584299000</v>
      </c>
      <c r="H39" s="10">
        <f t="shared" si="20"/>
        <v>219457966000</v>
      </c>
      <c r="I39" s="10">
        <f t="shared" si="20"/>
        <v>95126333000</v>
      </c>
      <c r="J39" s="9"/>
      <c r="K39" s="32" t="s">
        <v>713</v>
      </c>
      <c r="L39" s="10">
        <f t="shared" ref="L39:Q39" si="21">MAX(L21:L28)</f>
        <v>64406000000</v>
      </c>
      <c r="M39" s="10">
        <f t="shared" si="21"/>
        <v>33611000000</v>
      </c>
      <c r="N39" s="10">
        <f t="shared" si="21"/>
        <v>18491000000</v>
      </c>
      <c r="O39" s="10">
        <f t="shared" si="21"/>
        <v>0</v>
      </c>
      <c r="P39" s="10">
        <f t="shared" si="21"/>
        <v>8476000000</v>
      </c>
      <c r="Q39" s="10">
        <f t="shared" si="21"/>
        <v>12304000000</v>
      </c>
      <c r="R39" s="9"/>
      <c r="S39" s="32" t="s">
        <v>713</v>
      </c>
      <c r="T39" s="10">
        <f t="shared" ref="T39:Y39" si="22">MAX(T21:T30)</f>
        <v>95181000000</v>
      </c>
      <c r="U39" s="10">
        <f t="shared" si="22"/>
        <v>2656000000</v>
      </c>
      <c r="V39" s="10">
        <f t="shared" si="22"/>
        <v>74181000000</v>
      </c>
      <c r="W39" s="10">
        <f t="shared" si="22"/>
        <v>60200000</v>
      </c>
      <c r="X39" s="10">
        <f t="shared" si="22"/>
        <v>3211000000</v>
      </c>
      <c r="Y39" s="10">
        <f t="shared" si="22"/>
        <v>36844000000</v>
      </c>
      <c r="Z39" s="9"/>
    </row>
    <row r="40" spans="1:26" x14ac:dyDescent="0.25">
      <c r="A40" s="32" t="s">
        <v>715</v>
      </c>
      <c r="B40" s="10">
        <f>_xlfn.STDEV.P(B21:B32)</f>
        <v>94237127598.347183</v>
      </c>
      <c r="C40" s="10">
        <f t="shared" ref="C40:I40" si="23">_xlfn.STDEV.P(C21:C32)</f>
        <v>34654486926.949936</v>
      </c>
      <c r="D40" s="10">
        <f t="shared" si="23"/>
        <v>55945135381.540863</v>
      </c>
      <c r="E40" s="10">
        <f t="shared" si="23"/>
        <v>16638401.031616256</v>
      </c>
      <c r="F40" s="10">
        <f t="shared" si="23"/>
        <v>7413610249.6658974</v>
      </c>
      <c r="G40" s="10">
        <f t="shared" si="23"/>
        <v>84393536637.092041</v>
      </c>
      <c r="H40" s="10">
        <f t="shared" si="23"/>
        <v>58453421400.910812</v>
      </c>
      <c r="I40" s="10">
        <f t="shared" si="23"/>
        <v>26144918168.868198</v>
      </c>
      <c r="J40" s="9"/>
      <c r="K40" s="32" t="s">
        <v>715</v>
      </c>
      <c r="L40" s="10">
        <f t="shared" ref="L40:Q40" si="24">_xlfn.STDEV.P(L21:L28)</f>
        <v>17695192795.479187</v>
      </c>
      <c r="M40" s="10">
        <f t="shared" si="24"/>
        <v>8981279502.6710396</v>
      </c>
      <c r="N40" s="10">
        <f t="shared" si="24"/>
        <v>5932587719.6290789</v>
      </c>
      <c r="O40" s="10">
        <f t="shared" si="24"/>
        <v>0</v>
      </c>
      <c r="P40" s="10">
        <f t="shared" si="24"/>
        <v>3038030373.6744237</v>
      </c>
      <c r="Q40" s="10">
        <f t="shared" si="24"/>
        <v>3495125664.7619886</v>
      </c>
      <c r="R40" s="9"/>
      <c r="S40" s="32" t="s">
        <v>715</v>
      </c>
      <c r="T40" s="10">
        <f t="shared" ref="T40:Y40" si="25">_xlfn.STDEV.P(T21:T30)</f>
        <v>39277102447.504997</v>
      </c>
      <c r="U40" s="10">
        <f t="shared" si="25"/>
        <v>834211241.71018589</v>
      </c>
      <c r="V40" s="10">
        <f t="shared" si="25"/>
        <v>27064390291.094307</v>
      </c>
      <c r="W40" s="10">
        <f t="shared" si="25"/>
        <v>18060000</v>
      </c>
      <c r="X40" s="10">
        <f t="shared" si="25"/>
        <v>1318440578.7466342</v>
      </c>
      <c r="Y40" s="10">
        <f t="shared" si="25"/>
        <v>12264907394.224947</v>
      </c>
      <c r="Z40" s="9"/>
    </row>
    <row r="41" spans="1:26" x14ac:dyDescent="0.25">
      <c r="A41" s="32" t="s">
        <v>716</v>
      </c>
      <c r="B41" s="10">
        <f>B39-B36</f>
        <v>320821004000</v>
      </c>
      <c r="C41" s="10">
        <f t="shared" ref="C41:Q41" si="26">C39-C36</f>
        <v>118266774000</v>
      </c>
      <c r="D41" s="10">
        <f t="shared" si="26"/>
        <v>209009338000</v>
      </c>
      <c r="E41" s="10">
        <f t="shared" si="26"/>
        <v>60200000</v>
      </c>
      <c r="F41" s="10">
        <f t="shared" si="26"/>
        <v>21428508000</v>
      </c>
      <c r="G41" s="10">
        <f t="shared" si="26"/>
        <v>313283799000</v>
      </c>
      <c r="H41" s="10">
        <f t="shared" si="26"/>
        <v>218575866000</v>
      </c>
      <c r="I41" s="10">
        <f t="shared" si="26"/>
        <v>95511357000</v>
      </c>
      <c r="J41" s="9"/>
      <c r="K41" s="32" t="s">
        <v>716</v>
      </c>
      <c r="L41" s="10">
        <f t="shared" si="26"/>
        <v>59461000000</v>
      </c>
      <c r="M41" s="10">
        <f t="shared" si="26"/>
        <v>29454000000</v>
      </c>
      <c r="N41" s="10">
        <f t="shared" si="26"/>
        <v>18491000000</v>
      </c>
      <c r="O41" s="10">
        <f t="shared" si="26"/>
        <v>0</v>
      </c>
      <c r="P41" s="10">
        <f t="shared" si="26"/>
        <v>8476000000</v>
      </c>
      <c r="Q41" s="10">
        <f t="shared" si="26"/>
        <v>11530000000</v>
      </c>
      <c r="R41" s="9"/>
      <c r="S41" s="32" t="s">
        <v>716</v>
      </c>
      <c r="T41" s="10">
        <f t="shared" ref="T41:Y41" si="27">T39-T36</f>
        <v>93553587000</v>
      </c>
      <c r="U41" s="10">
        <f t="shared" si="27"/>
        <v>2656000000</v>
      </c>
      <c r="V41" s="10">
        <f t="shared" si="27"/>
        <v>73973481000</v>
      </c>
      <c r="W41" s="10">
        <f t="shared" si="27"/>
        <v>60200000</v>
      </c>
      <c r="X41" s="10">
        <f t="shared" si="27"/>
        <v>3211000000</v>
      </c>
      <c r="Y41" s="10">
        <f t="shared" si="27"/>
        <v>36792413000</v>
      </c>
      <c r="Z41" s="9"/>
    </row>
    <row r="42" spans="1:26" x14ac:dyDescent="0.25">
      <c r="G42" s="5"/>
      <c r="H42" s="5"/>
      <c r="I42" s="5"/>
    </row>
    <row r="43" spans="1:26" x14ac:dyDescent="0.25">
      <c r="G43" s="5"/>
      <c r="H43" s="5"/>
      <c r="I43" s="5"/>
    </row>
    <row r="44" spans="1:26" x14ac:dyDescent="0.25">
      <c r="G44" s="5"/>
      <c r="H44" s="5"/>
      <c r="I44" s="5"/>
    </row>
    <row r="45" spans="1:26" x14ac:dyDescent="0.25">
      <c r="G45" s="5"/>
      <c r="H45" s="5"/>
      <c r="I45" s="5"/>
    </row>
    <row r="46" spans="1:26" x14ac:dyDescent="0.25">
      <c r="G46" s="5"/>
      <c r="H46" s="5"/>
      <c r="I46" s="5"/>
    </row>
    <row r="47" spans="1:26" x14ac:dyDescent="0.25">
      <c r="G47" s="5"/>
      <c r="H47" s="5"/>
    </row>
    <row r="48" spans="1:26" x14ac:dyDescent="0.25">
      <c r="C48" s="27"/>
      <c r="E48" s="29" t="s">
        <v>137</v>
      </c>
      <c r="F48" s="29" t="s">
        <v>719</v>
      </c>
      <c r="G48" s="14" t="s">
        <v>715</v>
      </c>
      <c r="H48" s="5"/>
      <c r="I48" s="16" t="s">
        <v>744</v>
      </c>
      <c r="J48" s="29" t="s">
        <v>719</v>
      </c>
    </row>
    <row r="49" spans="1:10" x14ac:dyDescent="0.25">
      <c r="E49" s="10" t="s">
        <v>136</v>
      </c>
      <c r="F49" s="30">
        <v>15133000000</v>
      </c>
      <c r="G49" s="10">
        <f t="shared" ref="G49:G58" si="28">(F49-$F$62)/$F$68</f>
        <v>0.45824778935954191</v>
      </c>
      <c r="H49" s="5"/>
      <c r="I49" s="42" t="s">
        <v>98</v>
      </c>
      <c r="J49" s="39">
        <v>4179900000</v>
      </c>
    </row>
    <row r="50" spans="1:10" x14ac:dyDescent="0.25">
      <c r="A50" s="29" t="s">
        <v>717</v>
      </c>
      <c r="B50" s="33" t="s">
        <v>719</v>
      </c>
      <c r="C50" s="14" t="s">
        <v>746</v>
      </c>
      <c r="E50" s="10" t="s">
        <v>142</v>
      </c>
      <c r="F50" s="30">
        <v>3702000000</v>
      </c>
      <c r="G50" s="10">
        <f t="shared" si="28"/>
        <v>-0.47376087836118236</v>
      </c>
      <c r="H50" s="5"/>
      <c r="I50" s="42" t="s">
        <v>137</v>
      </c>
      <c r="J50" s="39">
        <v>95126333000</v>
      </c>
    </row>
    <row r="51" spans="1:10" x14ac:dyDescent="0.25">
      <c r="A51" s="30" t="s">
        <v>70</v>
      </c>
      <c r="B51" s="34">
        <v>12304000000</v>
      </c>
      <c r="C51" s="19">
        <f>(B51-$B$62)/$B$68</f>
        <v>2.3922323698173047</v>
      </c>
      <c r="E51" s="10" t="s">
        <v>367</v>
      </c>
      <c r="F51" s="30">
        <v>905853000</v>
      </c>
      <c r="G51" s="10">
        <f t="shared" si="28"/>
        <v>-0.70174034124468332</v>
      </c>
      <c r="H51" s="5"/>
      <c r="I51" s="42" t="s">
        <v>125</v>
      </c>
      <c r="J51" s="39">
        <v>26306659000</v>
      </c>
    </row>
    <row r="52" spans="1:10" x14ac:dyDescent="0.25">
      <c r="A52" s="30" t="s">
        <v>83</v>
      </c>
      <c r="B52" s="34">
        <v>4651000000</v>
      </c>
      <c r="C52" s="19">
        <f t="shared" ref="C52:C58" si="29">(B52-$B$62)/$B$68</f>
        <v>0.20261152761802387</v>
      </c>
      <c r="E52" s="10" t="s">
        <v>423</v>
      </c>
      <c r="F52" s="30">
        <v>27560000000</v>
      </c>
      <c r="G52" s="10">
        <f t="shared" si="28"/>
        <v>1.4714637559211237</v>
      </c>
      <c r="H52" s="5"/>
      <c r="I52" s="42" t="s">
        <v>478</v>
      </c>
      <c r="J52" s="39">
        <v>6056400000</v>
      </c>
    </row>
    <row r="53" spans="1:10" x14ac:dyDescent="0.25">
      <c r="A53" s="30" t="s">
        <v>171</v>
      </c>
      <c r="B53" s="34">
        <v>3603000000</v>
      </c>
      <c r="C53" s="19">
        <f t="shared" si="29"/>
        <v>-9.7234629787548613E-2</v>
      </c>
      <c r="E53" s="10" t="s">
        <v>427</v>
      </c>
      <c r="F53" s="30">
        <v>51587000</v>
      </c>
      <c r="G53" s="10">
        <f t="shared" si="28"/>
        <v>-0.77139158055350254</v>
      </c>
      <c r="I53" s="42" t="s">
        <v>488</v>
      </c>
      <c r="J53" s="39">
        <v>2301000000</v>
      </c>
    </row>
    <row r="54" spans="1:10" x14ac:dyDescent="0.25">
      <c r="A54" s="30" t="s">
        <v>197</v>
      </c>
      <c r="B54" s="34">
        <v>774000000</v>
      </c>
      <c r="C54" s="19">
        <f t="shared" si="29"/>
        <v>-0.90664758713522464</v>
      </c>
      <c r="E54" s="10" t="s">
        <v>500</v>
      </c>
      <c r="F54" s="30">
        <v>1859593000</v>
      </c>
      <c r="G54" s="10">
        <f t="shared" si="28"/>
        <v>-0.62397864526428237</v>
      </c>
      <c r="I54" s="42" t="s">
        <v>311</v>
      </c>
      <c r="J54" s="39">
        <v>571000000</v>
      </c>
    </row>
    <row r="55" spans="1:10" x14ac:dyDescent="0.25">
      <c r="A55" s="30" t="s">
        <v>376</v>
      </c>
      <c r="B55" s="34">
        <v>2052000000</v>
      </c>
      <c r="C55" s="19">
        <f t="shared" si="29"/>
        <v>-0.54099549823797122</v>
      </c>
      <c r="E55" s="10" t="s">
        <v>558</v>
      </c>
      <c r="F55" s="30">
        <v>6195000000</v>
      </c>
      <c r="G55" s="10">
        <f t="shared" si="28"/>
        <v>-0.27049803096132535</v>
      </c>
      <c r="I55" s="42" t="s">
        <v>69</v>
      </c>
      <c r="J55" s="39">
        <v>14472803000</v>
      </c>
    </row>
    <row r="56" spans="1:10" x14ac:dyDescent="0.25">
      <c r="A56" s="30" t="s">
        <v>552</v>
      </c>
      <c r="B56" s="34">
        <v>2024300000</v>
      </c>
      <c r="C56" s="19">
        <f t="shared" si="29"/>
        <v>-0.54892082129153452</v>
      </c>
      <c r="E56" s="10" t="s">
        <v>603</v>
      </c>
      <c r="F56" s="30">
        <v>2587000000</v>
      </c>
      <c r="G56" s="10">
        <f t="shared" si="28"/>
        <v>-0.56467065567800567</v>
      </c>
      <c r="I56" s="42" t="s">
        <v>699</v>
      </c>
      <c r="J56" s="39">
        <v>256297000</v>
      </c>
    </row>
    <row r="57" spans="1:10" x14ac:dyDescent="0.25">
      <c r="A57" s="30" t="s">
        <v>637</v>
      </c>
      <c r="B57" s="34">
        <v>5113000000</v>
      </c>
      <c r="C57" s="19">
        <f t="shared" si="29"/>
        <v>0.33479561609261782</v>
      </c>
      <c r="E57" s="10" t="s">
        <v>655</v>
      </c>
      <c r="F57" s="30">
        <v>288300000</v>
      </c>
      <c r="G57" s="10">
        <f t="shared" si="28"/>
        <v>-0.75209155712928977</v>
      </c>
      <c r="I57" s="42" t="s">
        <v>700</v>
      </c>
      <c r="J57" s="39">
        <v>-385024000</v>
      </c>
    </row>
    <row r="58" spans="1:10" x14ac:dyDescent="0.25">
      <c r="A58" s="30" t="s">
        <v>687</v>
      </c>
      <c r="B58" s="34">
        <v>1021478000</v>
      </c>
      <c r="C58" s="19">
        <f t="shared" si="29"/>
        <v>-0.83584097707566718</v>
      </c>
      <c r="E58" s="10" t="s">
        <v>672</v>
      </c>
      <c r="F58" s="30">
        <v>36844000000</v>
      </c>
      <c r="G58" s="10">
        <f t="shared" si="28"/>
        <v>2.228420143911606</v>
      </c>
      <c r="I58" s="42" t="s">
        <v>71</v>
      </c>
      <c r="J58" s="39">
        <v>31542778000</v>
      </c>
    </row>
    <row r="59" spans="1:10" x14ac:dyDescent="0.25">
      <c r="A59" s="31" t="s">
        <v>745</v>
      </c>
      <c r="B59" s="35">
        <f>SUM(B51:B58)</f>
        <v>31542778000</v>
      </c>
      <c r="C59" s="19"/>
      <c r="E59" s="16" t="s">
        <v>745</v>
      </c>
      <c r="F59" s="14">
        <f>SUM(F49:F58)</f>
        <v>95126333000</v>
      </c>
      <c r="G59" s="14"/>
      <c r="I59" s="42" t="s">
        <v>187</v>
      </c>
      <c r="J59" s="39">
        <v>2811367000</v>
      </c>
    </row>
    <row r="60" spans="1:10" x14ac:dyDescent="0.25">
      <c r="C60" s="27"/>
      <c r="E60" s="28"/>
      <c r="I60" s="42" t="s">
        <v>537</v>
      </c>
      <c r="J60" s="39">
        <v>418400000</v>
      </c>
    </row>
    <row r="61" spans="1:10" x14ac:dyDescent="0.25">
      <c r="A61" s="12"/>
      <c r="B61" s="12"/>
      <c r="C61" s="9"/>
      <c r="E61" s="12"/>
      <c r="F61" s="12"/>
      <c r="G61" s="12"/>
      <c r="I61" s="43"/>
      <c r="J61" s="12"/>
    </row>
    <row r="62" spans="1:10" x14ac:dyDescent="0.25">
      <c r="A62" s="32" t="s">
        <v>709</v>
      </c>
      <c r="B62" s="10">
        <v>3942847250</v>
      </c>
      <c r="E62" s="32" t="s">
        <v>709</v>
      </c>
      <c r="F62" s="10">
        <v>9512633300</v>
      </c>
      <c r="I62" s="32" t="s">
        <v>709</v>
      </c>
      <c r="J62" s="10">
        <v>15304826083.333334</v>
      </c>
    </row>
    <row r="63" spans="1:10" x14ac:dyDescent="0.25">
      <c r="A63" s="32" t="s">
        <v>710</v>
      </c>
      <c r="B63" s="10">
        <v>2827500000</v>
      </c>
      <c r="E63" s="32" t="s">
        <v>710</v>
      </c>
      <c r="F63" s="10">
        <v>3144500000</v>
      </c>
      <c r="I63" s="32" t="s">
        <v>710</v>
      </c>
      <c r="J63" s="10">
        <v>3495633500</v>
      </c>
    </row>
    <row r="64" spans="1:10" x14ac:dyDescent="0.25">
      <c r="A64" s="32" t="s">
        <v>714</v>
      </c>
      <c r="B64" s="10">
        <v>774000000</v>
      </c>
      <c r="E64" s="32" t="s">
        <v>714</v>
      </c>
      <c r="F64" s="10">
        <v>51587000</v>
      </c>
      <c r="I64" s="32" t="s">
        <v>714</v>
      </c>
      <c r="J64" s="10">
        <v>-385024000</v>
      </c>
    </row>
    <row r="65" spans="1:10" x14ac:dyDescent="0.25">
      <c r="A65" s="32" t="s">
        <v>711</v>
      </c>
      <c r="B65" s="10">
        <v>1773594500</v>
      </c>
      <c r="E65" s="32" t="s">
        <v>711</v>
      </c>
      <c r="F65" s="10">
        <v>1144288000</v>
      </c>
      <c r="I65" s="32" t="s">
        <v>711</v>
      </c>
      <c r="J65" s="10">
        <v>532850000</v>
      </c>
    </row>
    <row r="66" spans="1:10" x14ac:dyDescent="0.25">
      <c r="A66" s="32" t="s">
        <v>712</v>
      </c>
      <c r="B66" s="10">
        <v>4766500000</v>
      </c>
      <c r="E66" s="32" t="s">
        <v>712</v>
      </c>
      <c r="F66" s="10">
        <v>12898500000</v>
      </c>
      <c r="I66" s="32" t="s">
        <v>712</v>
      </c>
      <c r="J66" s="10">
        <v>17431267000</v>
      </c>
    </row>
    <row r="67" spans="1:10" x14ac:dyDescent="0.25">
      <c r="A67" s="32" t="s">
        <v>713</v>
      </c>
      <c r="B67" s="10">
        <v>12304000000</v>
      </c>
      <c r="E67" s="32" t="s">
        <v>713</v>
      </c>
      <c r="F67" s="10">
        <v>36844000000</v>
      </c>
      <c r="I67" s="32" t="s">
        <v>713</v>
      </c>
      <c r="J67" s="10">
        <v>95126333000</v>
      </c>
    </row>
    <row r="68" spans="1:10" x14ac:dyDescent="0.25">
      <c r="A68" s="32" t="s">
        <v>747</v>
      </c>
      <c r="B68" s="10">
        <v>3495125664</v>
      </c>
      <c r="E68" s="32" t="s">
        <v>715</v>
      </c>
      <c r="F68" s="10">
        <v>12264907394</v>
      </c>
      <c r="I68" s="32" t="s">
        <v>715</v>
      </c>
      <c r="J68" s="10">
        <v>26144918168.868198</v>
      </c>
    </row>
    <row r="69" spans="1:10" x14ac:dyDescent="0.25">
      <c r="A69" s="32" t="s">
        <v>716</v>
      </c>
      <c r="B69" s="10">
        <v>11530000000</v>
      </c>
      <c r="E69" s="32" t="s">
        <v>716</v>
      </c>
      <c r="F69" s="10">
        <v>36792413000</v>
      </c>
      <c r="I69" s="32" t="s">
        <v>716</v>
      </c>
      <c r="J69" s="10">
        <v>95511357000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36F4-80D6-4ECF-95AD-E0A83E1BF414}">
  <dimension ref="A1:I67"/>
  <sheetViews>
    <sheetView zoomScale="85" workbookViewId="0">
      <selection activeCell="F18" sqref="F18"/>
    </sheetView>
  </sheetViews>
  <sheetFormatPr defaultRowHeight="15" x14ac:dyDescent="0.25"/>
  <cols>
    <col min="2" max="2" width="26.42578125" bestFit="1" customWidth="1"/>
    <col min="3" max="3" width="22.85546875" customWidth="1"/>
    <col min="4" max="4" width="24.85546875" customWidth="1"/>
    <col min="5" max="5" width="23" style="5" customWidth="1"/>
    <col min="6" max="6" width="25.28515625" style="5" customWidth="1"/>
    <col min="7" max="7" width="26.140625" style="5" bestFit="1" customWidth="1"/>
    <col min="8" max="8" width="27.85546875" style="5" bestFit="1" customWidth="1"/>
    <col min="9" max="9" width="23.28515625" style="5" bestFit="1" customWidth="1"/>
    <col min="10" max="10" width="11" bestFit="1" customWidth="1"/>
    <col min="11" max="11" width="16.5703125" bestFit="1" customWidth="1"/>
  </cols>
  <sheetData>
    <row r="1" spans="2:9" x14ac:dyDescent="0.25">
      <c r="E1" s="4"/>
      <c r="F1" s="4"/>
      <c r="G1" s="4"/>
      <c r="H1" s="4"/>
      <c r="I1" s="4"/>
    </row>
    <row r="2" spans="2:9" x14ac:dyDescent="0.25">
      <c r="B2" s="14" t="s">
        <v>721</v>
      </c>
      <c r="C2" s="38" t="s">
        <v>427</v>
      </c>
      <c r="E2" s="4"/>
      <c r="F2" s="4"/>
      <c r="G2" s="4"/>
      <c r="H2" s="4"/>
      <c r="I2" s="4"/>
    </row>
    <row r="3" spans="2:9" x14ac:dyDescent="0.25">
      <c r="E3" s="4"/>
      <c r="F3" s="4"/>
      <c r="G3" s="4"/>
      <c r="H3" s="4"/>
      <c r="I3" s="4"/>
    </row>
    <row r="4" spans="2:9" x14ac:dyDescent="0.25">
      <c r="B4" s="19"/>
      <c r="C4" s="14" t="s">
        <v>10</v>
      </c>
      <c r="D4" s="14" t="s">
        <v>14</v>
      </c>
      <c r="E4" s="15" t="s">
        <v>16</v>
      </c>
      <c r="F4" s="15" t="s">
        <v>18</v>
      </c>
      <c r="G4" s="4"/>
      <c r="H4" s="4"/>
      <c r="I4" s="4"/>
    </row>
    <row r="5" spans="2:9" x14ac:dyDescent="0.25">
      <c r="B5" s="12" t="s">
        <v>2</v>
      </c>
      <c r="C5" s="11" t="str">
        <f t="array" ref="C5">INDEX(period,MATCH(1,($C$2=ticker_symbols)*(C4=years),0))</f>
        <v>9/30/2013</v>
      </c>
      <c r="D5" s="11" t="str">
        <f t="array" ref="D5">INDEX(period,MATCH(1,($C$2=ticker_symbols)*(D4=years),0))</f>
        <v>9/30/2014</v>
      </c>
      <c r="E5" s="11" t="str">
        <f t="array" ref="E5">INDEX(period,MATCH(1,($C$2=ticker_symbols)*(E4=years),0))</f>
        <v>9/30/2015</v>
      </c>
      <c r="F5" s="11" t="str">
        <f t="array" ref="F5">INDEX(period,MATCH(1,($C$2=ticker_symbols)*(F4=years),0))</f>
        <v>9/30/2016</v>
      </c>
      <c r="G5" s="4"/>
      <c r="H5" s="4"/>
      <c r="I5" s="4"/>
    </row>
    <row r="6" spans="2:9" x14ac:dyDescent="0.25">
      <c r="B6" s="12" t="s">
        <v>728</v>
      </c>
      <c r="C6" s="11">
        <f t="array" ref="C6">INDEX(total_revenue,MATCH(1,($C$2=ticker_symbols)*(C4=years),0))</f>
        <v>1287577000</v>
      </c>
      <c r="D6" s="11">
        <f t="array" ref="D6">INDEX(total_revenue,MATCH(1,($C$2=ticker_symbols)*(D4=years),0))</f>
        <v>1463767000</v>
      </c>
      <c r="E6" s="11">
        <f t="array" ref="E6">INDEX(total_revenue,MATCH(1,($C$2=ticker_symbols)*(E4=years),0))</f>
        <v>1627413000</v>
      </c>
      <c r="F6" s="11">
        <f t="array" ref="F6">INDEX(total_revenue,MATCH(1,($C$2=ticker_symbols)*(F4=years),0))</f>
        <v>1822114000</v>
      </c>
      <c r="G6" s="4"/>
      <c r="H6" s="4"/>
      <c r="I6" s="4"/>
    </row>
    <row r="7" spans="2:9" x14ac:dyDescent="0.25">
      <c r="B7" s="12" t="s">
        <v>722</v>
      </c>
      <c r="C7" s="11">
        <f t="array" ref="C7">INDEX(COGs,MATCH(1,($C$2=ticker_symbols)*(C4=years),0))</f>
        <v>1073447000</v>
      </c>
      <c r="D7" s="11">
        <f t="array" ref="D7">INDEX(COGs,MATCH(1,($C$2=ticker_symbols)*(D4=years),0))</f>
        <v>1200308000</v>
      </c>
      <c r="E7" s="11">
        <f t="array" ref="E7">INDEX(COGs,MATCH(1,($C$2=ticker_symbols)*(E4=years),0))</f>
        <v>1354969000</v>
      </c>
      <c r="F7" s="11">
        <f t="array" ref="F7">INDEX(COGs,MATCH(1,($C$2=ticker_symbols)*(F4=years),0))</f>
        <v>1524907000</v>
      </c>
      <c r="G7" s="4"/>
      <c r="H7" s="4"/>
      <c r="I7" s="4"/>
    </row>
    <row r="8" spans="2:9" ht="23.25" customHeight="1" x14ac:dyDescent="0.25">
      <c r="B8" s="12" t="s">
        <v>723</v>
      </c>
      <c r="C8" s="10">
        <f>C6-C7</f>
        <v>214130000</v>
      </c>
      <c r="D8" s="10">
        <f t="shared" ref="D8:F8" si="0">D6-D7</f>
        <v>263459000</v>
      </c>
      <c r="E8" s="10">
        <f t="shared" si="0"/>
        <v>272444000</v>
      </c>
      <c r="F8" s="10">
        <f t="shared" si="0"/>
        <v>297207000</v>
      </c>
      <c r="G8" s="4"/>
      <c r="H8" s="4"/>
      <c r="I8" s="4"/>
    </row>
    <row r="9" spans="2:9" ht="24.75" customHeight="1" x14ac:dyDescent="0.25">
      <c r="B9" s="12" t="s">
        <v>727</v>
      </c>
      <c r="C9" s="11">
        <f t="array" ref="C9">INDEX(sales_general_admin,MATCH(1,($C$2=ticker_symbols)*(C4=years),0))</f>
        <v>174085000</v>
      </c>
      <c r="D9" s="11">
        <f t="array" ref="D9">INDEX(sales_general_admin,MATCH(1,($C$2=ticker_symbols)*(D4=years),0))</f>
        <v>194491000</v>
      </c>
      <c r="E9" s="11">
        <f t="array" ref="E9">INDEX(sales_general_admin,MATCH(1,($C$2=ticker_symbols)*(E4=years),0))</f>
        <v>207519000</v>
      </c>
      <c r="F9" s="11">
        <f t="array" ref="F9">INDEX(sales_general_admin,MATCH(1,($C$2=ticker_symbols)*(F4=years),0))</f>
        <v>224088000</v>
      </c>
      <c r="G9" s="4"/>
      <c r="H9" s="4"/>
      <c r="I9" s="4"/>
    </row>
    <row r="10" spans="2:9" ht="26.25" customHeight="1" x14ac:dyDescent="0.25">
      <c r="B10" s="12" t="s">
        <v>724</v>
      </c>
      <c r="C10" s="11">
        <f t="array" ref="C10">INDEX(other_operating,MATCH(1,($C$2=ticker_symbols)*(C4=years),0))</f>
        <v>12784000</v>
      </c>
      <c r="D10" s="11">
        <f t="array" ref="D10">INDEX(other_operating,MATCH(1,($C$2=ticker_symbols)*(D4=years),0))</f>
        <v>13279000</v>
      </c>
      <c r="E10" s="11">
        <f t="array" ref="E10">INDEX(other_operating,MATCH(1,($C$2=ticker_symbols)*(E4=years),0))</f>
        <v>13338000</v>
      </c>
      <c r="F10" s="11">
        <f t="array" ref="F10">INDEX(other_operating,MATCH(1,($C$2=ticker_symbols)*(F4=years),0))</f>
        <v>13794000</v>
      </c>
      <c r="G10" s="4"/>
      <c r="H10" s="4"/>
      <c r="I10" s="4"/>
    </row>
    <row r="11" spans="2:9" ht="27" customHeight="1" x14ac:dyDescent="0.25">
      <c r="B11" s="12" t="s">
        <v>729</v>
      </c>
      <c r="C11" s="11">
        <f t="array" ref="C11">INDEX(R_D,MATCH(1,($C$2=ticker_symbols)*(C4=years),0))</f>
        <v>0</v>
      </c>
      <c r="D11" s="11">
        <f t="array" ref="D11">INDEX(R_D,MATCH(1,($C$2=ticker_symbols)*(D4=years),0))</f>
        <v>0</v>
      </c>
      <c r="E11" s="11">
        <f t="array" ref="E11">INDEX(R_D,MATCH(1,($C$2=ticker_symbols)*(E4=years),0))</f>
        <v>0</v>
      </c>
      <c r="F11" s="11">
        <f t="array" ref="F11">INDEX(R_D,MATCH(1,($C$2=ticker_symbols)*(F4=years),0))</f>
        <v>0</v>
      </c>
      <c r="G11" s="4"/>
      <c r="H11" s="4"/>
      <c r="I11" s="4"/>
    </row>
    <row r="12" spans="2:9" ht="25.5" customHeight="1" x14ac:dyDescent="0.25">
      <c r="B12" s="12" t="s">
        <v>725</v>
      </c>
      <c r="C12" s="10">
        <f>SUM(C9:C11)</f>
        <v>186869000</v>
      </c>
      <c r="D12" s="10">
        <f t="shared" ref="D12:F12" si="1">SUM(D9:D11)</f>
        <v>207770000</v>
      </c>
      <c r="E12" s="10">
        <f t="shared" si="1"/>
        <v>220857000</v>
      </c>
      <c r="F12" s="10">
        <f t="shared" si="1"/>
        <v>237882000</v>
      </c>
      <c r="G12" s="4"/>
      <c r="H12" s="4"/>
      <c r="I12" s="4"/>
    </row>
    <row r="13" spans="2:9" ht="30" customHeight="1" x14ac:dyDescent="0.25">
      <c r="B13" s="12" t="s">
        <v>726</v>
      </c>
      <c r="C13" s="10">
        <f>C8-C12</f>
        <v>27261000</v>
      </c>
      <c r="D13" s="10">
        <f t="shared" ref="D13:F13" si="2">D8-D12</f>
        <v>55689000</v>
      </c>
      <c r="E13" s="10">
        <f t="shared" si="2"/>
        <v>51587000</v>
      </c>
      <c r="F13" s="10">
        <f t="shared" si="2"/>
        <v>59325000</v>
      </c>
      <c r="G13" s="4"/>
      <c r="H13" s="4"/>
      <c r="I13" s="4"/>
    </row>
    <row r="14" spans="2:9" ht="30" customHeight="1" x14ac:dyDescent="0.25">
      <c r="G14" s="4"/>
      <c r="H14" s="4"/>
      <c r="I14" s="4"/>
    </row>
    <row r="15" spans="2:9" ht="26.25" customHeight="1" x14ac:dyDescent="0.25">
      <c r="G15" s="4"/>
      <c r="H15" s="4"/>
      <c r="I15" s="4"/>
    </row>
    <row r="16" spans="2:9" ht="27" customHeight="1" x14ac:dyDescent="0.25">
      <c r="G16" s="4"/>
      <c r="H16" s="4"/>
      <c r="I16" s="4"/>
    </row>
    <row r="17" spans="5:9" x14ac:dyDescent="0.25">
      <c r="E17" s="4"/>
      <c r="F17" s="4"/>
      <c r="G17" s="4"/>
      <c r="H17" s="4"/>
      <c r="I17" s="4"/>
    </row>
    <row r="18" spans="5:9" x14ac:dyDescent="0.25">
      <c r="E18" s="4"/>
      <c r="F18" s="4"/>
      <c r="G18" s="4"/>
      <c r="H18" s="4"/>
      <c r="I18" s="4"/>
    </row>
    <row r="19" spans="5:9" x14ac:dyDescent="0.25">
      <c r="E19" s="4"/>
      <c r="F19" s="4"/>
      <c r="G19" s="4"/>
      <c r="H19" s="4"/>
      <c r="I19" s="4"/>
    </row>
    <row r="20" spans="5:9" x14ac:dyDescent="0.25">
      <c r="E20" s="4"/>
      <c r="F20" s="4"/>
      <c r="G20" s="4"/>
      <c r="H20" s="4"/>
      <c r="I20" s="4"/>
    </row>
    <row r="21" spans="5:9" x14ac:dyDescent="0.25">
      <c r="E21" s="4"/>
      <c r="F21" s="4"/>
      <c r="G21" s="4"/>
      <c r="H21" s="4"/>
      <c r="I21" s="4"/>
    </row>
    <row r="22" spans="5:9" x14ac:dyDescent="0.25">
      <c r="E22" s="4"/>
      <c r="F22" s="4"/>
      <c r="G22" s="4"/>
      <c r="H22" s="4"/>
      <c r="I22" s="4"/>
    </row>
    <row r="23" spans="5:9" x14ac:dyDescent="0.25">
      <c r="E23" s="4"/>
      <c r="F23" s="4"/>
      <c r="G23" s="4"/>
      <c r="H23" s="4"/>
      <c r="I23" s="4"/>
    </row>
    <row r="24" spans="5:9" x14ac:dyDescent="0.25">
      <c r="E24" s="4"/>
      <c r="F24" s="4"/>
      <c r="G24" s="4"/>
      <c r="H24" s="4"/>
      <c r="I24" s="4"/>
    </row>
    <row r="25" spans="5:9" x14ac:dyDescent="0.25">
      <c r="E25" s="4"/>
      <c r="F25" s="4"/>
      <c r="G25" s="4"/>
      <c r="H25" s="4"/>
      <c r="I25" s="4"/>
    </row>
    <row r="26" spans="5:9" x14ac:dyDescent="0.25">
      <c r="E26" s="4"/>
      <c r="F26" s="4"/>
      <c r="G26" s="4"/>
      <c r="H26" s="4"/>
      <c r="I26" s="4"/>
    </row>
    <row r="27" spans="5:9" x14ac:dyDescent="0.25">
      <c r="E27" s="4"/>
      <c r="F27" s="4"/>
      <c r="G27" s="4"/>
      <c r="H27" s="4"/>
      <c r="I27" s="4"/>
    </row>
    <row r="28" spans="5:9" x14ac:dyDescent="0.25">
      <c r="E28" s="4"/>
      <c r="F28" s="4"/>
      <c r="G28" s="4"/>
      <c r="H28" s="4"/>
      <c r="I28" s="4"/>
    </row>
    <row r="29" spans="5:9" x14ac:dyDescent="0.25">
      <c r="E29" s="4"/>
      <c r="F29" s="4"/>
      <c r="G29" s="4"/>
      <c r="H29" s="4"/>
      <c r="I29" s="4"/>
    </row>
    <row r="30" spans="5:9" x14ac:dyDescent="0.25">
      <c r="E30" s="4"/>
      <c r="F30" s="4"/>
      <c r="G30" s="4"/>
      <c r="H30" s="4"/>
      <c r="I30" s="4"/>
    </row>
    <row r="31" spans="5:9" x14ac:dyDescent="0.25">
      <c r="E31" s="4"/>
      <c r="F31" s="4"/>
      <c r="G31" s="4"/>
      <c r="H31" s="4"/>
      <c r="I31" s="4"/>
    </row>
    <row r="32" spans="5:9" x14ac:dyDescent="0.25">
      <c r="E32" s="4"/>
      <c r="F32" s="4"/>
      <c r="G32" s="4"/>
      <c r="H32" s="4"/>
      <c r="I32" s="4"/>
    </row>
    <row r="33" spans="1:9" x14ac:dyDescent="0.25">
      <c r="E33" s="4"/>
      <c r="F33" s="4"/>
      <c r="G33" s="4"/>
      <c r="H33" s="4"/>
      <c r="I33" s="4"/>
    </row>
    <row r="34" spans="1:9" x14ac:dyDescent="0.25">
      <c r="E34" s="4"/>
      <c r="F34" s="4"/>
      <c r="G34" s="4"/>
      <c r="H34" s="4"/>
      <c r="I34" s="4"/>
    </row>
    <row r="35" spans="1:9" x14ac:dyDescent="0.25">
      <c r="E35" s="4"/>
      <c r="F35" s="4"/>
      <c r="G35" s="4"/>
      <c r="H35" s="4"/>
      <c r="I35" s="4"/>
    </row>
    <row r="36" spans="1:9" x14ac:dyDescent="0.25">
      <c r="E36" s="4"/>
      <c r="F36" s="4"/>
      <c r="G36" s="4"/>
      <c r="H36" s="4"/>
      <c r="I36" s="4"/>
    </row>
    <row r="37" spans="1:9" x14ac:dyDescent="0.25">
      <c r="E37" s="4"/>
      <c r="F37" s="4"/>
      <c r="G37" s="4"/>
      <c r="H37" s="4"/>
      <c r="I37" s="4"/>
    </row>
    <row r="38" spans="1:9" x14ac:dyDescent="0.25">
      <c r="E38" s="4"/>
      <c r="F38" s="4"/>
      <c r="G38" s="4"/>
      <c r="H38" s="4"/>
      <c r="I38" s="4"/>
    </row>
    <row r="39" spans="1:9" x14ac:dyDescent="0.25">
      <c r="E39" s="4"/>
      <c r="F39" s="4"/>
      <c r="G39" s="4"/>
      <c r="H39" s="4"/>
      <c r="I39" s="4"/>
    </row>
    <row r="40" spans="1:9" x14ac:dyDescent="0.25">
      <c r="E40" s="4"/>
      <c r="F40" s="4"/>
      <c r="G40" s="4"/>
      <c r="H40" s="4"/>
      <c r="I40" s="4"/>
    </row>
    <row r="41" spans="1:9" x14ac:dyDescent="0.25">
      <c r="E41" s="4"/>
      <c r="F41" s="4"/>
      <c r="G41" s="4"/>
      <c r="H41" s="4"/>
      <c r="I41" s="4"/>
    </row>
    <row r="42" spans="1:9" x14ac:dyDescent="0.25">
      <c r="E42" s="4"/>
      <c r="F42" s="4"/>
      <c r="G42" s="4"/>
      <c r="H42" s="4"/>
      <c r="I42" s="4"/>
    </row>
    <row r="45" spans="1:9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5">
      <c r="A46" s="8"/>
      <c r="E46"/>
      <c r="F46"/>
      <c r="G46"/>
      <c r="H46"/>
      <c r="I46"/>
    </row>
    <row r="47" spans="1:9" x14ac:dyDescent="0.25">
      <c r="A47" s="8"/>
      <c r="E47"/>
      <c r="F47"/>
      <c r="G47"/>
      <c r="H47"/>
      <c r="I47"/>
    </row>
    <row r="48" spans="1:9" x14ac:dyDescent="0.25">
      <c r="A48" s="8"/>
      <c r="E48"/>
      <c r="F48"/>
      <c r="G48"/>
      <c r="H48"/>
      <c r="I48"/>
    </row>
    <row r="49" spans="1:9" x14ac:dyDescent="0.25">
      <c r="A49" s="8"/>
      <c r="E49"/>
      <c r="F49"/>
      <c r="G49"/>
      <c r="H49"/>
      <c r="I49"/>
    </row>
    <row r="50" spans="1:9" x14ac:dyDescent="0.25">
      <c r="A50" s="8"/>
      <c r="E50"/>
      <c r="F50"/>
      <c r="G50"/>
      <c r="H50"/>
      <c r="I50"/>
    </row>
    <row r="51" spans="1:9" x14ac:dyDescent="0.25">
      <c r="A51" s="8"/>
      <c r="E51"/>
      <c r="F51"/>
      <c r="G51"/>
      <c r="H51"/>
      <c r="I51"/>
    </row>
    <row r="52" spans="1:9" x14ac:dyDescent="0.25">
      <c r="A52" s="8"/>
      <c r="E52"/>
      <c r="F52"/>
      <c r="G52"/>
      <c r="H52"/>
      <c r="I52"/>
    </row>
    <row r="53" spans="1:9" x14ac:dyDescent="0.25">
      <c r="A53" s="8"/>
      <c r="E53"/>
      <c r="F53"/>
      <c r="G53"/>
      <c r="H53"/>
      <c r="I53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8"/>
      <c r="E60"/>
      <c r="F60"/>
      <c r="G60"/>
      <c r="H60"/>
      <c r="I60"/>
    </row>
    <row r="61" spans="1:9" x14ac:dyDescent="0.25">
      <c r="A61" s="8"/>
      <c r="E61"/>
      <c r="F61"/>
      <c r="G61"/>
      <c r="H61"/>
      <c r="I61"/>
    </row>
    <row r="62" spans="1:9" x14ac:dyDescent="0.25">
      <c r="A62" s="8"/>
      <c r="E62"/>
      <c r="F62"/>
      <c r="G62"/>
      <c r="H62"/>
      <c r="I62"/>
    </row>
    <row r="63" spans="1:9" x14ac:dyDescent="0.25">
      <c r="A63" s="8"/>
      <c r="E63"/>
      <c r="F63"/>
      <c r="G63"/>
      <c r="H63"/>
      <c r="I63"/>
    </row>
    <row r="64" spans="1:9" x14ac:dyDescent="0.25">
      <c r="A64" s="8"/>
      <c r="E64"/>
      <c r="F64"/>
      <c r="G64"/>
      <c r="H64"/>
      <c r="I64"/>
    </row>
    <row r="65" spans="1:9" x14ac:dyDescent="0.25">
      <c r="A65" s="8"/>
      <c r="E65"/>
      <c r="F65"/>
      <c r="G65"/>
      <c r="H65"/>
      <c r="I65"/>
    </row>
    <row r="66" spans="1:9" x14ac:dyDescent="0.25">
      <c r="A66" s="8"/>
      <c r="E66"/>
      <c r="F66"/>
      <c r="G66"/>
      <c r="H66"/>
      <c r="I66"/>
    </row>
    <row r="67" spans="1:9" x14ac:dyDescent="0.25">
      <c r="A67" s="8"/>
      <c r="E67"/>
      <c r="F67"/>
      <c r="G67"/>
      <c r="H67"/>
      <c r="I6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64ECB0-F051-4F2A-96C5-F0F57B0903AC}">
          <x14:formula1>
            <xm:f>'Statistic in year 3'!$S$21:$S$30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496-66AB-4143-9850-CE05794D465C}">
  <dimension ref="B2:I35"/>
  <sheetViews>
    <sheetView zoomScale="81" workbookViewId="0">
      <selection activeCell="F30" sqref="F30"/>
    </sheetView>
  </sheetViews>
  <sheetFormatPr defaultRowHeight="15" x14ac:dyDescent="0.25"/>
  <cols>
    <col min="1" max="1" width="4.85546875" customWidth="1"/>
    <col min="2" max="2" width="26.5703125" customWidth="1"/>
    <col min="3" max="3" width="26" bestFit="1" customWidth="1"/>
    <col min="4" max="4" width="19.28515625" customWidth="1"/>
    <col min="5" max="5" width="17.42578125" customWidth="1"/>
    <col min="6" max="6" width="16.42578125" customWidth="1"/>
    <col min="7" max="7" width="18.5703125" customWidth="1"/>
    <col min="8" max="8" width="17.140625" customWidth="1"/>
    <col min="9" max="9" width="11.7109375" customWidth="1"/>
  </cols>
  <sheetData>
    <row r="2" spans="2:8" x14ac:dyDescent="0.25">
      <c r="B2" s="13" t="s">
        <v>721</v>
      </c>
      <c r="C2" s="20" t="s">
        <v>70</v>
      </c>
    </row>
    <row r="7" spans="2:8" x14ac:dyDescent="0.25">
      <c r="B7" s="14"/>
      <c r="C7" s="16" t="s">
        <v>10</v>
      </c>
      <c r="D7" s="16" t="s">
        <v>14</v>
      </c>
      <c r="E7" s="17" t="s">
        <v>16</v>
      </c>
      <c r="F7" s="17" t="s">
        <v>18</v>
      </c>
      <c r="G7" s="17" t="s">
        <v>730</v>
      </c>
      <c r="H7" s="17" t="s">
        <v>731</v>
      </c>
    </row>
    <row r="8" spans="2:8" x14ac:dyDescent="0.25">
      <c r="B8" s="18" t="s">
        <v>728</v>
      </c>
      <c r="C8" s="11">
        <f t="array" ref="C8">INDEX(total_revenue,MATCH(1,($C$2=ticker_symbols)*(C7=years),0))</f>
        <v>71214000000</v>
      </c>
      <c r="D8" s="11">
        <f t="array" ref="D8">INDEX(total_revenue,MATCH(1,($C$2=ticker_symbols)*(D7=years),0))</f>
        <v>68874000000</v>
      </c>
      <c r="E8" s="11">
        <f t="array" ref="E8">INDEX(total_revenue,MATCH(1,($C$2=ticker_symbols)*(E7=years),0))</f>
        <v>64406000000</v>
      </c>
      <c r="F8" s="11">
        <f t="array" ref="F8">INDEX(total_revenue,MATCH(1,($C$2=ticker_symbols)*(F7=years),0))</f>
        <v>58327000000</v>
      </c>
      <c r="G8" s="25">
        <f ca="1">(1+G18)*F8</f>
        <v>56057284249.312965</v>
      </c>
      <c r="H8" s="25">
        <f ca="1">(1+H18)*G8</f>
        <v>53875891395.207565</v>
      </c>
    </row>
    <row r="9" spans="2:8" x14ac:dyDescent="0.25">
      <c r="B9" s="18" t="s">
        <v>722</v>
      </c>
      <c r="C9" s="11">
        <f t="array" ref="C9">INDEX(COGs,MATCH(1,($C$2=ticker_symbols)*(C7=years),0))</f>
        <v>37745000000</v>
      </c>
      <c r="D9" s="11">
        <f t="array" ref="D9">INDEX(COGs,MATCH(1,($C$2=ticker_symbols)*(D7=years),0))</f>
        <v>34660000000</v>
      </c>
      <c r="E9" s="11">
        <f t="array" ref="E9">INDEX(COGs,MATCH(1,($C$2=ticker_symbols)*(E7=years),0))</f>
        <v>33611000000</v>
      </c>
      <c r="F9" s="11">
        <f t="array" ref="F9">INDEX(COGs,MATCH(1,($C$2=ticker_symbols)*(F7=years),0))</f>
        <v>36581000000</v>
      </c>
      <c r="G9" s="25">
        <f ca="1">(1-G19)*G8</f>
        <v>27886970436.430748</v>
      </c>
      <c r="H9" s="25">
        <f ca="1">(1-H19)*H8</f>
        <v>26801786970.137089</v>
      </c>
    </row>
    <row r="10" spans="2:8" x14ac:dyDescent="0.25">
      <c r="B10" s="18" t="s">
        <v>723</v>
      </c>
      <c r="C10" s="10">
        <f>C8-C9</f>
        <v>33469000000</v>
      </c>
      <c r="D10" s="10">
        <f t="shared" ref="D10:F10" si="0">D8-D9</f>
        <v>34214000000</v>
      </c>
      <c r="E10" s="10">
        <f t="shared" si="0"/>
        <v>30795000000</v>
      </c>
      <c r="F10" s="10">
        <f t="shared" si="0"/>
        <v>21746000000</v>
      </c>
      <c r="G10" s="10">
        <f ca="1">G8-G9</f>
        <v>28170313812.882217</v>
      </c>
      <c r="H10" s="10">
        <f ca="1">H8-H9</f>
        <v>27074104425.070477</v>
      </c>
    </row>
    <row r="11" spans="2:8" x14ac:dyDescent="0.25">
      <c r="B11" s="18" t="s">
        <v>727</v>
      </c>
      <c r="C11" s="11">
        <f t="array" ref="C11">INDEX(sales_general_admin,MATCH(1,($C$2=ticker_symbols)*(C7=years),0))</f>
        <v>21491000000</v>
      </c>
      <c r="D11" s="11">
        <f t="array" ref="D11">INDEX(sales_general_admin,MATCH(1,($C$2=ticker_symbols)*(D7=years),0))</f>
        <v>18491000000</v>
      </c>
      <c r="E11" s="11">
        <f t="array" ref="E11">INDEX(sales_general_admin,MATCH(1,($C$2=ticker_symbols)*(E7=years),0))</f>
        <v>18491000000</v>
      </c>
      <c r="F11" s="11">
        <f t="array" ref="F11">INDEX(sales_general_admin,MATCH(1,($C$2=ticker_symbols)*(F7=years),0))</f>
        <v>16417000000</v>
      </c>
      <c r="G11" s="26">
        <f ca="1">G14-SUM(G12:G13)</f>
        <v>15849620431.863718</v>
      </c>
      <c r="H11" s="26">
        <f ca="1">H14-SUM(H12:H13)</f>
        <v>15232854043.456766</v>
      </c>
    </row>
    <row r="12" spans="2:8" x14ac:dyDescent="0.25">
      <c r="B12" s="18" t="s">
        <v>724</v>
      </c>
      <c r="C12" s="11">
        <f t="array" ref="C12">INDEX(other_operating,MATCH(1,($C$2=ticker_symbols)*(C7=years),0))</f>
        <v>0</v>
      </c>
      <c r="D12" s="11">
        <f t="array" ref="D12">INDEX(other_operating,MATCH(1,($C$2=ticker_symbols)*(D7=years),0))</f>
        <v>0</v>
      </c>
      <c r="E12" s="11">
        <f t="array" ref="E12">INDEX(other_operating,MATCH(1,($C$2=ticker_symbols)*(E7=years),0))</f>
        <v>0</v>
      </c>
      <c r="F12" s="11">
        <f t="array" ref="F12">INDEX(other_operating,MATCH(1,($C$2=ticker_symbols)*(F7=years),0))</f>
        <v>0</v>
      </c>
      <c r="G12" s="26">
        <v>0</v>
      </c>
      <c r="H12" s="26">
        <v>0</v>
      </c>
    </row>
    <row r="13" spans="2:8" x14ac:dyDescent="0.25">
      <c r="B13" s="18" t="s">
        <v>729</v>
      </c>
      <c r="C13" s="11">
        <f t="array" ref="C13">INDEX(R_D,MATCH(1,($C$2=ticker_symbols)*(C7=years),0))</f>
        <v>0</v>
      </c>
      <c r="D13" s="11">
        <f t="array" ref="D13">INDEX(R_D,MATCH(1,($C$2=ticker_symbols)*(D7=years),0))</f>
        <v>0</v>
      </c>
      <c r="E13" s="11">
        <f t="array" ref="E13">INDEX(R_D,MATCH(1,($C$2=ticker_symbols)*(E7=years),0))</f>
        <v>0</v>
      </c>
      <c r="F13" s="11">
        <f t="array" ref="F13">INDEX(R_D,MATCH(1,($C$2=ticker_symbols)*(F7=years),0))</f>
        <v>0</v>
      </c>
      <c r="G13" s="25">
        <v>0</v>
      </c>
      <c r="H13" s="25">
        <v>0</v>
      </c>
    </row>
    <row r="14" spans="2:8" x14ac:dyDescent="0.25">
      <c r="B14" s="18" t="s">
        <v>725</v>
      </c>
      <c r="C14" s="10">
        <f>SUM(C11:C13)</f>
        <v>21491000000</v>
      </c>
      <c r="D14" s="10">
        <f t="shared" ref="D14:F14" si="1">SUM(D11:D13)</f>
        <v>18491000000</v>
      </c>
      <c r="E14" s="10">
        <f t="shared" si="1"/>
        <v>18491000000</v>
      </c>
      <c r="F14" s="10">
        <f t="shared" si="1"/>
        <v>16417000000</v>
      </c>
      <c r="G14" s="10">
        <f ca="1">G10-G15</f>
        <v>15849620431.863718</v>
      </c>
      <c r="H14" s="10">
        <f ca="1">H10-H15</f>
        <v>15232854043.456766</v>
      </c>
    </row>
    <row r="15" spans="2:8" x14ac:dyDescent="0.25">
      <c r="B15" s="18" t="s">
        <v>726</v>
      </c>
      <c r="C15" s="10">
        <f>C10-C14</f>
        <v>11978000000</v>
      </c>
      <c r="D15" s="10">
        <f t="shared" ref="D15:F15" si="2">D10-D14</f>
        <v>15723000000</v>
      </c>
      <c r="E15" s="10">
        <f t="shared" si="2"/>
        <v>12304000000</v>
      </c>
      <c r="F15" s="10">
        <f t="shared" si="2"/>
        <v>5329000000</v>
      </c>
      <c r="G15" s="10">
        <f ca="1">G20*G8</f>
        <v>12320693381.018499</v>
      </c>
      <c r="H15" s="10">
        <f ca="1">H20*H8</f>
        <v>11841250381.61371</v>
      </c>
    </row>
    <row r="18" spans="2:9" x14ac:dyDescent="0.25">
      <c r="F18" s="21" t="s">
        <v>739</v>
      </c>
      <c r="G18" s="10">
        <f ca="1">OFFSET(C22,MATCH($C$20,B23:B25,0),0)</f>
        <v>-3.8913637778165006E-2</v>
      </c>
      <c r="H18" s="10">
        <f ca="1">OFFSET(D22,MATCH($C$20,B23:B25,0),0)</f>
        <v>-3.8913637778165006E-2</v>
      </c>
    </row>
    <row r="19" spans="2:9" x14ac:dyDescent="0.25">
      <c r="F19" s="10" t="s">
        <v>736</v>
      </c>
      <c r="G19" s="10">
        <f ca="1">OFFSET(C27,MATCH($C$20,$B$28:$B$30,0),0)</f>
        <v>0.50252726635124978</v>
      </c>
      <c r="H19" s="10">
        <f ca="1">OFFSET(D27,MATCH($C$20,$B$28:$B$30,0),0)</f>
        <v>0.50252726635124978</v>
      </c>
    </row>
    <row r="20" spans="2:9" x14ac:dyDescent="0.25">
      <c r="B20" s="14" t="s">
        <v>738</v>
      </c>
      <c r="C20" s="36" t="s">
        <v>734</v>
      </c>
      <c r="F20" s="10" t="s">
        <v>737</v>
      </c>
      <c r="G20" s="10">
        <f ca="1">OFFSET(C32,MATCH($C$20,$B$33:$B$35,0),0)</f>
        <v>0.21978755385691917</v>
      </c>
      <c r="H20" s="10">
        <f ca="1">OFFSET(D32,MATCH($C$20,$B$33:$B$35,0),0)</f>
        <v>0.21978755385691917</v>
      </c>
    </row>
    <row r="22" spans="2:9" x14ac:dyDescent="0.25">
      <c r="B22" s="16" t="s">
        <v>735</v>
      </c>
      <c r="C22" s="14" t="s">
        <v>18</v>
      </c>
      <c r="D22" s="14" t="s">
        <v>730</v>
      </c>
      <c r="F22" s="37" t="s">
        <v>748</v>
      </c>
      <c r="G22" s="37"/>
      <c r="H22" s="37"/>
      <c r="I22" s="37"/>
    </row>
    <row r="23" spans="2:9" x14ac:dyDescent="0.25">
      <c r="B23" s="22" t="s">
        <v>734</v>
      </c>
      <c r="C23" s="23">
        <f>C24+ _xlfn.STDEV.P($G$24:$I$24)</f>
        <v>-3.8913637778165006E-2</v>
      </c>
      <c r="D23" s="23">
        <f>D24+ _xlfn.STDEV.P($G$24:$I$24)</f>
        <v>-3.8913637778165006E-2</v>
      </c>
      <c r="F23" s="16" t="s">
        <v>10</v>
      </c>
      <c r="G23" s="16" t="s">
        <v>14</v>
      </c>
      <c r="H23" s="17" t="s">
        <v>16</v>
      </c>
      <c r="I23" s="17" t="s">
        <v>18</v>
      </c>
    </row>
    <row r="24" spans="2:9" x14ac:dyDescent="0.25">
      <c r="B24" s="22" t="s">
        <v>732</v>
      </c>
      <c r="C24" s="23">
        <f>AVERAGE($G$24:$I$24)</f>
        <v>-6.4038803020524157E-2</v>
      </c>
      <c r="D24" s="23">
        <f>AVERAGE($G$24:$I$24)</f>
        <v>-6.4038803020524157E-2</v>
      </c>
      <c r="F24" s="12"/>
      <c r="G24" s="10">
        <f>D8/C8 - 1</f>
        <v>-3.2858707557502753E-2</v>
      </c>
      <c r="H24" s="10">
        <f>E8/D8 - 1</f>
        <v>-6.4872085257136169E-2</v>
      </c>
      <c r="I24" s="10">
        <f>F8/E8 - 1</f>
        <v>-9.4385616246933535E-2</v>
      </c>
    </row>
    <row r="25" spans="2:9" x14ac:dyDescent="0.25">
      <c r="B25" s="22" t="s">
        <v>733</v>
      </c>
      <c r="C25" s="23">
        <f>C24-_xlfn.STDEV.P($G$24:$I$24)</f>
        <v>-8.9163968262883309E-2</v>
      </c>
      <c r="D25" s="23">
        <f>D24-_xlfn.STDEV.P($G$24:$I$24)</f>
        <v>-8.9163968262883309E-2</v>
      </c>
    </row>
    <row r="26" spans="2:9" x14ac:dyDescent="0.25">
      <c r="B26" s="10"/>
      <c r="C26" s="10"/>
      <c r="D26" s="10"/>
    </row>
    <row r="27" spans="2:9" x14ac:dyDescent="0.25">
      <c r="B27" s="24" t="s">
        <v>736</v>
      </c>
      <c r="C27" s="14" t="s">
        <v>18</v>
      </c>
      <c r="D27" s="14" t="s">
        <v>730</v>
      </c>
      <c r="F27" s="37" t="s">
        <v>749</v>
      </c>
      <c r="G27" s="37"/>
      <c r="H27" s="37"/>
      <c r="I27" s="37"/>
    </row>
    <row r="28" spans="2:9" x14ac:dyDescent="0.25">
      <c r="B28" s="22" t="s">
        <v>734</v>
      </c>
      <c r="C28" s="10">
        <f>C29+_xlfn.STDEV.P($F$29:$I$29)</f>
        <v>0.50252726635124978</v>
      </c>
      <c r="D28" s="10">
        <f>D29+_xlfn.STDEV.P($F$29:$I$29)</f>
        <v>0.50252726635124978</v>
      </c>
      <c r="F28" s="16" t="s">
        <v>10</v>
      </c>
      <c r="G28" s="16" t="s">
        <v>14</v>
      </c>
      <c r="H28" s="17" t="s">
        <v>16</v>
      </c>
      <c r="I28" s="17" t="s">
        <v>18</v>
      </c>
    </row>
    <row r="29" spans="2:9" x14ac:dyDescent="0.25">
      <c r="B29" s="22" t="s">
        <v>732</v>
      </c>
      <c r="C29" s="10">
        <f>AVERAGE(F29:I29)</f>
        <v>0.45442693738446105</v>
      </c>
      <c r="D29" s="10">
        <f>AVERAGE(F29:I29)</f>
        <v>0.45442693738446105</v>
      </c>
      <c r="F29" s="10">
        <f>1-C9/C8</f>
        <v>0.46997781335130728</v>
      </c>
      <c r="G29" s="10">
        <f t="shared" ref="G29:I29" si="3">1-D9/D8</f>
        <v>0.49676220344397015</v>
      </c>
      <c r="H29" s="10">
        <f t="shared" si="3"/>
        <v>0.47813868273142257</v>
      </c>
      <c r="I29" s="10">
        <f t="shared" si="3"/>
        <v>0.37282905001114408</v>
      </c>
    </row>
    <row r="30" spans="2:9" x14ac:dyDescent="0.25">
      <c r="B30" s="22" t="s">
        <v>733</v>
      </c>
      <c r="C30" s="10">
        <f>C29-_xlfn.STDEV.P($F$29:$I$29)</f>
        <v>0.40632660841767226</v>
      </c>
      <c r="D30" s="10">
        <f>D29-_xlfn.STDEV.P($F$29:$I$29)</f>
        <v>0.40632660841767226</v>
      </c>
    </row>
    <row r="31" spans="2:9" x14ac:dyDescent="0.25">
      <c r="B31" s="10"/>
      <c r="C31" s="10"/>
      <c r="D31" s="10"/>
    </row>
    <row r="32" spans="2:9" x14ac:dyDescent="0.25">
      <c r="B32" s="16" t="s">
        <v>737</v>
      </c>
      <c r="C32" s="14" t="s">
        <v>18</v>
      </c>
      <c r="D32" s="14" t="s">
        <v>730</v>
      </c>
      <c r="F32" s="37" t="s">
        <v>750</v>
      </c>
      <c r="G32" s="37"/>
      <c r="H32" s="37"/>
      <c r="I32" s="37"/>
    </row>
    <row r="33" spans="2:9" x14ac:dyDescent="0.25">
      <c r="B33" s="22" t="s">
        <v>734</v>
      </c>
      <c r="C33" s="10">
        <f>C34+_xlfn.STDEV.P(F34:I34)</f>
        <v>0.21978755385691917</v>
      </c>
      <c r="D33" s="10">
        <f>D34+_xlfn.STDEV.P(F34:I34)</f>
        <v>0.21978755385691917</v>
      </c>
      <c r="F33" s="16" t="s">
        <v>10</v>
      </c>
      <c r="G33" s="16" t="s">
        <v>14</v>
      </c>
      <c r="H33" s="17" t="s">
        <v>16</v>
      </c>
      <c r="I33" s="17" t="s">
        <v>18</v>
      </c>
    </row>
    <row r="34" spans="2:9" x14ac:dyDescent="0.25">
      <c r="B34" s="22" t="s">
        <v>732</v>
      </c>
      <c r="C34" s="10">
        <f>AVERAGE(F34:I34)</f>
        <v>0.16972150199506644</v>
      </c>
      <c r="D34" s="10">
        <f>AVERAGE(F34:I34)</f>
        <v>0.16972150199506644</v>
      </c>
      <c r="F34" s="10">
        <f>C15/C8</f>
        <v>0.16819726458280676</v>
      </c>
      <c r="G34" s="10">
        <f t="shared" ref="G34:I34" si="4">D15/D8</f>
        <v>0.22828643610070565</v>
      </c>
      <c r="H34" s="10">
        <f t="shared" si="4"/>
        <v>0.19103810204018259</v>
      </c>
      <c r="I34" s="10">
        <f t="shared" si="4"/>
        <v>9.1364205256570713E-2</v>
      </c>
    </row>
    <row r="35" spans="2:9" x14ac:dyDescent="0.25">
      <c r="B35" s="22" t="s">
        <v>733</v>
      </c>
      <c r="C35" s="10">
        <f>C34-_xlfn.STDEV.P(F34:I34)</f>
        <v>0.1196554501332137</v>
      </c>
      <c r="D35" s="10">
        <f>D34-_xlfn.STDEV.P(F34:I34)</f>
        <v>0.1196554501332137</v>
      </c>
    </row>
  </sheetData>
  <mergeCells count="3">
    <mergeCell ref="F22:I22"/>
    <mergeCell ref="F27:I27"/>
    <mergeCell ref="F32:I32"/>
  </mergeCells>
  <dataValidations count="1">
    <dataValidation type="list" allowBlank="1" showInputMessage="1" showErrorMessage="1" sqref="C20" xr:uid="{077AE290-4395-43FB-B087-7BCABB8A9547}">
      <formula1>$B$23:$B$25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S&amp;P 500</vt:lpstr>
      <vt:lpstr>Statistic in year 3</vt:lpstr>
      <vt:lpstr>P&amp;L Banks</vt:lpstr>
      <vt:lpstr>Forecast scenarios for AIG</vt:lpstr>
      <vt:lpstr>COGs</vt:lpstr>
      <vt:lpstr>COGs_bank</vt:lpstr>
      <vt:lpstr>industry</vt:lpstr>
      <vt:lpstr>industry_banks</vt:lpstr>
      <vt:lpstr>other_operating</vt:lpstr>
      <vt:lpstr>other_operating_banks</vt:lpstr>
      <vt:lpstr>period</vt:lpstr>
      <vt:lpstr>period_bank</vt:lpstr>
      <vt:lpstr>R_D</vt:lpstr>
      <vt:lpstr>r_d_banks</vt:lpstr>
      <vt:lpstr>sales_adm_banks</vt:lpstr>
      <vt:lpstr>sales_general_admin</vt:lpstr>
      <vt:lpstr>sector</vt:lpstr>
      <vt:lpstr>sector_banks</vt:lpstr>
      <vt:lpstr>ticker_bank</vt:lpstr>
      <vt:lpstr>ticker_symbols</vt:lpstr>
      <vt:lpstr>total_rev_bank</vt:lpstr>
      <vt:lpstr>total_revenue</vt:lpstr>
      <vt:lpstr>years</vt:lpstr>
      <vt:lpstr>years_bank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Gnezdilov</dc:creator>
  <cp:lastModifiedBy>Artem Gnezdilov</cp:lastModifiedBy>
  <dcterms:created xsi:type="dcterms:W3CDTF">2021-05-25T18:34:15Z</dcterms:created>
  <dcterms:modified xsi:type="dcterms:W3CDTF">2021-06-19T16:44:11Z</dcterms:modified>
</cp:coreProperties>
</file>