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N:\Repos\OrcaSlicer\doc\print_settings\strength\"/>
    </mc:Choice>
  </mc:AlternateContent>
  <xr:revisionPtr revIDLastSave="0" documentId="8_{0ABF50CA-5661-4758-B52F-E8269BCE059E}" xr6:coauthVersionLast="47" xr6:coauthVersionMax="47" xr10:uidLastSave="{00000000-0000-0000-0000-000000000000}"/>
  <bookViews>
    <workbookView xWindow="-120" yWindow="-120" windowWidth="38640" windowHeight="21240" xr2:uid="{F7BCEEB8-8D62-4686-9FA1-C052039D2F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" i="1" l="1"/>
  <c r="U2" i="1"/>
  <c r="T2" i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M5" i="1"/>
  <c r="L23" i="1"/>
  <c r="K2" i="1"/>
  <c r="O2" i="1" s="1"/>
  <c r="K3" i="1"/>
  <c r="O3" i="1" s="1"/>
  <c r="K4" i="1"/>
  <c r="O4" i="1" s="1"/>
  <c r="K5" i="1"/>
  <c r="O5" i="1" s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2" i="1"/>
  <c r="O22" i="1" s="1"/>
  <c r="M2" i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O23" i="1" l="1"/>
  <c r="P20" i="1" s="1"/>
  <c r="K23" i="1"/>
  <c r="P10" i="1" l="1"/>
  <c r="R7" i="1"/>
  <c r="R16" i="1"/>
  <c r="P2" i="1"/>
  <c r="R15" i="1"/>
  <c r="R5" i="1"/>
  <c r="R11" i="1"/>
  <c r="R4" i="1"/>
  <c r="R21" i="1"/>
  <c r="P15" i="1"/>
  <c r="P16" i="1"/>
  <c r="R13" i="1"/>
  <c r="P13" i="1"/>
  <c r="R19" i="1"/>
  <c r="R18" i="1"/>
  <c r="P7" i="1"/>
  <c r="R3" i="1"/>
  <c r="P8" i="1"/>
  <c r="R2" i="1"/>
  <c r="R6" i="1"/>
  <c r="P14" i="1"/>
  <c r="R14" i="1"/>
  <c r="R22" i="1"/>
  <c r="P3" i="1"/>
  <c r="R17" i="1"/>
  <c r="R8" i="1"/>
  <c r="P19" i="1"/>
  <c r="R9" i="1"/>
  <c r="R12" i="1"/>
  <c r="R10" i="1"/>
  <c r="P17" i="1"/>
  <c r="P5" i="1"/>
  <c r="P18" i="1"/>
  <c r="P6" i="1"/>
  <c r="P12" i="1"/>
  <c r="P11" i="1"/>
  <c r="P9" i="1"/>
  <c r="P21" i="1"/>
  <c r="P22" i="1"/>
  <c r="P4" i="1"/>
  <c r="R20" i="1"/>
</calcChain>
</file>

<file path=xl/sharedStrings.xml><?xml version="1.0" encoding="utf-8"?>
<sst xmlns="http://schemas.openxmlformats.org/spreadsheetml/2006/main" count="199" uniqueCount="65">
  <si>
    <t>Infill</t>
  </si>
  <si>
    <t>Concentric</t>
  </si>
  <si>
    <t>Rectilinear</t>
  </si>
  <si>
    <t>Grid</t>
  </si>
  <si>
    <t>2D Lattice</t>
  </si>
  <si>
    <t>Line</t>
  </si>
  <si>
    <t>Cubic</t>
  </si>
  <si>
    <t>Triangles</t>
  </si>
  <si>
    <t>Tri-hexagon</t>
  </si>
  <si>
    <t>Gyroid</t>
  </si>
  <si>
    <t>TPMS-D</t>
  </si>
  <si>
    <t>Honeycomb</t>
  </si>
  <si>
    <t>Adaptive Cubic</t>
  </si>
  <si>
    <t>Aligned Rectilinear</t>
  </si>
  <si>
    <t>3D Honeycomb</t>
  </si>
  <si>
    <t>Hilbert Curve</t>
  </si>
  <si>
    <t>Archimedean Chords</t>
  </si>
  <si>
    <t>Octagram Spiral</t>
  </si>
  <si>
    <t>Support Cubic</t>
  </si>
  <si>
    <t>Lightning</t>
  </si>
  <si>
    <t>Cross Hatch</t>
  </si>
  <si>
    <t>Desviacion</t>
  </si>
  <si>
    <t>min</t>
  </si>
  <si>
    <t>T/P</t>
  </si>
  <si>
    <t>Total</t>
  </si>
  <si>
    <t>T/tProm</t>
  </si>
  <si>
    <t>t/p/prom</t>
  </si>
  <si>
    <t>Material Usage</t>
  </si>
  <si>
    <t>High</t>
  </si>
  <si>
    <t>Low</t>
  </si>
  <si>
    <t>Extra Low</t>
  </si>
  <si>
    <t>Ultra Low</t>
  </si>
  <si>
    <t>T</t>
  </si>
  <si>
    <t>Ultra High</t>
  </si>
  <si>
    <t>Extra High</t>
  </si>
  <si>
    <t>Normal</t>
  </si>
  <si>
    <t>Normal-Low</t>
  </si>
  <si>
    <t>Time/Material</t>
  </si>
  <si>
    <t>Normal-High</t>
  </si>
  <si>
    <t>Text</t>
  </si>
  <si>
    <t>DensityCalc</t>
  </si>
  <si>
    <t>by layer</t>
  </si>
  <si>
    <t>TBD</t>
  </si>
  <si>
    <t>before top shell layers</t>
  </si>
  <si>
    <t>X-Y Strength</t>
  </si>
  <si>
    <t>Z Strength</t>
  </si>
  <si>
    <t>hs</t>
  </si>
  <si>
    <t>hs+min</t>
  </si>
  <si>
    <t>g</t>
  </si>
  <si>
    <t>Primitive Cube</t>
  </si>
  <si>
    <t>Layer Height</t>
  </si>
  <si>
    <t>Infill Density</t>
  </si>
  <si>
    <t>Wall loops</t>
  </si>
  <si>
    <t>Anchor</t>
  </si>
  <si>
    <t>66mm x 66mm x 66mm</t>
  </si>
  <si>
    <t>0.2mm</t>
  </si>
  <si>
    <t>Off</t>
  </si>
  <si>
    <t>ABS Density</t>
  </si>
  <si>
    <t>100% Fill g</t>
  </si>
  <si>
    <t>Param</t>
  </si>
  <si>
    <t>Value</t>
  </si>
  <si>
    <t>Desc</t>
  </si>
  <si>
    <t>Concentric will fill the area with smaller versions of the outer contour, creating a concentric pattern.</t>
  </si>
  <si>
    <t>image</t>
  </si>
  <si>
    <t>Quarter Cubic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</si>
</sst>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0" borderId="0" xfId="0" applyNumberFormat="1"/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orcentaje" xfId="1" builtinId="5"/>
  </cellStyles>
  <dxfs count="13"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E0E815-2798-4AE1-A846-B8CADCC14BD7}" name="Tabla1" displayName="Tabla1" ref="D1:U23" totalsRowCount="1">
  <autoFilter ref="D1:U22" xr:uid="{14E0E815-2798-4AE1-A846-B8CADCC14BD7}"/>
  <tableColumns count="18">
    <tableColumn id="1" xr3:uid="{3D89DC5A-8AB2-4952-BD08-8DD7EDC3072E}" name="Infill" totalsRowLabel="Total"/>
    <tableColumn id="18" xr3:uid="{0AF02225-407A-4366-B524-2DC6A8FF6278}" name="Desc" dataDxfId="12" dataCellStyle="Porcentaje"/>
    <tableColumn id="17" xr3:uid="{94F205F5-D170-40A1-8C5F-879C636804AA}" name="X-Y Strength"/>
    <tableColumn id="16" xr3:uid="{D6A80A00-4E52-418C-9F58-C091734E73D4}" name="Z Strength"/>
    <tableColumn id="15" xr3:uid="{A5F7A5DA-C5EE-4BAA-9BF1-1AF83AB88E06}" name="DensityCalc" dataDxfId="11" dataCellStyle="Porcentaje"/>
    <tableColumn id="5" xr3:uid="{CC2FB322-5D42-4375-BC4F-16927902366E}" name="hs"/>
    <tableColumn id="2" xr3:uid="{0B06FA91-5EDF-466A-8753-FFCA36B0EFB0}" name="min"/>
    <tableColumn id="6" xr3:uid="{C7DC0832-87AA-48F2-8845-AAE7F7254500}" name="hs+min" totalsRowFunction="average" dataDxfId="10" totalsRowDxfId="3">
      <calculatedColumnFormula>Tabla1[[#This Row],[hs]]*60+Tabla1[[#This Row],[min]]</calculatedColumnFormula>
    </tableColumn>
    <tableColumn id="3" xr3:uid="{E842218B-6949-43A1-A35A-6C35A7D812BB}" name="g" totalsRowFunction="average" totalsRowDxfId="2"/>
    <tableColumn id="4" xr3:uid="{55891199-0C82-4B3C-B416-4BE5775CD688}" name="Desviacion" totalsRowDxfId="1" dataCellStyle="Porcentaje">
      <calculatedColumnFormula>Tabla1[[#This Row],[g]]/39.939</calculatedColumnFormula>
    </tableColumn>
    <tableColumn id="11" xr3:uid="{32CE485A-842B-45B3-8F5D-B93DF0C49C8F}" name="Material Usage" dataDxfId="9" dataCellStyle="Porcentaje"/>
    <tableColumn id="7" xr3:uid="{3A33F243-4754-4015-A3B1-EEAA7B810730}" name="T/P" totalsRowFunction="average" dataDxfId="8" totalsRowDxfId="0" dataCellStyle="Porcentaje">
      <calculatedColumnFormula>Tabla1[[#This Row],[hs+min]]/Tabla1[[#This Row],[g]]</calculatedColumnFormula>
    </tableColumn>
    <tableColumn id="10" xr3:uid="{81F5FB07-EC80-4D98-B9AE-8EF8E1629F1A}" name="t/p/prom" dataCellStyle="Porcentaje">
      <calculatedColumnFormula>Tabla1[[#This Row],[T/P]]/Tabla1[[#Totals],[T/P]]</calculatedColumnFormula>
    </tableColumn>
    <tableColumn id="13" xr3:uid="{F80BCD33-B1E3-433F-AF6D-F982D670E727}" name="Time/Material" dataDxfId="7" dataCellStyle="Porcentaje"/>
    <tableColumn id="8" xr3:uid="{252F6390-A339-497F-955E-B7D85B035B56}" name="T/tProm" dataCellStyle="Porcentaje">
      <calculatedColumnFormula>Tabla1[[#This Row],[hs+min]]/Tabla1[[#Totals],[hs+min]]</calculatedColumnFormula>
    </tableColumn>
    <tableColumn id="12" xr3:uid="{0224A6DD-647D-41E2-B74E-256AAEBCEDB8}" name="T" dataDxfId="6" dataCellStyle="Porcentaje"/>
    <tableColumn id="19" xr3:uid="{44AE3D7E-C8D1-4165-B6BD-E525E4F90672}" name="image" dataDxfId="5" dataCellStyle="Porcentaje">
      <calculatedColumnFormula>SUBSTITUTE(LOWER(Tabla1[[#This Row],[Infill]])," ","-")</calculatedColumnFormula>
    </tableColumn>
    <tableColumn id="14" xr3:uid="{AE92B56B-1C4F-4A43-BC18-AFFF1480255E}" name="Text" dataDxfId="4" dataCellStyle="Porcentaje">
      <calculatedColumnFormula>"### "&amp;Tabla1[[#This Row],[Infill]]&amp;"
"&amp;Tabla1[[#This Row],[Desc]]&amp;"
- Horizontal Strength (X-Y): "&amp;Tabla1[[#This Row],[X-Y Strength]]&amp;"
- Vertical Strength (Z): "&amp;Tabla1[[#This Row],[Z Strength]]&amp;"
- Density Calculation: "&amp;Tabla1[[#This Row],[DensityCalc]]&amp;" ("&amp;TEXT(Tabla1[[#This Row],[Desviacion]],"0%")&amp;")
- Material Usage: "&amp;Tabla1[[#This Row],[Material Usage]]&amp;"
- Time: "&amp;Tabla1[[#This Row],[T]]&amp;"
- Time/Material Relation: "&amp;Tabla1[[#This Row],[Time/Material]]&amp;"
![infill-top-"&amp;Tabla1[[#This Row],[image]]&amp;"](https://github.com/SoftFever/OrcaSlicer/blob/main/doc/images/fill/infill-top-"&amp;Tabla1[[#This Row],[image]]&amp;".png?raw=true)
![infill-iso-"&amp;Tabla1[[#This Row],[image]]&amp;"](https://github.com/SoftFever/OrcaSlicer/blob/main/doc/images/fill/infill-iso-"&amp;Tabla1[[#This Row],[image]]&amp;".png?raw=true)
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0F2B59-C9F5-4BDD-A62B-E88A777E5C9E}" name="Tabla2" displayName="Tabla2" ref="A1:B8" totalsRowShown="0">
  <autoFilter ref="A1:B8" xr:uid="{C60F2B59-C9F5-4BDD-A62B-E88A777E5C9E}"/>
  <tableColumns count="2">
    <tableColumn id="1" xr3:uid="{D6607BDC-D4C6-47C9-9EE3-9567C17CAC8B}" name="Param"/>
    <tableColumn id="2" xr3:uid="{2F1A7E11-D2B5-49D3-AA97-1EB89A9A7CDE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2B1C-B5D3-443B-88E3-A492D48347EC}">
  <dimension ref="A1:U23"/>
  <sheetViews>
    <sheetView tabSelected="1" workbookViewId="0">
      <selection activeCell="S27" sqref="S27"/>
    </sheetView>
  </sheetViews>
  <sheetFormatPr baseColWidth="10" defaultRowHeight="15" x14ac:dyDescent="0.25"/>
  <cols>
    <col min="1" max="1" width="13.5703125" bestFit="1" customWidth="1"/>
    <col min="2" max="2" width="20.85546875" bestFit="1" customWidth="1"/>
    <col min="4" max="4" width="19.5703125" bestFit="1" customWidth="1"/>
    <col min="5" max="5" width="14.42578125" bestFit="1" customWidth="1"/>
    <col min="6" max="6" width="14.42578125" customWidth="1"/>
    <col min="7" max="7" width="12.42578125" bestFit="1" customWidth="1"/>
    <col min="8" max="8" width="20.42578125" bestFit="1" customWidth="1"/>
    <col min="9" max="9" width="20.42578125" customWidth="1"/>
    <col min="10" max="10" width="5.42578125" bestFit="1" customWidth="1"/>
    <col min="11" max="11" width="6.7109375" bestFit="1" customWidth="1"/>
    <col min="12" max="12" width="9.85546875" bestFit="1" customWidth="1"/>
    <col min="13" max="13" width="6" bestFit="1" customWidth="1"/>
    <col min="14" max="14" width="13.28515625" bestFit="1" customWidth="1"/>
    <col min="15" max="15" width="16.42578125" bestFit="1" customWidth="1"/>
    <col min="16" max="16" width="6.140625" bestFit="1" customWidth="1"/>
    <col min="17" max="17" width="11.28515625" bestFit="1" customWidth="1"/>
    <col min="18" max="18" width="15.7109375" bestFit="1" customWidth="1"/>
    <col min="19" max="19" width="10.42578125" bestFit="1" customWidth="1"/>
    <col min="20" max="20" width="11.85546875" bestFit="1" customWidth="1"/>
    <col min="21" max="21" width="166.28515625" bestFit="1" customWidth="1"/>
  </cols>
  <sheetData>
    <row r="1" spans="1:21" x14ac:dyDescent="0.25">
      <c r="A1" t="s">
        <v>59</v>
      </c>
      <c r="B1" t="s">
        <v>60</v>
      </c>
      <c r="D1" t="s">
        <v>0</v>
      </c>
      <c r="E1" t="s">
        <v>61</v>
      </c>
      <c r="F1" t="s">
        <v>44</v>
      </c>
      <c r="G1" t="s">
        <v>45</v>
      </c>
      <c r="H1" t="s">
        <v>40</v>
      </c>
      <c r="I1" t="s">
        <v>46</v>
      </c>
      <c r="J1" s="1" t="s">
        <v>22</v>
      </c>
      <c r="K1" s="1" t="s">
        <v>47</v>
      </c>
      <c r="L1" t="s">
        <v>48</v>
      </c>
      <c r="M1" t="s">
        <v>21</v>
      </c>
      <c r="N1" t="s">
        <v>27</v>
      </c>
      <c r="O1" t="s">
        <v>23</v>
      </c>
      <c r="P1" t="s">
        <v>26</v>
      </c>
      <c r="Q1" t="s">
        <v>37</v>
      </c>
      <c r="R1" t="s">
        <v>25</v>
      </c>
      <c r="S1" t="s">
        <v>32</v>
      </c>
      <c r="T1" t="s">
        <v>63</v>
      </c>
      <c r="U1" t="s">
        <v>39</v>
      </c>
    </row>
    <row r="2" spans="1:21" x14ac:dyDescent="0.25">
      <c r="A2" t="s">
        <v>49</v>
      </c>
      <c r="B2" t="s">
        <v>54</v>
      </c>
      <c r="D2" t="s">
        <v>1</v>
      </c>
      <c r="E2" s="2" t="s">
        <v>62</v>
      </c>
      <c r="F2" t="s">
        <v>42</v>
      </c>
      <c r="G2" t="s">
        <v>42</v>
      </c>
      <c r="H2" s="2" t="s">
        <v>41</v>
      </c>
      <c r="I2">
        <v>1</v>
      </c>
      <c r="J2">
        <v>18</v>
      </c>
      <c r="K2">
        <f>Tabla1[[#This Row],[hs]]*60+Tabla1[[#This Row],[min]]</f>
        <v>78</v>
      </c>
      <c r="L2">
        <v>43.54</v>
      </c>
      <c r="M2" s="2">
        <f>Tabla1[[#This Row],[g]]/39.939</f>
        <v>1.0901624978091589</v>
      </c>
      <c r="N2" s="2" t="s">
        <v>35</v>
      </c>
      <c r="O2" s="4">
        <f>Tabla1[[#This Row],[hs+min]]/Tabla1[[#This Row],[g]]</f>
        <v>1.7914561322921452</v>
      </c>
      <c r="P2" s="2">
        <f>Tabla1[[#This Row],[T/P]]/Tabla1[[#Totals],[T/P]]</f>
        <v>0.73944734292247638</v>
      </c>
      <c r="Q2" s="2" t="s">
        <v>36</v>
      </c>
      <c r="R2" s="2">
        <f>Tabla1[[#This Row],[hs+min]]/Tabla1[[#Totals],[hs+min]]</f>
        <v>0.97616209773539941</v>
      </c>
      <c r="S2" s="2" t="s">
        <v>35</v>
      </c>
      <c r="T2" s="2" t="str">
        <f>SUBSTITUTE(LOWER(Tabla1[[#This Row],[Infill]])," ","-")</f>
        <v>concentric</v>
      </c>
      <c r="U2" s="2" t="str">
        <f>"### "&amp;Tabla1[[#This Row],[Infill]]&amp;"
"&amp;Tabla1[[#This Row],[Desc]]&amp;"
- Horizontal Strength (X-Y): "&amp;Tabla1[[#This Row],[X-Y Strength]]&amp;"
- Vertical Strength (Z): "&amp;Tabla1[[#This Row],[Z Strength]]&amp;"
- Density Calculation: "&amp;Tabla1[[#This Row],[DensityCalc]]&amp;" ("&amp;TEXT(Tabla1[[#This Row],[Desviacion]],"0%")&amp;")
- Material Usage: "&amp;Tabla1[[#This Row],[Material Usage]]&amp;"
- Time: "&amp;Tabla1[[#This Row],[T]]&amp;"
- Time/Material Relation: "&amp;Tabla1[[#This Row],[Time/Material]]&amp;"
![infill-top-"&amp;Tabla1[[#This Row],[image]]&amp;"](https://github.com/SoftFever/OrcaSlicer/blob/main/doc/images/fill/infill-top-"&amp;Tabla1[[#This Row],[image]]&amp;".png?raw=true)
![infill-iso-"&amp;Tabla1[[#This Row],[image]]&amp;"](https://github.com/SoftFever/OrcaSlicer/blob/main/doc/images/fill/infill-iso-"&amp;Tabla1[[#This Row],[image]]&amp;".png?raw=true)
"</f>
        <v xml:space="preserve">### Concentric
Concentric will fill the area with smaller versions of the outer contour, creating a concentric pattern.
- Horizontal Strength (X-Y): TBD
- Vertical Strength (Z): TBD
- Density Calculation: by layer (109%)
- Material Usage: Normal
- Time: Normal
- Time/Material Relation: Normal-Low
![infill-top-concentric](https://github.com/SoftFever/OrcaSlicer/blob/main/doc/images/fill/infill-top-concentric.png?raw=true)
![infill-iso-concentric](https://github.com/SoftFever/OrcaSlicer/blob/main/doc/images/fill/infill-iso-concentric.png?raw=true)
</v>
      </c>
    </row>
    <row r="3" spans="1:21" x14ac:dyDescent="0.25">
      <c r="A3" t="s">
        <v>50</v>
      </c>
      <c r="B3" t="s">
        <v>55</v>
      </c>
      <c r="D3" t="s">
        <v>2</v>
      </c>
      <c r="E3" t="s">
        <v>42</v>
      </c>
      <c r="F3" t="s">
        <v>42</v>
      </c>
      <c r="G3" t="s">
        <v>42</v>
      </c>
      <c r="H3" s="2" t="s">
        <v>41</v>
      </c>
      <c r="I3">
        <v>1</v>
      </c>
      <c r="J3">
        <v>16</v>
      </c>
      <c r="K3">
        <f>Tabla1[[#This Row],[hs]]*60+Tabla1[[#This Row],[min]]</f>
        <v>76</v>
      </c>
      <c r="L3">
        <v>36.119999999999997</v>
      </c>
      <c r="M3" s="2">
        <f>Tabla1[[#This Row],[g]]/39.939</f>
        <v>0.90437917824682634</v>
      </c>
      <c r="N3" s="2" t="s">
        <v>35</v>
      </c>
      <c r="O3" s="4">
        <f>Tabla1[[#This Row],[hs+min]]/Tabla1[[#This Row],[g]]</f>
        <v>2.1040974529346625</v>
      </c>
      <c r="P3" s="2">
        <f>Tabla1[[#This Row],[T/P]]/Tabla1[[#Totals],[T/P]]</f>
        <v>0.86849420578988545</v>
      </c>
      <c r="Q3" s="2" t="s">
        <v>35</v>
      </c>
      <c r="R3" s="2">
        <f>Tabla1[[#This Row],[hs+min]]/Tabla1[[#Totals],[hs+min]]</f>
        <v>0.95113230035756857</v>
      </c>
      <c r="S3" s="2" t="s">
        <v>35</v>
      </c>
      <c r="T3" s="2" t="str">
        <f>SUBSTITUTE(LOWER(Tabla1[[#This Row],[Infill]])," ","-")</f>
        <v>rectilinear</v>
      </c>
      <c r="U3" s="2" t="str">
        <f>"### "&amp;Tabla1[[#This Row],[Infill]]&amp;"
"&amp;Tabla1[[#This Row],[Desc]]&amp;"
- Horizontal Strength (X-Y): "&amp;Tabla1[[#This Row],[X-Y Strength]]&amp;"
- Vertical Strength (Z): "&amp;Tabla1[[#This Row],[Z Strength]]&amp;"
- Density Calculation: "&amp;Tabla1[[#This Row],[DensityCalc]]&amp;" ("&amp;TEXT(Tabla1[[#This Row],[Desviacion]],"0%")&amp;")
- Material Usage: "&amp;Tabla1[[#This Row],[Material Usage]]&amp;"
- Time: "&amp;Tabla1[[#This Row],[T]]&amp;"
- Time/Material Relation: "&amp;Tabla1[[#This Row],[Time/Material]]&amp;"
![infill-top-"&amp;Tabla1[[#This Row],[image]]&amp;"](https://github.com/SoftFever/OrcaSlicer/blob/main/doc/images/fill/infill-top-"&amp;Tabla1[[#This Row],[image]]&amp;".png?raw=true)
![infill-iso-"&amp;Tabla1[[#This Row],[image]]&amp;"](https://github.com/SoftFever/OrcaSlicer/blob/main/doc/images/fill/infill-iso-"&amp;Tabla1[[#This Row],[image]]&amp;".png?raw=true)
"</f>
        <v xml:space="preserve">### Rectilinear
TBD
- Horizontal Strength (X-Y): TBD
- Vertical Strength (Z): TBD
- Density Calculation: by layer (90%)
- Material Usage: Normal
- Time: Normal
- Time/Material Relation: Normal
![infill-top-rectilinear](https://github.com/SoftFever/OrcaSlicer/blob/main/doc/images/fill/infill-top-rectilinear.png?raw=true)
![infill-iso-rectilinear](https://github.com/SoftFever/OrcaSlicer/blob/main/doc/images/fill/infill-iso-rectilinear.png?raw=true)
</v>
      </c>
    </row>
    <row r="4" spans="1:21" x14ac:dyDescent="0.25">
      <c r="A4" t="s">
        <v>51</v>
      </c>
      <c r="B4" s="2">
        <v>0.15</v>
      </c>
      <c r="D4" t="s">
        <v>3</v>
      </c>
      <c r="E4" t="s">
        <v>42</v>
      </c>
      <c r="F4" t="s">
        <v>42</v>
      </c>
      <c r="G4" t="s">
        <v>42</v>
      </c>
      <c r="H4" s="2" t="s">
        <v>41</v>
      </c>
      <c r="I4">
        <v>1</v>
      </c>
      <c r="J4">
        <v>13</v>
      </c>
      <c r="K4">
        <f>Tabla1[[#This Row],[hs]]*60+Tabla1[[#This Row],[min]]</f>
        <v>73</v>
      </c>
      <c r="L4">
        <v>36.18</v>
      </c>
      <c r="M4" s="2">
        <f>Tabla1[[#This Row],[g]]/39.939</f>
        <v>0.90588146924059187</v>
      </c>
      <c r="N4" s="2" t="s">
        <v>35</v>
      </c>
      <c r="O4" s="4">
        <f>Tabla1[[#This Row],[hs+min]]/Tabla1[[#This Row],[g]]</f>
        <v>2.0176893311221669</v>
      </c>
      <c r="P4" s="2">
        <f>Tabla1[[#This Row],[T/P]]/Tabla1[[#Totals],[T/P]]</f>
        <v>0.83282810438252375</v>
      </c>
      <c r="Q4" s="2" t="s">
        <v>35</v>
      </c>
      <c r="R4" s="2">
        <f>Tabla1[[#This Row],[hs+min]]/Tabla1[[#Totals],[hs+min]]</f>
        <v>0.91358760429082253</v>
      </c>
      <c r="S4" s="2" t="s">
        <v>35</v>
      </c>
      <c r="T4" s="2" t="str">
        <f>SUBSTITUTE(LOWER(Tabla1[[#This Row],[Infill]])," ","-")</f>
        <v>grid</v>
      </c>
      <c r="U4" s="2" t="str">
        <f>"### "&amp;Tabla1[[#This Row],[Infill]]&amp;"
"&amp;Tabla1[[#This Row],[Desc]]&amp;"
- Horizontal Strength (X-Y): "&amp;Tabla1[[#This Row],[X-Y Strength]]&amp;"
- Vertical Strength (Z): "&amp;Tabla1[[#This Row],[Z Strength]]&amp;"
- Density Calculation: "&amp;Tabla1[[#This Row],[DensityCalc]]&amp;" ("&amp;TEXT(Tabla1[[#This Row],[Desviacion]],"0%")&amp;")
- Material Usage: "&amp;Tabla1[[#This Row],[Material Usage]]&amp;"
- Time: "&amp;Tabla1[[#This Row],[T]]&amp;"
- Time/Material Relation: "&amp;Tabla1[[#This Row],[Time/Material]]&amp;"
![infill-top-"&amp;Tabla1[[#This Row],[image]]&amp;"](https://github.com/SoftFever/OrcaSlicer/blob/main/doc/images/fill/infill-top-"&amp;Tabla1[[#This Row],[image]]&amp;".png?raw=true)
![infill-iso-"&amp;Tabla1[[#This Row],[image]]&amp;"](https://github.com/SoftFever/OrcaSlicer/blob/main/doc/images/fill/infill-iso-"&amp;Tabla1[[#This Row],[image]]&amp;".png?raw=true)
"</f>
        <v xml:space="preserve">### Grid
TBD
- Horizontal Strength (X-Y): TBD
- Vertical Strength (Z): TBD
- Density Calculation: by layer (91%)
- Material Usage: Normal
- Time: Normal
- Time/Material Relation: Normal
![infill-top-grid](https://github.com/SoftFever/OrcaSlicer/blob/main/doc/images/fill/infill-top-grid.png?raw=true)
![infill-iso-grid](https://github.com/SoftFever/OrcaSlicer/blob/main/doc/images/fill/infill-iso-grid.png?raw=true)
</v>
      </c>
    </row>
    <row r="5" spans="1:21" x14ac:dyDescent="0.25">
      <c r="A5" t="s">
        <v>52</v>
      </c>
      <c r="B5">
        <v>0</v>
      </c>
      <c r="D5" t="s">
        <v>4</v>
      </c>
      <c r="E5" t="s">
        <v>42</v>
      </c>
      <c r="F5" t="s">
        <v>42</v>
      </c>
      <c r="G5" t="s">
        <v>42</v>
      </c>
      <c r="H5" s="2" t="s">
        <v>41</v>
      </c>
      <c r="I5">
        <v>1</v>
      </c>
      <c r="J5">
        <v>16</v>
      </c>
      <c r="K5">
        <f>Tabla1[[#This Row],[hs]]*60+Tabla1[[#This Row],[min]]</f>
        <v>76</v>
      </c>
      <c r="L5">
        <v>36.08</v>
      </c>
      <c r="M5" s="2">
        <f>Tabla1[[#This Row],[g]]/39.939</f>
        <v>0.90337765091764932</v>
      </c>
      <c r="N5" s="2" t="s">
        <v>35</v>
      </c>
      <c r="O5" s="4">
        <f>Tabla1[[#This Row],[hs+min]]/Tabla1[[#This Row],[g]]</f>
        <v>2.106430155210643</v>
      </c>
      <c r="P5" s="2">
        <f>Tabla1[[#This Row],[T/P]]/Tabla1[[#Totals],[T/P]]</f>
        <v>0.86945705967657028</v>
      </c>
      <c r="Q5" s="2" t="s">
        <v>35</v>
      </c>
      <c r="R5" s="2">
        <f>Tabla1[[#This Row],[hs+min]]/Tabla1[[#Totals],[hs+min]]</f>
        <v>0.95113230035756857</v>
      </c>
      <c r="S5" s="2" t="s">
        <v>35</v>
      </c>
      <c r="T5" s="2" t="str">
        <f>SUBSTITUTE(LOWER(Tabla1[[#This Row],[Infill]])," ","-")</f>
        <v>2d-lattice</v>
      </c>
      <c r="U5" s="2" t="str">
        <f>"### "&amp;Tabla1[[#This Row],[Infill]]&amp;"
"&amp;Tabla1[[#This Row],[Desc]]&amp;"
- Horizontal Strength (X-Y): "&amp;Tabla1[[#This Row],[X-Y Strength]]&amp;"
- Vertical Strength (Z): "&amp;Tabla1[[#This Row],[Z Strength]]&amp;"
- Density Calculation: "&amp;Tabla1[[#This Row],[DensityCalc]]&amp;" ("&amp;TEXT(Tabla1[[#This Row],[Desviacion]],"0%")&amp;")
- Material Usage: "&amp;Tabla1[[#This Row],[Material Usage]]&amp;"
- Time: "&amp;Tabla1[[#This Row],[T]]&amp;"
- Time/Material Relation: "&amp;Tabla1[[#This Row],[Time/Material]]&amp;"
![infill-top-"&amp;Tabla1[[#This Row],[image]]&amp;"](https://github.com/SoftFever/OrcaSlicer/blob/main/doc/images/fill/infill-top-"&amp;Tabla1[[#This Row],[image]]&amp;".png?raw=true)
![infill-iso-"&amp;Tabla1[[#This Row],[image]]&amp;"](https://github.com/SoftFever/OrcaSlicer/blob/main/doc/images/fill/infill-iso-"&amp;Tabla1[[#This Row],[image]]&amp;".png?raw=true)
"</f>
        <v xml:space="preserve">### 2D Lattice
TBD
- Horizontal Strength (X-Y): TBD
- Vertical Strength (Z): TBD
- Density Calculation: by layer (90%)
- Material Usage: Normal
- Time: Normal
- Time/Material Relation: Normal
![infill-top-2d-lattice](https://github.com/SoftFever/OrcaSlicer/blob/main/doc/images/fill/infill-top-2d-lattice.png?raw=true)
![infill-iso-2d-lattice](https://github.com/SoftFever/OrcaSlicer/blob/main/doc/images/fill/infill-iso-2d-lattice.png?raw=true)
</v>
      </c>
    </row>
    <row r="6" spans="1:21" x14ac:dyDescent="0.25">
      <c r="A6" t="s">
        <v>53</v>
      </c>
      <c r="B6" t="s">
        <v>56</v>
      </c>
      <c r="D6" t="s">
        <v>5</v>
      </c>
      <c r="E6" t="s">
        <v>42</v>
      </c>
      <c r="F6" t="s">
        <v>42</v>
      </c>
      <c r="G6" t="s">
        <v>42</v>
      </c>
      <c r="H6" s="2" t="s">
        <v>41</v>
      </c>
      <c r="I6">
        <v>1</v>
      </c>
      <c r="J6">
        <v>13</v>
      </c>
      <c r="K6">
        <f>Tabla1[[#This Row],[hs]]*60+Tabla1[[#This Row],[min]]</f>
        <v>73</v>
      </c>
      <c r="L6">
        <v>38.47</v>
      </c>
      <c r="M6" s="2">
        <f>Tabla1[[#This Row],[g]]/39.939</f>
        <v>0.96321890883597483</v>
      </c>
      <c r="N6" s="2" t="s">
        <v>35</v>
      </c>
      <c r="O6" s="4">
        <f>Tabla1[[#This Row],[hs+min]]/Tabla1[[#This Row],[g]]</f>
        <v>1.8975825318429946</v>
      </c>
      <c r="P6" s="2">
        <f>Tabla1[[#This Row],[T/P]]/Tabla1[[#Totals],[T/P]]</f>
        <v>0.78325242569689912</v>
      </c>
      <c r="Q6" s="2" t="s">
        <v>36</v>
      </c>
      <c r="R6" s="2">
        <f>Tabla1[[#This Row],[hs+min]]/Tabla1[[#Totals],[hs+min]]</f>
        <v>0.91358760429082253</v>
      </c>
      <c r="S6" s="2" t="s">
        <v>35</v>
      </c>
      <c r="T6" s="2" t="str">
        <f>SUBSTITUTE(LOWER(Tabla1[[#This Row],[Infill]])," ","-")</f>
        <v>line</v>
      </c>
      <c r="U6" s="2" t="str">
        <f>"### "&amp;Tabla1[[#This Row],[Infill]]&amp;"
"&amp;Tabla1[[#This Row],[Desc]]&amp;"
- Horizontal Strength (X-Y): "&amp;Tabla1[[#This Row],[X-Y Strength]]&amp;"
- Vertical Strength (Z): "&amp;Tabla1[[#This Row],[Z Strength]]&amp;"
- Density Calculation: "&amp;Tabla1[[#This Row],[DensityCalc]]&amp;" ("&amp;TEXT(Tabla1[[#This Row],[Desviacion]],"0%")&amp;")
- Material Usage: "&amp;Tabla1[[#This Row],[Material Usage]]&amp;"
- Time: "&amp;Tabla1[[#This Row],[T]]&amp;"
- Time/Material Relation: "&amp;Tabla1[[#This Row],[Time/Material]]&amp;"
![infill-top-"&amp;Tabla1[[#This Row],[image]]&amp;"](https://github.com/SoftFever/OrcaSlicer/blob/main/doc/images/fill/infill-top-"&amp;Tabla1[[#This Row],[image]]&amp;".png?raw=true)
![infill-iso-"&amp;Tabla1[[#This Row],[image]]&amp;"](https://github.com/SoftFever/OrcaSlicer/blob/main/doc/images/fill/infill-iso-"&amp;Tabla1[[#This Row],[image]]&amp;".png?raw=true)
"</f>
        <v xml:space="preserve">### Line
TBD
- Horizontal Strength (X-Y): TBD
- Vertical Strength (Z): TBD
- Density Calculation: by layer (96%)
- Material Usage: Normal
- Time: Normal
- Time/Material Relation: Normal-Low
![infill-top-line](https://github.com/SoftFever/OrcaSlicer/blob/main/doc/images/fill/infill-top-line.png?raw=true)
![infill-iso-line](https://github.com/SoftFever/OrcaSlicer/blob/main/doc/images/fill/infill-iso-line.png?raw=true)
</v>
      </c>
    </row>
    <row r="7" spans="1:21" x14ac:dyDescent="0.25">
      <c r="A7" t="s">
        <v>57</v>
      </c>
      <c r="B7" s="5">
        <v>1</v>
      </c>
      <c r="D7" t="s">
        <v>6</v>
      </c>
      <c r="E7" t="s">
        <v>42</v>
      </c>
      <c r="F7" t="s">
        <v>42</v>
      </c>
      <c r="G7" t="s">
        <v>42</v>
      </c>
      <c r="H7" s="2" t="s">
        <v>41</v>
      </c>
      <c r="I7">
        <v>1</v>
      </c>
      <c r="J7">
        <v>13</v>
      </c>
      <c r="K7">
        <f>Tabla1[[#This Row],[hs]]*60+Tabla1[[#This Row],[min]]</f>
        <v>73</v>
      </c>
      <c r="L7">
        <v>36.08</v>
      </c>
      <c r="M7" s="2">
        <f>Tabla1[[#This Row],[g]]/39.939</f>
        <v>0.90337765091764932</v>
      </c>
      <c r="N7" s="2" t="s">
        <v>35</v>
      </c>
      <c r="O7" s="4">
        <f>Tabla1[[#This Row],[hs+min]]/Tabla1[[#This Row],[g]]</f>
        <v>2.0232815964523283</v>
      </c>
      <c r="P7" s="2">
        <f>Tabla1[[#This Row],[T/P]]/Tabla1[[#Totals],[T/P]]</f>
        <v>0.83513638626828468</v>
      </c>
      <c r="Q7" s="2" t="s">
        <v>35</v>
      </c>
      <c r="R7" s="2">
        <f>Tabla1[[#This Row],[hs+min]]/Tabla1[[#Totals],[hs+min]]</f>
        <v>0.91358760429082253</v>
      </c>
      <c r="S7" s="2" t="s">
        <v>35</v>
      </c>
      <c r="T7" s="2" t="str">
        <f>SUBSTITUTE(LOWER(Tabla1[[#This Row],[Infill]])," ","-")</f>
        <v>cubic</v>
      </c>
      <c r="U7" s="2" t="str">
        <f>"### "&amp;Tabla1[[#This Row],[Infill]]&amp;"
"&amp;Tabla1[[#This Row],[Desc]]&amp;"
- Horizontal Strength (X-Y): "&amp;Tabla1[[#This Row],[X-Y Strength]]&amp;"
- Vertical Strength (Z): "&amp;Tabla1[[#This Row],[Z Strength]]&amp;"
- Density Calculation: "&amp;Tabla1[[#This Row],[DensityCalc]]&amp;" ("&amp;TEXT(Tabla1[[#This Row],[Desviacion]],"0%")&amp;")
- Material Usage: "&amp;Tabla1[[#This Row],[Material Usage]]&amp;"
- Time: "&amp;Tabla1[[#This Row],[T]]&amp;"
- Time/Material Relation: "&amp;Tabla1[[#This Row],[Time/Material]]&amp;"
![infill-top-"&amp;Tabla1[[#This Row],[image]]&amp;"](https://github.com/SoftFever/OrcaSlicer/blob/main/doc/images/fill/infill-top-"&amp;Tabla1[[#This Row],[image]]&amp;".png?raw=true)
![infill-iso-"&amp;Tabla1[[#This Row],[image]]&amp;"](https://github.com/SoftFever/OrcaSlicer/blob/main/doc/images/fill/infill-iso-"&amp;Tabla1[[#This Row],[image]]&amp;".png?raw=true)
"</f>
        <v xml:space="preserve">### Cubic
TBD
- Horizontal Strength (X-Y): TBD
- Vertical Strength (Z): TBD
- Density Calculation: by layer (90%)
- Material Usage: Normal
- Time: Normal
- Time/Material Relation: Normal
![infill-top-cubic](https://github.com/SoftFever/OrcaSlicer/blob/main/doc/images/fill/infill-top-cubic.png?raw=true)
![infill-iso-cubic](https://github.com/SoftFever/OrcaSlicer/blob/main/doc/images/fill/infill-iso-cubic.png?raw=true)
</v>
      </c>
    </row>
    <row r="8" spans="1:21" x14ac:dyDescent="0.25">
      <c r="A8" t="s">
        <v>58</v>
      </c>
      <c r="B8">
        <v>39.939</v>
      </c>
      <c r="D8" t="s">
        <v>7</v>
      </c>
      <c r="E8" t="s">
        <v>42</v>
      </c>
      <c r="F8" t="s">
        <v>42</v>
      </c>
      <c r="G8" t="s">
        <v>42</v>
      </c>
      <c r="H8" s="2" t="s">
        <v>41</v>
      </c>
      <c r="I8">
        <v>1</v>
      </c>
      <c r="J8">
        <v>13</v>
      </c>
      <c r="K8">
        <f>Tabla1[[#This Row],[hs]]*60+Tabla1[[#This Row],[min]]</f>
        <v>73</v>
      </c>
      <c r="L8">
        <v>35.85</v>
      </c>
      <c r="M8" s="2">
        <f>Tabla1[[#This Row],[g]]/39.939</f>
        <v>0.89761886877488173</v>
      </c>
      <c r="N8" s="2" t="s">
        <v>35</v>
      </c>
      <c r="O8" s="4">
        <f>Tabla1[[#This Row],[hs+min]]/Tabla1[[#This Row],[g]]</f>
        <v>2.0362622036262201</v>
      </c>
      <c r="P8" s="2">
        <f>Tabla1[[#This Row],[T/P]]/Tabla1[[#Totals],[T/P]]</f>
        <v>0.84049430450654683</v>
      </c>
      <c r="Q8" s="2" t="s">
        <v>35</v>
      </c>
      <c r="R8" s="2">
        <f>Tabla1[[#This Row],[hs+min]]/Tabla1[[#Totals],[hs+min]]</f>
        <v>0.91358760429082253</v>
      </c>
      <c r="S8" s="2" t="s">
        <v>35</v>
      </c>
      <c r="T8" s="2" t="str">
        <f>SUBSTITUTE(LOWER(Tabla1[[#This Row],[Infill]])," ","-")</f>
        <v>triangles</v>
      </c>
      <c r="U8" s="2" t="str">
        <f>"### "&amp;Tabla1[[#This Row],[Infill]]&amp;"
"&amp;Tabla1[[#This Row],[Desc]]&amp;"
- Horizontal Strength (X-Y): "&amp;Tabla1[[#This Row],[X-Y Strength]]&amp;"
- Vertical Strength (Z): "&amp;Tabla1[[#This Row],[Z Strength]]&amp;"
- Density Calculation: "&amp;Tabla1[[#This Row],[DensityCalc]]&amp;" ("&amp;TEXT(Tabla1[[#This Row],[Desviacion]],"0%")&amp;")
- Material Usage: "&amp;Tabla1[[#This Row],[Material Usage]]&amp;"
- Time: "&amp;Tabla1[[#This Row],[T]]&amp;"
- Time/Material Relation: "&amp;Tabla1[[#This Row],[Time/Material]]&amp;"
![infill-top-"&amp;Tabla1[[#This Row],[image]]&amp;"](https://github.com/SoftFever/OrcaSlicer/blob/main/doc/images/fill/infill-top-"&amp;Tabla1[[#This Row],[image]]&amp;".png?raw=true)
![infill-iso-"&amp;Tabla1[[#This Row],[image]]&amp;"](https://github.com/SoftFever/OrcaSlicer/blob/main/doc/images/fill/infill-iso-"&amp;Tabla1[[#This Row],[image]]&amp;".png?raw=true)
"</f>
        <v xml:space="preserve">### Triangles
TBD
- Horizontal Strength (X-Y): TBD
- Vertical Strength (Z): TBD
- Density Calculation: by layer (90%)
- Material Usage: Normal
- Time: Normal
- Time/Material Relation: Normal
![infill-top-triangles](https://github.com/SoftFever/OrcaSlicer/blob/main/doc/images/fill/infill-top-triangles.png?raw=true)
![infill-iso-triangles](https://github.com/SoftFever/OrcaSlicer/blob/main/doc/images/fill/infill-iso-triangles.png?raw=true)
</v>
      </c>
    </row>
    <row r="9" spans="1:21" x14ac:dyDescent="0.25">
      <c r="D9" t="s">
        <v>8</v>
      </c>
      <c r="E9" t="s">
        <v>42</v>
      </c>
      <c r="F9" t="s">
        <v>42</v>
      </c>
      <c r="G9" t="s">
        <v>42</v>
      </c>
      <c r="H9" s="2" t="s">
        <v>41</v>
      </c>
      <c r="I9">
        <v>1</v>
      </c>
      <c r="J9">
        <v>9</v>
      </c>
      <c r="K9">
        <f>Tabla1[[#This Row],[hs]]*60+Tabla1[[#This Row],[min]]</f>
        <v>69</v>
      </c>
      <c r="L9">
        <v>36.130000000000003</v>
      </c>
      <c r="M9" s="2">
        <f>Tabla1[[#This Row],[g]]/39.939</f>
        <v>0.90462956007912076</v>
      </c>
      <c r="N9" s="2" t="s">
        <v>35</v>
      </c>
      <c r="O9" s="4">
        <f>Tabla1[[#This Row],[hs+min]]/Tabla1[[#This Row],[g]]</f>
        <v>1.9097702740105174</v>
      </c>
      <c r="P9" s="2">
        <f>Tabla1[[#This Row],[T/P]]/Tabla1[[#Totals],[T/P]]</f>
        <v>0.78828307835958422</v>
      </c>
      <c r="Q9" s="2" t="s">
        <v>36</v>
      </c>
      <c r="R9" s="2">
        <f>Tabla1[[#This Row],[hs+min]]/Tabla1[[#Totals],[hs+min]]</f>
        <v>0.86352800953516096</v>
      </c>
      <c r="S9" s="2" t="s">
        <v>36</v>
      </c>
      <c r="T9" s="2" t="str">
        <f>SUBSTITUTE(LOWER(Tabla1[[#This Row],[Infill]])," ","-")</f>
        <v>tri-hexagon</v>
      </c>
      <c r="U9" s="2" t="str">
        <f>"### "&amp;Tabla1[[#This Row],[Infill]]&amp;"
"&amp;Tabla1[[#This Row],[Desc]]&amp;"
- Horizontal Strength (X-Y): "&amp;Tabla1[[#This Row],[X-Y Strength]]&amp;"
- Vertical Strength (Z): "&amp;Tabla1[[#This Row],[Z Strength]]&amp;"
- Density Calculation: "&amp;Tabla1[[#This Row],[DensityCalc]]&amp;" ("&amp;TEXT(Tabla1[[#This Row],[Desviacion]],"0%")&amp;")
- Material Usage: "&amp;Tabla1[[#This Row],[Material Usage]]&amp;"
- Time: "&amp;Tabla1[[#This Row],[T]]&amp;"
- Time/Material Relation: "&amp;Tabla1[[#This Row],[Time/Material]]&amp;"
![infill-top-"&amp;Tabla1[[#This Row],[image]]&amp;"](https://github.com/SoftFever/OrcaSlicer/blob/main/doc/images/fill/infill-top-"&amp;Tabla1[[#This Row],[image]]&amp;".png?raw=true)
![infill-iso-"&amp;Tabla1[[#This Row],[image]]&amp;"](https://github.com/SoftFever/OrcaSlicer/blob/main/doc/images/fill/infill-iso-"&amp;Tabla1[[#This Row],[image]]&amp;".png?raw=true)
"</f>
        <v xml:space="preserve">### Tri-hexagon
TBD
- Horizontal Strength (X-Y): TBD
- Vertical Strength (Z): TBD
- Density Calculation: by layer (90%)
- Material Usage: Normal
- Time: Normal-Low
- Time/Material Relation: Normal-Low
![infill-top-tri-hexagon](https://github.com/SoftFever/OrcaSlicer/blob/main/doc/images/fill/infill-top-tri-hexagon.png?raw=true)
![infill-iso-tri-hexagon](https://github.com/SoftFever/OrcaSlicer/blob/main/doc/images/fill/infill-iso-tri-hexagon.png?raw=true)
</v>
      </c>
    </row>
    <row r="10" spans="1:21" x14ac:dyDescent="0.25">
      <c r="D10" t="s">
        <v>9</v>
      </c>
      <c r="E10" t="s">
        <v>42</v>
      </c>
      <c r="F10" t="s">
        <v>42</v>
      </c>
      <c r="G10" t="s">
        <v>42</v>
      </c>
      <c r="H10" s="2" t="s">
        <v>41</v>
      </c>
      <c r="I10">
        <v>1</v>
      </c>
      <c r="J10">
        <v>37</v>
      </c>
      <c r="K10">
        <f>Tabla1[[#This Row],[hs]]*60+Tabla1[[#This Row],[min]]</f>
        <v>97</v>
      </c>
      <c r="L10">
        <v>34.31</v>
      </c>
      <c r="M10" s="2">
        <f>Tabla1[[#This Row],[g]]/39.939</f>
        <v>0.85906006660156742</v>
      </c>
      <c r="N10" s="2" t="s">
        <v>35</v>
      </c>
      <c r="O10" s="4">
        <f>Tabla1[[#This Row],[hs+min]]/Tabla1[[#This Row],[g]]</f>
        <v>2.8271640921014281</v>
      </c>
      <c r="P10" s="2">
        <f>Tabla1[[#This Row],[T/P]]/Tabla1[[#Totals],[T/P]]</f>
        <v>1.1669495770657909</v>
      </c>
      <c r="Q10" s="2" t="s">
        <v>28</v>
      </c>
      <c r="R10" s="2">
        <f>Tabla1[[#This Row],[hs+min]]/Tabla1[[#Totals],[hs+min]]</f>
        <v>1.2139451728247914</v>
      </c>
      <c r="S10" s="2" t="s">
        <v>28</v>
      </c>
      <c r="T10" s="2" t="str">
        <f>SUBSTITUTE(LOWER(Tabla1[[#This Row],[Infill]])," ","-")</f>
        <v>gyroid</v>
      </c>
      <c r="U10" s="2" t="str">
        <f>"### "&amp;Tabla1[[#This Row],[Infill]]&amp;"
"&amp;Tabla1[[#This Row],[Desc]]&amp;"
- Horizontal Strength (X-Y): "&amp;Tabla1[[#This Row],[X-Y Strength]]&amp;"
- Vertical Strength (Z): "&amp;Tabla1[[#This Row],[Z Strength]]&amp;"
- Density Calculation: "&amp;Tabla1[[#This Row],[DensityCalc]]&amp;" ("&amp;TEXT(Tabla1[[#This Row],[Desviacion]],"0%")&amp;")
- Material Usage: "&amp;Tabla1[[#This Row],[Material Usage]]&amp;"
- Time: "&amp;Tabla1[[#This Row],[T]]&amp;"
- Time/Material Relation: "&amp;Tabla1[[#This Row],[Time/Material]]&amp;"
![infill-top-"&amp;Tabla1[[#This Row],[image]]&amp;"](https://github.com/SoftFever/OrcaSlicer/blob/main/doc/images/fill/infill-top-"&amp;Tabla1[[#This Row],[image]]&amp;".png?raw=true)
![infill-iso-"&amp;Tabla1[[#This Row],[image]]&amp;"](https://github.com/SoftFever/OrcaSlicer/blob/main/doc/images/fill/infill-iso-"&amp;Tabla1[[#This Row],[image]]&amp;".png?raw=true)
"</f>
        <v xml:space="preserve">### Gyroid
TBD
- Horizontal Strength (X-Y): TBD
- Vertical Strength (Z): TBD
- Density Calculation: by layer (86%)
- Material Usage: Normal
- Time: High
- Time/Material Relation: High
![infill-top-gyroid](https://github.com/SoftFever/OrcaSlicer/blob/main/doc/images/fill/infill-top-gyroid.png?raw=true)
![infill-iso-gyroid](https://github.com/SoftFever/OrcaSlicer/blob/main/doc/images/fill/infill-iso-gyroid.png?raw=true)
</v>
      </c>
    </row>
    <row r="11" spans="1:21" x14ac:dyDescent="0.25">
      <c r="D11" t="s">
        <v>10</v>
      </c>
      <c r="E11" t="s">
        <v>42</v>
      </c>
      <c r="F11" t="s">
        <v>42</v>
      </c>
      <c r="G11" t="s">
        <v>42</v>
      </c>
      <c r="H11" s="2" t="s">
        <v>41</v>
      </c>
      <c r="I11">
        <v>1</v>
      </c>
      <c r="J11">
        <v>46</v>
      </c>
      <c r="K11">
        <f>Tabla1[[#This Row],[hs]]*60+Tabla1[[#This Row],[min]]</f>
        <v>106</v>
      </c>
      <c r="L11">
        <v>36.92</v>
      </c>
      <c r="M11" s="2">
        <f>Tabla1[[#This Row],[g]]/39.939</f>
        <v>0.92440972483036632</v>
      </c>
      <c r="N11" s="2" t="s">
        <v>35</v>
      </c>
      <c r="O11" s="4">
        <f>Tabla1[[#This Row],[hs+min]]/Tabla1[[#This Row],[g]]</f>
        <v>2.8710725893824485</v>
      </c>
      <c r="P11" s="2">
        <f>Tabla1[[#This Row],[T/P]]/Tabla1[[#Totals],[T/P]]</f>
        <v>1.1850733932513577</v>
      </c>
      <c r="Q11" s="2" t="s">
        <v>28</v>
      </c>
      <c r="R11" s="2">
        <f>Tabla1[[#This Row],[hs+min]]/Tabla1[[#Totals],[hs+min]]</f>
        <v>1.32657926102503</v>
      </c>
      <c r="S11" s="2" t="s">
        <v>28</v>
      </c>
      <c r="T11" s="2" t="str">
        <f>SUBSTITUTE(LOWER(Tabla1[[#This Row],[Infill]])," ","-")</f>
        <v>tpms-d</v>
      </c>
      <c r="U11" s="2" t="str">
        <f>"### "&amp;Tabla1[[#This Row],[Infill]]&amp;"
"&amp;Tabla1[[#This Row],[Desc]]&amp;"
- Horizontal Strength (X-Y): "&amp;Tabla1[[#This Row],[X-Y Strength]]&amp;"
- Vertical Strength (Z): "&amp;Tabla1[[#This Row],[Z Strength]]&amp;"
- Density Calculation: "&amp;Tabla1[[#This Row],[DensityCalc]]&amp;" ("&amp;TEXT(Tabla1[[#This Row],[Desviacion]],"0%")&amp;")
- Material Usage: "&amp;Tabla1[[#This Row],[Material Usage]]&amp;"
- Time: "&amp;Tabla1[[#This Row],[T]]&amp;"
- Time/Material Relation: "&amp;Tabla1[[#This Row],[Time/Material]]&amp;"
![infill-top-"&amp;Tabla1[[#This Row],[image]]&amp;"](https://github.com/SoftFever/OrcaSlicer/blob/main/doc/images/fill/infill-top-"&amp;Tabla1[[#This Row],[image]]&amp;".png?raw=true)
![infill-iso-"&amp;Tabla1[[#This Row],[image]]&amp;"](https://github.com/SoftFever/OrcaSlicer/blob/main/doc/images/fill/infill-iso-"&amp;Tabla1[[#This Row],[image]]&amp;".png?raw=true)
"</f>
        <v xml:space="preserve">### TPMS-D
TBD
- Horizontal Strength (X-Y): TBD
- Vertical Strength (Z): TBD
- Density Calculation: by layer (92%)
- Material Usage: Normal
- Time: High
- Time/Material Relation: High
![infill-top-tpms-d](https://github.com/SoftFever/OrcaSlicer/blob/main/doc/images/fill/infill-top-tpms-d.png?raw=true)
![infill-iso-tpms-d](https://github.com/SoftFever/OrcaSlicer/blob/main/doc/images/fill/infill-iso-tpms-d.png?raw=true)
</v>
      </c>
    </row>
    <row r="12" spans="1:21" x14ac:dyDescent="0.25">
      <c r="D12" t="s">
        <v>11</v>
      </c>
      <c r="E12" t="s">
        <v>42</v>
      </c>
      <c r="F12" t="s">
        <v>42</v>
      </c>
      <c r="G12" t="s">
        <v>42</v>
      </c>
      <c r="H12" s="2" t="s">
        <v>41</v>
      </c>
      <c r="I12">
        <v>2</v>
      </c>
      <c r="J12">
        <v>37</v>
      </c>
      <c r="K12">
        <f>Tabla1[[#This Row],[hs]]*60+Tabla1[[#This Row],[min]]</f>
        <v>157</v>
      </c>
      <c r="L12">
        <v>46.24</v>
      </c>
      <c r="M12" s="2">
        <f>Tabla1[[#This Row],[g]]/39.939</f>
        <v>1.1577655925286061</v>
      </c>
      <c r="N12" s="2" t="s">
        <v>28</v>
      </c>
      <c r="O12" s="4">
        <f>Tabla1[[#This Row],[hs+min]]/Tabla1[[#This Row],[g]]</f>
        <v>3.3953287197231834</v>
      </c>
      <c r="P12" s="2">
        <f>Tabla1[[#This Row],[T/P]]/Tabla1[[#Totals],[T/P]]</f>
        <v>1.4014670830567955</v>
      </c>
      <c r="Q12" s="2" t="s">
        <v>34</v>
      </c>
      <c r="R12" s="2">
        <f>Tabla1[[#This Row],[hs+min]]/Tabla1[[#Totals],[hs+min]]</f>
        <v>1.964839094159714</v>
      </c>
      <c r="S12" s="2" t="s">
        <v>33</v>
      </c>
      <c r="T12" s="2" t="str">
        <f>SUBSTITUTE(LOWER(Tabla1[[#This Row],[Infill]])," ","-")</f>
        <v>honeycomb</v>
      </c>
      <c r="U12" s="2" t="str">
        <f>"### "&amp;Tabla1[[#This Row],[Infill]]&amp;"
"&amp;Tabla1[[#This Row],[Desc]]&amp;"
- Horizontal Strength (X-Y): "&amp;Tabla1[[#This Row],[X-Y Strength]]&amp;"
- Vertical Strength (Z): "&amp;Tabla1[[#This Row],[Z Strength]]&amp;"
- Density Calculation: "&amp;Tabla1[[#This Row],[DensityCalc]]&amp;" ("&amp;TEXT(Tabla1[[#This Row],[Desviacion]],"0%")&amp;")
- Material Usage: "&amp;Tabla1[[#This Row],[Material Usage]]&amp;"
- Time: "&amp;Tabla1[[#This Row],[T]]&amp;"
- Time/Material Relation: "&amp;Tabla1[[#This Row],[Time/Material]]&amp;"
![infill-top-"&amp;Tabla1[[#This Row],[image]]&amp;"](https://github.com/SoftFever/OrcaSlicer/blob/main/doc/images/fill/infill-top-"&amp;Tabla1[[#This Row],[image]]&amp;".png?raw=true)
![infill-iso-"&amp;Tabla1[[#This Row],[image]]&amp;"](https://github.com/SoftFever/OrcaSlicer/blob/main/doc/images/fill/infill-iso-"&amp;Tabla1[[#This Row],[image]]&amp;".png?raw=true)
"</f>
        <v xml:space="preserve">### Honeycomb
TBD
- Horizontal Strength (X-Y): TBD
- Vertical Strength (Z): TBD
- Density Calculation: by layer (116%)
- Material Usage: High
- Time: Ultra High
- Time/Material Relation: Extra High
![infill-top-honeycomb](https://github.com/SoftFever/OrcaSlicer/blob/main/doc/images/fill/infill-top-honeycomb.png?raw=true)
![infill-iso-honeycomb](https://github.com/SoftFever/OrcaSlicer/blob/main/doc/images/fill/infill-iso-honeycomb.png?raw=true)
</v>
      </c>
    </row>
    <row r="13" spans="1:21" x14ac:dyDescent="0.25">
      <c r="D13" t="s">
        <v>12</v>
      </c>
      <c r="E13" t="s">
        <v>42</v>
      </c>
      <c r="F13" t="s">
        <v>42</v>
      </c>
      <c r="G13" t="s">
        <v>42</v>
      </c>
      <c r="H13" s="2" t="s">
        <v>42</v>
      </c>
      <c r="I13">
        <v>0</v>
      </c>
      <c r="J13">
        <v>53</v>
      </c>
      <c r="K13">
        <f>Tabla1[[#This Row],[hs]]*60+Tabla1[[#This Row],[min]]</f>
        <v>53</v>
      </c>
      <c r="L13">
        <v>25.08</v>
      </c>
      <c r="M13" s="2">
        <f>Tabla1[[#This Row],[g]]/39.939</f>
        <v>0.62795763539397575</v>
      </c>
      <c r="N13" s="2" t="s">
        <v>29</v>
      </c>
      <c r="O13" s="4">
        <f>Tabla1[[#This Row],[hs+min]]/Tabla1[[#This Row],[g]]</f>
        <v>2.1132376395534291</v>
      </c>
      <c r="P13" s="2">
        <f>Tabla1[[#This Row],[T/P]]/Tabla1[[#Totals],[T/P]]</f>
        <v>0.8722669393708159</v>
      </c>
      <c r="Q13" s="2" t="s">
        <v>35</v>
      </c>
      <c r="R13" s="2">
        <f>Tabla1[[#This Row],[hs+min]]/Tabla1[[#Totals],[hs+min]]</f>
        <v>0.66328963051251499</v>
      </c>
      <c r="S13" s="2" t="s">
        <v>29</v>
      </c>
      <c r="T13" s="2" t="str">
        <f>SUBSTITUTE(LOWER(Tabla1[[#This Row],[Infill]])," ","-")</f>
        <v>adaptive-cubic</v>
      </c>
      <c r="U13" s="2" t="str">
        <f>"### "&amp;Tabla1[[#This Row],[Infill]]&amp;"
"&amp;Tabla1[[#This Row],[Desc]]&amp;"
- Horizontal Strength (X-Y): "&amp;Tabla1[[#This Row],[X-Y Strength]]&amp;"
- Vertical Strength (Z): "&amp;Tabla1[[#This Row],[Z Strength]]&amp;"
- Density Calculation: "&amp;Tabla1[[#This Row],[DensityCalc]]&amp;" ("&amp;TEXT(Tabla1[[#This Row],[Desviacion]],"0%")&amp;")
- Material Usage: "&amp;Tabla1[[#This Row],[Material Usage]]&amp;"
- Time: "&amp;Tabla1[[#This Row],[T]]&amp;"
- Time/Material Relation: "&amp;Tabla1[[#This Row],[Time/Material]]&amp;"
![infill-top-"&amp;Tabla1[[#This Row],[image]]&amp;"](https://github.com/SoftFever/OrcaSlicer/blob/main/doc/images/fill/infill-top-"&amp;Tabla1[[#This Row],[image]]&amp;".png?raw=true)
![infill-iso-"&amp;Tabla1[[#This Row],[image]]&amp;"](https://github.com/SoftFever/OrcaSlicer/blob/main/doc/images/fill/infill-iso-"&amp;Tabla1[[#This Row],[image]]&amp;".png?raw=true)
"</f>
        <v xml:space="preserve">### Adaptive Cubic
TBD
- Horizontal Strength (X-Y): TBD
- Vertical Strength (Z): TBD
- Density Calculation: TBD (63%)
- Material Usage: Low
- Time: Low
- Time/Material Relation: Normal
![infill-top-adaptive-cubic](https://github.com/SoftFever/OrcaSlicer/blob/main/doc/images/fill/infill-top-adaptive-cubic.png?raw=true)
![infill-iso-adaptive-cubic](https://github.com/SoftFever/OrcaSlicer/blob/main/doc/images/fill/infill-iso-adaptive-cubic.png?raw=true)
</v>
      </c>
    </row>
    <row r="14" spans="1:21" x14ac:dyDescent="0.25">
      <c r="D14" t="s">
        <v>13</v>
      </c>
      <c r="E14" t="s">
        <v>42</v>
      </c>
      <c r="F14" t="s">
        <v>42</v>
      </c>
      <c r="G14" t="s">
        <v>42</v>
      </c>
      <c r="H14" s="2" t="s">
        <v>41</v>
      </c>
      <c r="I14">
        <v>1</v>
      </c>
      <c r="J14">
        <v>17</v>
      </c>
      <c r="K14">
        <f>Tabla1[[#This Row],[hs]]*60+Tabla1[[#This Row],[min]]</f>
        <v>77</v>
      </c>
      <c r="L14">
        <v>36.119999999999997</v>
      </c>
      <c r="M14" s="2">
        <f>Tabla1[[#This Row],[g]]/39.939</f>
        <v>0.90437917824682634</v>
      </c>
      <c r="N14" s="2" t="s">
        <v>35</v>
      </c>
      <c r="O14" s="4">
        <f>Tabla1[[#This Row],[hs+min]]/Tabla1[[#This Row],[g]]</f>
        <v>2.1317829457364343</v>
      </c>
      <c r="P14" s="2">
        <f>Tabla1[[#This Row],[T/P]]/Tabla1[[#Totals],[T/P]]</f>
        <v>0.87992176112922593</v>
      </c>
      <c r="Q14" s="2" t="s">
        <v>35</v>
      </c>
      <c r="R14" s="2">
        <f>Tabla1[[#This Row],[hs+min]]/Tabla1[[#Totals],[hs+min]]</f>
        <v>0.96364719904648399</v>
      </c>
      <c r="S14" s="2" t="s">
        <v>35</v>
      </c>
      <c r="T14" s="2" t="str">
        <f>SUBSTITUTE(LOWER(Tabla1[[#This Row],[Infill]])," ","-")</f>
        <v>aligned-rectilinear</v>
      </c>
      <c r="U14" s="2" t="str">
        <f>"### "&amp;Tabla1[[#This Row],[Infill]]&amp;"
"&amp;Tabla1[[#This Row],[Desc]]&amp;"
- Horizontal Strength (X-Y): "&amp;Tabla1[[#This Row],[X-Y Strength]]&amp;"
- Vertical Strength (Z): "&amp;Tabla1[[#This Row],[Z Strength]]&amp;"
- Density Calculation: "&amp;Tabla1[[#This Row],[DensityCalc]]&amp;" ("&amp;TEXT(Tabla1[[#This Row],[Desviacion]],"0%")&amp;")
- Material Usage: "&amp;Tabla1[[#This Row],[Material Usage]]&amp;"
- Time: "&amp;Tabla1[[#This Row],[T]]&amp;"
- Time/Material Relation: "&amp;Tabla1[[#This Row],[Time/Material]]&amp;"
![infill-top-"&amp;Tabla1[[#This Row],[image]]&amp;"](https://github.com/SoftFever/OrcaSlicer/blob/main/doc/images/fill/infill-top-"&amp;Tabla1[[#This Row],[image]]&amp;".png?raw=true)
![infill-iso-"&amp;Tabla1[[#This Row],[image]]&amp;"](https://github.com/SoftFever/OrcaSlicer/blob/main/doc/images/fill/infill-iso-"&amp;Tabla1[[#This Row],[image]]&amp;".png?raw=true)
"</f>
        <v xml:space="preserve">### Aligned Rectilinear
TBD
- Horizontal Strength (X-Y): TBD
- Vertical Strength (Z): TBD
- Density Calculation: by layer (90%)
- Material Usage: Normal
- Time: Normal
- Time/Material Relation: Normal
![infill-top-aligned-rectilinear](https://github.com/SoftFever/OrcaSlicer/blob/main/doc/images/fill/infill-top-aligned-rectilinear.png?raw=true)
![infill-iso-aligned-rectilinear](https://github.com/SoftFever/OrcaSlicer/blob/main/doc/images/fill/infill-iso-aligned-rectilinear.png?raw=true)
</v>
      </c>
    </row>
    <row r="15" spans="1:21" x14ac:dyDescent="0.25">
      <c r="D15" t="s">
        <v>14</v>
      </c>
      <c r="E15" t="s">
        <v>42</v>
      </c>
      <c r="F15" t="s">
        <v>42</v>
      </c>
      <c r="G15" t="s">
        <v>42</v>
      </c>
      <c r="H15" s="2" t="s">
        <v>42</v>
      </c>
      <c r="I15">
        <v>1</v>
      </c>
      <c r="J15">
        <v>38</v>
      </c>
      <c r="K15">
        <f>Tabla1[[#This Row],[hs]]*60+Tabla1[[#This Row],[min]]</f>
        <v>98</v>
      </c>
      <c r="L15">
        <v>26.8</v>
      </c>
      <c r="M15" s="2">
        <f>Tabla1[[#This Row],[g]]/39.939</f>
        <v>0.67102331054858666</v>
      </c>
      <c r="N15" s="2" t="s">
        <v>29</v>
      </c>
      <c r="O15" s="4">
        <f>Tabla1[[#This Row],[hs+min]]/Tabla1[[#This Row],[g]]</f>
        <v>3.6567164179104479</v>
      </c>
      <c r="P15" s="2">
        <f>Tabla1[[#This Row],[T/P]]/Tabla1[[#Totals],[T/P]]</f>
        <v>1.509358331641204</v>
      </c>
      <c r="Q15" s="2" t="s">
        <v>34</v>
      </c>
      <c r="R15" s="2">
        <f>Tabla1[[#This Row],[hs+min]]/Tabla1[[#Totals],[hs+min]]</f>
        <v>1.2264600715137068</v>
      </c>
      <c r="S15" s="2" t="s">
        <v>28</v>
      </c>
      <c r="T15" s="2" t="str">
        <f>SUBSTITUTE(LOWER(Tabla1[[#This Row],[Infill]])," ","-")</f>
        <v>3d-honeycomb</v>
      </c>
      <c r="U15" s="2" t="str">
        <f>"### "&amp;Tabla1[[#This Row],[Infill]]&amp;"
"&amp;Tabla1[[#This Row],[Desc]]&amp;"
- Horizontal Strength (X-Y): "&amp;Tabla1[[#This Row],[X-Y Strength]]&amp;"
- Vertical Strength (Z): "&amp;Tabla1[[#This Row],[Z Strength]]&amp;"
- Density Calculation: "&amp;Tabla1[[#This Row],[DensityCalc]]&amp;" ("&amp;TEXT(Tabla1[[#This Row],[Desviacion]],"0%")&amp;")
- Material Usage: "&amp;Tabla1[[#This Row],[Material Usage]]&amp;"
- Time: "&amp;Tabla1[[#This Row],[T]]&amp;"
- Time/Material Relation: "&amp;Tabla1[[#This Row],[Time/Material]]&amp;"
![infill-top-"&amp;Tabla1[[#This Row],[image]]&amp;"](https://github.com/SoftFever/OrcaSlicer/blob/main/doc/images/fill/infill-top-"&amp;Tabla1[[#This Row],[image]]&amp;".png?raw=true)
![infill-iso-"&amp;Tabla1[[#This Row],[image]]&amp;"](https://github.com/SoftFever/OrcaSlicer/blob/main/doc/images/fill/infill-iso-"&amp;Tabla1[[#This Row],[image]]&amp;".png?raw=true)
"</f>
        <v xml:space="preserve">### 3D Honeycomb
TBD
- Horizontal Strength (X-Y): TBD
- Vertical Strength (Z): TBD
- Density Calculation: TBD (67%)
- Material Usage: Low
- Time: High
- Time/Material Relation: Extra High
![infill-top-3d-honeycomb](https://github.com/SoftFever/OrcaSlicer/blob/main/doc/images/fill/infill-top-3d-honeycomb.png?raw=true)
![infill-iso-3d-honeycomb](https://github.com/SoftFever/OrcaSlicer/blob/main/doc/images/fill/infill-iso-3d-honeycomb.png?raw=true)
</v>
      </c>
    </row>
    <row r="16" spans="1:21" x14ac:dyDescent="0.25">
      <c r="D16" t="s">
        <v>15</v>
      </c>
      <c r="E16" t="s">
        <v>42</v>
      </c>
      <c r="F16" t="s">
        <v>42</v>
      </c>
      <c r="G16" t="s">
        <v>42</v>
      </c>
      <c r="H16" s="2" t="s">
        <v>41</v>
      </c>
      <c r="I16">
        <v>2</v>
      </c>
      <c r="J16">
        <v>3</v>
      </c>
      <c r="K16">
        <f>Tabla1[[#This Row],[hs]]*60+Tabla1[[#This Row],[min]]</f>
        <v>123</v>
      </c>
      <c r="L16">
        <v>36.06</v>
      </c>
      <c r="M16" s="2">
        <f>Tabla1[[#This Row],[g]]/39.939</f>
        <v>0.90287688725306092</v>
      </c>
      <c r="N16" s="2" t="s">
        <v>35</v>
      </c>
      <c r="O16" s="4">
        <f>Tabla1[[#This Row],[hs+min]]/Tabla1[[#This Row],[g]]</f>
        <v>3.4109816971713807</v>
      </c>
      <c r="P16" s="2">
        <f>Tabla1[[#This Row],[T/P]]/Tabla1[[#Totals],[T/P]]</f>
        <v>1.4079280576652473</v>
      </c>
      <c r="Q16" s="2" t="s">
        <v>34</v>
      </c>
      <c r="R16" s="2">
        <f>Tabla1[[#This Row],[hs+min]]/Tabla1[[#Totals],[hs+min]]</f>
        <v>1.5393325387365913</v>
      </c>
      <c r="S16" s="2" t="s">
        <v>34</v>
      </c>
      <c r="T16" s="2" t="str">
        <f>SUBSTITUTE(LOWER(Tabla1[[#This Row],[Infill]])," ","-")</f>
        <v>hilbert-curve</v>
      </c>
      <c r="U16" s="2" t="str">
        <f>"### "&amp;Tabla1[[#This Row],[Infill]]&amp;"
"&amp;Tabla1[[#This Row],[Desc]]&amp;"
- Horizontal Strength (X-Y): "&amp;Tabla1[[#This Row],[X-Y Strength]]&amp;"
- Vertical Strength (Z): "&amp;Tabla1[[#This Row],[Z Strength]]&amp;"
- Density Calculation: "&amp;Tabla1[[#This Row],[DensityCalc]]&amp;" ("&amp;TEXT(Tabla1[[#This Row],[Desviacion]],"0%")&amp;")
- Material Usage: "&amp;Tabla1[[#This Row],[Material Usage]]&amp;"
- Time: "&amp;Tabla1[[#This Row],[T]]&amp;"
- Time/Material Relation: "&amp;Tabla1[[#This Row],[Time/Material]]&amp;"
![infill-top-"&amp;Tabla1[[#This Row],[image]]&amp;"](https://github.com/SoftFever/OrcaSlicer/blob/main/doc/images/fill/infill-top-"&amp;Tabla1[[#This Row],[image]]&amp;".png?raw=true)
![infill-iso-"&amp;Tabla1[[#This Row],[image]]&amp;"](https://github.com/SoftFever/OrcaSlicer/blob/main/doc/images/fill/infill-iso-"&amp;Tabla1[[#This Row],[image]]&amp;".png?raw=true)
"</f>
        <v xml:space="preserve">### Hilbert Curve
TBD
- Horizontal Strength (X-Y): TBD
- Vertical Strength (Z): TBD
- Density Calculation: by layer (90%)
- Material Usage: Normal
- Time: Extra High
- Time/Material Relation: Extra High
![infill-top-hilbert-curve](https://github.com/SoftFever/OrcaSlicer/blob/main/doc/images/fill/infill-top-hilbert-curve.png?raw=true)
![infill-iso-hilbert-curve](https://github.com/SoftFever/OrcaSlicer/blob/main/doc/images/fill/infill-iso-hilbert-curve.png?raw=true)
</v>
      </c>
    </row>
    <row r="17" spans="4:21" x14ac:dyDescent="0.25">
      <c r="D17" t="s">
        <v>16</v>
      </c>
      <c r="E17" t="s">
        <v>42</v>
      </c>
      <c r="F17" t="s">
        <v>42</v>
      </c>
      <c r="G17" t="s">
        <v>42</v>
      </c>
      <c r="H17" s="2" t="s">
        <v>41</v>
      </c>
      <c r="I17">
        <v>1</v>
      </c>
      <c r="J17">
        <v>12</v>
      </c>
      <c r="K17">
        <f>Tabla1[[#This Row],[hs]]*60+Tabla1[[#This Row],[min]]</f>
        <v>72</v>
      </c>
      <c r="L17">
        <v>35.92</v>
      </c>
      <c r="M17" s="2">
        <f>Tabla1[[#This Row],[g]]/39.939</f>
        <v>0.89937154160094146</v>
      </c>
      <c r="N17" s="2" t="s">
        <v>35</v>
      </c>
      <c r="O17" s="4">
        <f>Tabla1[[#This Row],[hs+min]]/Tabla1[[#This Row],[g]]</f>
        <v>2.0044543429844097</v>
      </c>
      <c r="P17" s="2">
        <f>Tabla1[[#This Row],[T/P]]/Tabla1[[#Totals],[T/P]]</f>
        <v>0.82736518701845008</v>
      </c>
      <c r="Q17" s="2" t="s">
        <v>35</v>
      </c>
      <c r="R17" s="2">
        <f>Tabla1[[#This Row],[hs+min]]/Tabla1[[#Totals],[hs+min]]</f>
        <v>0.90107270560190711</v>
      </c>
      <c r="S17" s="2" t="s">
        <v>35</v>
      </c>
      <c r="T17" s="2" t="str">
        <f>SUBSTITUTE(LOWER(Tabla1[[#This Row],[Infill]])," ","-")</f>
        <v>archimedean-chords</v>
      </c>
      <c r="U17" s="2" t="str">
        <f>"### "&amp;Tabla1[[#This Row],[Infill]]&amp;"
"&amp;Tabla1[[#This Row],[Desc]]&amp;"
- Horizontal Strength (X-Y): "&amp;Tabla1[[#This Row],[X-Y Strength]]&amp;"
- Vertical Strength (Z): "&amp;Tabla1[[#This Row],[Z Strength]]&amp;"
- Density Calculation: "&amp;Tabla1[[#This Row],[DensityCalc]]&amp;" ("&amp;TEXT(Tabla1[[#This Row],[Desviacion]],"0%")&amp;")
- Material Usage: "&amp;Tabla1[[#This Row],[Material Usage]]&amp;"
- Time: "&amp;Tabla1[[#This Row],[T]]&amp;"
- Time/Material Relation: "&amp;Tabla1[[#This Row],[Time/Material]]&amp;"
![infill-top-"&amp;Tabla1[[#This Row],[image]]&amp;"](https://github.com/SoftFever/OrcaSlicer/blob/main/doc/images/fill/infill-top-"&amp;Tabla1[[#This Row],[image]]&amp;".png?raw=true)
![infill-iso-"&amp;Tabla1[[#This Row],[image]]&amp;"](https://github.com/SoftFever/OrcaSlicer/blob/main/doc/images/fill/infill-iso-"&amp;Tabla1[[#This Row],[image]]&amp;".png?raw=true)
"</f>
        <v xml:space="preserve">### Archimedean Chords
TBD
- Horizontal Strength (X-Y): TBD
- Vertical Strength (Z): TBD
- Density Calculation: by layer (90%)
- Material Usage: Normal
- Time: Normal
- Time/Material Relation: Normal
![infill-top-archimedean-chords](https://github.com/SoftFever/OrcaSlicer/blob/main/doc/images/fill/infill-top-archimedean-chords.png?raw=true)
![infill-iso-archimedean-chords](https://github.com/SoftFever/OrcaSlicer/blob/main/doc/images/fill/infill-iso-archimedean-chords.png?raw=true)
</v>
      </c>
    </row>
    <row r="18" spans="4:21" x14ac:dyDescent="0.25">
      <c r="D18" t="s">
        <v>17</v>
      </c>
      <c r="E18" t="s">
        <v>42</v>
      </c>
      <c r="F18" t="s">
        <v>42</v>
      </c>
      <c r="G18" t="s">
        <v>42</v>
      </c>
      <c r="H18" s="2" t="s">
        <v>41</v>
      </c>
      <c r="I18">
        <v>1</v>
      </c>
      <c r="J18">
        <v>33</v>
      </c>
      <c r="K18">
        <f>Tabla1[[#This Row],[hs]]*60+Tabla1[[#This Row],[min]]</f>
        <v>93</v>
      </c>
      <c r="L18">
        <v>36.24</v>
      </c>
      <c r="M18" s="2">
        <f>Tabla1[[#This Row],[g]]/39.939</f>
        <v>0.90738376023435741</v>
      </c>
      <c r="N18" s="2" t="s">
        <v>35</v>
      </c>
      <c r="O18" s="4">
        <f>Tabla1[[#This Row],[hs+min]]/Tabla1[[#This Row],[g]]</f>
        <v>2.5662251655629138</v>
      </c>
      <c r="P18" s="2">
        <f>Tabla1[[#This Row],[T/P]]/Tabla1[[#Totals],[T/P]]</f>
        <v>1.059243564947554</v>
      </c>
      <c r="Q18" s="2" t="s">
        <v>28</v>
      </c>
      <c r="R18" s="2">
        <f>Tabla1[[#This Row],[hs+min]]/Tabla1[[#Totals],[hs+min]]</f>
        <v>1.16388557806913</v>
      </c>
      <c r="S18" s="2" t="s">
        <v>28</v>
      </c>
      <c r="T18" s="2" t="str">
        <f>SUBSTITUTE(LOWER(Tabla1[[#This Row],[Infill]])," ","-")</f>
        <v>octagram-spiral</v>
      </c>
      <c r="U18" s="2" t="str">
        <f>"### "&amp;Tabla1[[#This Row],[Infill]]&amp;"
"&amp;Tabla1[[#This Row],[Desc]]&amp;"
- Horizontal Strength (X-Y): "&amp;Tabla1[[#This Row],[X-Y Strength]]&amp;"
- Vertical Strength (Z): "&amp;Tabla1[[#This Row],[Z Strength]]&amp;"
- Density Calculation: "&amp;Tabla1[[#This Row],[DensityCalc]]&amp;" ("&amp;TEXT(Tabla1[[#This Row],[Desviacion]],"0%")&amp;")
- Material Usage: "&amp;Tabla1[[#This Row],[Material Usage]]&amp;"
- Time: "&amp;Tabla1[[#This Row],[T]]&amp;"
- Time/Material Relation: "&amp;Tabla1[[#This Row],[Time/Material]]&amp;"
![infill-top-"&amp;Tabla1[[#This Row],[image]]&amp;"](https://github.com/SoftFever/OrcaSlicer/blob/main/doc/images/fill/infill-top-"&amp;Tabla1[[#This Row],[image]]&amp;".png?raw=true)
![infill-iso-"&amp;Tabla1[[#This Row],[image]]&amp;"](https://github.com/SoftFever/OrcaSlicer/blob/main/doc/images/fill/infill-iso-"&amp;Tabla1[[#This Row],[image]]&amp;".png?raw=true)
"</f>
        <v xml:space="preserve">### Octagram Spiral
TBD
- Horizontal Strength (X-Y): TBD
- Vertical Strength (Z): TBD
- Density Calculation: by layer (91%)
- Material Usage: Normal
- Time: High
- Time/Material Relation: High
![infill-top-octagram-spiral](https://github.com/SoftFever/OrcaSlicer/blob/main/doc/images/fill/infill-top-octagram-spiral.png?raw=true)
![infill-iso-octagram-spiral](https://github.com/SoftFever/OrcaSlicer/blob/main/doc/images/fill/infill-iso-octagram-spiral.png?raw=true)
</v>
      </c>
    </row>
    <row r="19" spans="4:21" x14ac:dyDescent="0.25">
      <c r="D19" t="s">
        <v>18</v>
      </c>
      <c r="E19" t="s">
        <v>42</v>
      </c>
      <c r="F19" t="s">
        <v>42</v>
      </c>
      <c r="G19" t="s">
        <v>42</v>
      </c>
      <c r="H19" s="2" t="s">
        <v>42</v>
      </c>
      <c r="I19">
        <v>0</v>
      </c>
      <c r="J19">
        <v>31</v>
      </c>
      <c r="K19">
        <f>Tabla1[[#This Row],[hs]]*60+Tabla1[[#This Row],[min]]</f>
        <v>31</v>
      </c>
      <c r="L19">
        <v>14.08</v>
      </c>
      <c r="M19" s="2">
        <f>Tabla1[[#This Row],[g]]/39.939</f>
        <v>0.35253761987030219</v>
      </c>
      <c r="N19" s="2" t="s">
        <v>30</v>
      </c>
      <c r="O19" s="4">
        <f>Tabla1[[#This Row],[hs+min]]/Tabla1[[#This Row],[g]]</f>
        <v>2.2017045454545454</v>
      </c>
      <c r="P19" s="2">
        <f>Tabla1[[#This Row],[T/P]]/Tabla1[[#Totals],[T/P]]</f>
        <v>0.90878283129023096</v>
      </c>
      <c r="Q19" s="2" t="s">
        <v>38</v>
      </c>
      <c r="R19" s="2">
        <f>Tabla1[[#This Row],[hs+min]]/Tabla1[[#Totals],[hs+min]]</f>
        <v>0.38796185935637667</v>
      </c>
      <c r="S19" s="2" t="s">
        <v>30</v>
      </c>
      <c r="T19" s="2" t="str">
        <f>SUBSTITUTE(LOWER(Tabla1[[#This Row],[Infill]])," ","-")</f>
        <v>support-cubic</v>
      </c>
      <c r="U19" s="2" t="str">
        <f>"### "&amp;Tabla1[[#This Row],[Infill]]&amp;"
"&amp;Tabla1[[#This Row],[Desc]]&amp;"
- Horizontal Strength (X-Y): "&amp;Tabla1[[#This Row],[X-Y Strength]]&amp;"
- Vertical Strength (Z): "&amp;Tabla1[[#This Row],[Z Strength]]&amp;"
- Density Calculation: "&amp;Tabla1[[#This Row],[DensityCalc]]&amp;" ("&amp;TEXT(Tabla1[[#This Row],[Desviacion]],"0%")&amp;")
- Material Usage: "&amp;Tabla1[[#This Row],[Material Usage]]&amp;"
- Time: "&amp;Tabla1[[#This Row],[T]]&amp;"
- Time/Material Relation: "&amp;Tabla1[[#This Row],[Time/Material]]&amp;"
![infill-top-"&amp;Tabla1[[#This Row],[image]]&amp;"](https://github.com/SoftFever/OrcaSlicer/blob/main/doc/images/fill/infill-top-"&amp;Tabla1[[#This Row],[image]]&amp;".png?raw=true)
![infill-iso-"&amp;Tabla1[[#This Row],[image]]&amp;"](https://github.com/SoftFever/OrcaSlicer/blob/main/doc/images/fill/infill-iso-"&amp;Tabla1[[#This Row],[image]]&amp;".png?raw=true)
"</f>
        <v xml:space="preserve">### Support Cubic
TBD
- Horizontal Strength (X-Y): TBD
- Vertical Strength (Z): TBD
- Density Calculation: TBD (35%)
- Material Usage: Extra Low
- Time: Extra Low
- Time/Material Relation: Normal-High
![infill-top-support-cubic](https://github.com/SoftFever/OrcaSlicer/blob/main/doc/images/fill/infill-top-support-cubic.png?raw=true)
![infill-iso-support-cubic](https://github.com/SoftFever/OrcaSlicer/blob/main/doc/images/fill/infill-iso-support-cubic.png?raw=true)
</v>
      </c>
    </row>
    <row r="20" spans="4:21" x14ac:dyDescent="0.25">
      <c r="D20" t="s">
        <v>19</v>
      </c>
      <c r="E20" t="s">
        <v>42</v>
      </c>
      <c r="F20" t="s">
        <v>42</v>
      </c>
      <c r="G20" t="s">
        <v>42</v>
      </c>
      <c r="H20" s="2" t="s">
        <v>43</v>
      </c>
      <c r="I20">
        <v>0</v>
      </c>
      <c r="J20">
        <v>8</v>
      </c>
      <c r="K20">
        <f>Tabla1[[#This Row],[hs]]*60+Tabla1[[#This Row],[min]]</f>
        <v>8</v>
      </c>
      <c r="L20">
        <v>2.7</v>
      </c>
      <c r="M20" s="2">
        <f>Tabla1[[#This Row],[g]]/39.939</f>
        <v>6.7603094719447157E-2</v>
      </c>
      <c r="N20" s="2" t="s">
        <v>31</v>
      </c>
      <c r="O20" s="4">
        <f>Tabla1[[#This Row],[hs+min]]/Tabla1[[#This Row],[g]]</f>
        <v>2.9629629629629628</v>
      </c>
      <c r="P20" s="2">
        <f>Tabla1[[#This Row],[T/P]]/Tabla1[[#Totals],[T/P]]</f>
        <v>1.2230023669836512</v>
      </c>
      <c r="Q20" s="2" t="s">
        <v>28</v>
      </c>
      <c r="R20" s="2">
        <f>Tabla1[[#This Row],[hs+min]]/Tabla1[[#Totals],[hs+min]]</f>
        <v>0.10011918951132301</v>
      </c>
      <c r="S20" s="2" t="s">
        <v>31</v>
      </c>
      <c r="T20" s="2" t="str">
        <f>SUBSTITUTE(LOWER(Tabla1[[#This Row],[Infill]])," ","-")</f>
        <v>lightning</v>
      </c>
      <c r="U20" s="2" t="str">
        <f>"### "&amp;Tabla1[[#This Row],[Infill]]&amp;"
"&amp;Tabla1[[#This Row],[Desc]]&amp;"
- Horizontal Strength (X-Y): "&amp;Tabla1[[#This Row],[X-Y Strength]]&amp;"
- Vertical Strength (Z): "&amp;Tabla1[[#This Row],[Z Strength]]&amp;"
- Density Calculation: "&amp;Tabla1[[#This Row],[DensityCalc]]&amp;" ("&amp;TEXT(Tabla1[[#This Row],[Desviacion]],"0%")&amp;")
- Material Usage: "&amp;Tabla1[[#This Row],[Material Usage]]&amp;"
- Time: "&amp;Tabla1[[#This Row],[T]]&amp;"
- Time/Material Relation: "&amp;Tabla1[[#This Row],[Time/Material]]&amp;"
![infill-top-"&amp;Tabla1[[#This Row],[image]]&amp;"](https://github.com/SoftFever/OrcaSlicer/blob/main/doc/images/fill/infill-top-"&amp;Tabla1[[#This Row],[image]]&amp;".png?raw=true)
![infill-iso-"&amp;Tabla1[[#This Row],[image]]&amp;"](https://github.com/SoftFever/OrcaSlicer/blob/main/doc/images/fill/infill-iso-"&amp;Tabla1[[#This Row],[image]]&amp;".png?raw=true)
"</f>
        <v xml:space="preserve">### Lightning
TBD
- Horizontal Strength (X-Y): TBD
- Vertical Strength (Z): TBD
- Density Calculation: before top shell layers (7%)
- Material Usage: Ultra Low
- Time: Ultra Low
- Time/Material Relation: High
![infill-top-lightning](https://github.com/SoftFever/OrcaSlicer/blob/main/doc/images/fill/infill-top-lightning.png?raw=true)
![infill-iso-lightning](https://github.com/SoftFever/OrcaSlicer/blob/main/doc/images/fill/infill-iso-lightning.png?raw=true)
</v>
      </c>
    </row>
    <row r="21" spans="4:21" x14ac:dyDescent="0.25">
      <c r="D21" t="s">
        <v>20</v>
      </c>
      <c r="E21" t="s">
        <v>42</v>
      </c>
      <c r="F21" t="s">
        <v>42</v>
      </c>
      <c r="G21" t="s">
        <v>42</v>
      </c>
      <c r="H21" s="2" t="s">
        <v>41</v>
      </c>
      <c r="I21">
        <v>1</v>
      </c>
      <c r="J21">
        <v>37</v>
      </c>
      <c r="K21">
        <f>Tabla1[[#This Row],[hs]]*60+Tabla1[[#This Row],[min]]</f>
        <v>97</v>
      </c>
      <c r="L21">
        <v>35</v>
      </c>
      <c r="M21" s="2">
        <f>Tabla1[[#This Row],[g]]/39.939</f>
        <v>0.87633641302987053</v>
      </c>
      <c r="N21" s="2" t="s">
        <v>35</v>
      </c>
      <c r="O21" s="4">
        <f>Tabla1[[#This Row],[hs+min]]/Tabla1[[#This Row],[g]]</f>
        <v>2.7714285714285714</v>
      </c>
      <c r="P21" s="2">
        <f>Tabla1[[#This Row],[T/P]]/Tabla1[[#Totals],[T/P]]</f>
        <v>1.143943999689351</v>
      </c>
      <c r="Q21" s="2" t="s">
        <v>28</v>
      </c>
      <c r="R21" s="2">
        <f>Tabla1[[#This Row],[hs+min]]/Tabla1[[#Totals],[hs+min]]</f>
        <v>1.2139451728247914</v>
      </c>
      <c r="S21" s="2" t="s">
        <v>28</v>
      </c>
      <c r="T21" s="2" t="str">
        <f>SUBSTITUTE(LOWER(Tabla1[[#This Row],[Infill]])," ","-")</f>
        <v>cross-hatch</v>
      </c>
      <c r="U21" s="2" t="str">
        <f>"### "&amp;Tabla1[[#This Row],[Infill]]&amp;"
"&amp;Tabla1[[#This Row],[Desc]]&amp;"
- Horizontal Strength (X-Y): "&amp;Tabla1[[#This Row],[X-Y Strength]]&amp;"
- Vertical Strength (Z): "&amp;Tabla1[[#This Row],[Z Strength]]&amp;"
- Density Calculation: "&amp;Tabla1[[#This Row],[DensityCalc]]&amp;" ("&amp;TEXT(Tabla1[[#This Row],[Desviacion]],"0%")&amp;")
- Material Usage: "&amp;Tabla1[[#This Row],[Material Usage]]&amp;"
- Time: "&amp;Tabla1[[#This Row],[T]]&amp;"
- Time/Material Relation: "&amp;Tabla1[[#This Row],[Time/Material]]&amp;"
![infill-top-"&amp;Tabla1[[#This Row],[image]]&amp;"](https://github.com/SoftFever/OrcaSlicer/blob/main/doc/images/fill/infill-top-"&amp;Tabla1[[#This Row],[image]]&amp;".png?raw=true)
![infill-iso-"&amp;Tabla1[[#This Row],[image]]&amp;"](https://github.com/SoftFever/OrcaSlicer/blob/main/doc/images/fill/infill-iso-"&amp;Tabla1[[#This Row],[image]]&amp;".png?raw=true)
"</f>
        <v xml:space="preserve">### Cross Hatch
TBD
- Horizontal Strength (X-Y): TBD
- Vertical Strength (Z): TBD
- Density Calculation: by layer (88%)
- Material Usage: Normal
- Time: High
- Time/Material Relation: High
![infill-top-cross-hatch](https://github.com/SoftFever/OrcaSlicer/blob/main/doc/images/fill/infill-top-cross-hatch.png?raw=true)
![infill-iso-cross-hatch](https://github.com/SoftFever/OrcaSlicer/blob/main/doc/images/fill/infill-iso-cross-hatch.png?raw=true)
</v>
      </c>
    </row>
    <row r="22" spans="4:21" x14ac:dyDescent="0.25">
      <c r="D22" t="s">
        <v>64</v>
      </c>
      <c r="E22" t="s">
        <v>42</v>
      </c>
      <c r="F22" t="s">
        <v>42</v>
      </c>
      <c r="G22" t="s">
        <v>42</v>
      </c>
      <c r="H22" s="2" t="s">
        <v>41</v>
      </c>
      <c r="I22">
        <v>1</v>
      </c>
      <c r="J22">
        <v>15</v>
      </c>
      <c r="K22">
        <f>Tabla1[[#This Row],[hs]]*60+Tabla1[[#This Row],[min]]</f>
        <v>75</v>
      </c>
      <c r="L22">
        <v>36.11</v>
      </c>
      <c r="M22" s="2">
        <f>Tabla1[[#This Row],[g]]/39.939</f>
        <v>0.90412879641453214</v>
      </c>
      <c r="N22" s="2" t="s">
        <v>35</v>
      </c>
      <c r="O22" s="4">
        <f>Tabla1[[#This Row],[hs+min]]/Tabla1[[#This Row],[g]]</f>
        <v>2.0769869842148991</v>
      </c>
      <c r="P22" s="2">
        <f>Tabla1[[#This Row],[T/P]]/Tabla1[[#Totals],[T/P]]</f>
        <v>0.85730399928755685</v>
      </c>
      <c r="Q22" s="2" t="s">
        <v>35</v>
      </c>
      <c r="R22" s="2">
        <f>Tabla1[[#This Row],[hs+min]]/Tabla1[[#Totals],[hs+min]]</f>
        <v>0.93861740166865326</v>
      </c>
      <c r="S22" s="2" t="s">
        <v>35</v>
      </c>
      <c r="T22" s="2" t="str">
        <f>SUBSTITUTE(LOWER(Tabla1[[#This Row],[Infill]])," ","-")</f>
        <v>quarter-cubic</v>
      </c>
      <c r="U22" s="2" t="str">
        <f>"### "&amp;Tabla1[[#This Row],[Infill]]&amp;"
"&amp;Tabla1[[#This Row],[Desc]]&amp;"
- Horizontal Strength (X-Y): "&amp;Tabla1[[#This Row],[X-Y Strength]]&amp;"
- Vertical Strength (Z): "&amp;Tabla1[[#This Row],[Z Strength]]&amp;"
- Density Calculation: "&amp;Tabla1[[#This Row],[DensityCalc]]&amp;" ("&amp;TEXT(Tabla1[[#This Row],[Desviacion]],"0%")&amp;")
- Material Usage: "&amp;Tabla1[[#This Row],[Material Usage]]&amp;"
- Time: "&amp;Tabla1[[#This Row],[T]]&amp;"
- Time/Material Relation: "&amp;Tabla1[[#This Row],[Time/Material]]&amp;"
![infill-top-"&amp;Tabla1[[#This Row],[image]]&amp;"](https://github.com/SoftFever/OrcaSlicer/blob/main/doc/images/fill/infill-top-"&amp;Tabla1[[#This Row],[image]]&amp;".png?raw=true)
![infill-iso-"&amp;Tabla1[[#This Row],[image]]&amp;"](https://github.com/SoftFever/OrcaSlicer/blob/main/doc/images/fill/infill-iso-"&amp;Tabla1[[#This Row],[image]]&amp;".png?raw=true)
"</f>
        <v xml:space="preserve">### Quarter Cubic
TBD
- Horizontal Strength (X-Y): TBD
- Vertical Strength (Z): TBD
- Density Calculation: by layer (90%)
- Material Usage: Normal
- Time: Normal
- Time/Material Relation: Normal
![infill-top-quarter-cubic](https://github.com/SoftFever/OrcaSlicer/blob/main/doc/images/fill/infill-top-quarter-cubic.png?raw=true)
![infill-iso-quarter-cubic](https://github.com/SoftFever/OrcaSlicer/blob/main/doc/images/fill/infill-iso-quarter-cubic.png?raw=true)
</v>
      </c>
    </row>
    <row r="23" spans="4:21" x14ac:dyDescent="0.25">
      <c r="D23" t="s">
        <v>24</v>
      </c>
      <c r="K23" s="5">
        <f>SUBTOTAL(101,Tabla1[hs+min])</f>
        <v>79.904761904761898</v>
      </c>
      <c r="L23" s="5">
        <f>SUBTOTAL(101,Tabla1[g])</f>
        <v>33.334761904761912</v>
      </c>
      <c r="M23" s="3"/>
      <c r="O23" s="5">
        <f>SUBTOTAL(101,Tabla1[T/P])</f>
        <v>2.4226960167466061</v>
      </c>
    </row>
  </sheetData>
  <conditionalFormatting sqref="M2:M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2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Bassi</dc:creator>
  <cp:lastModifiedBy>Ian Bassi</cp:lastModifiedBy>
  <dcterms:created xsi:type="dcterms:W3CDTF">2025-06-16T15:02:32Z</dcterms:created>
  <dcterms:modified xsi:type="dcterms:W3CDTF">2025-06-16T16:54:31Z</dcterms:modified>
</cp:coreProperties>
</file>