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Analytics\Statistic_Assessment\"/>
    </mc:Choice>
  </mc:AlternateContent>
  <xr:revisionPtr revIDLastSave="0" documentId="13_ncr:1_{0F47D8E8-F374-43D1-B4A2-8C2EC666A5F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2_clean" sheetId="1" r:id="rId1"/>
    <sheet name="Q1_t-te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2" i="2"/>
  <c r="F2" i="2" s="1"/>
  <c r="I11" i="1"/>
  <c r="I9" i="1"/>
  <c r="I7" i="1"/>
  <c r="C6" i="1"/>
  <c r="B6" i="1"/>
  <c r="D3" i="1"/>
  <c r="F7" i="1" s="1"/>
  <c r="H7" i="1" s="1"/>
  <c r="E2" i="1"/>
  <c r="D2" i="1"/>
  <c r="F5" i="1" s="1"/>
  <c r="H5" i="1" s="1"/>
  <c r="G2" i="2" l="1"/>
  <c r="H2" i="2" s="1"/>
  <c r="J2" i="2" s="1"/>
  <c r="I2" i="2"/>
  <c r="K2" i="2" s="1"/>
  <c r="E7" i="1"/>
  <c r="G7" i="1" s="1"/>
  <c r="E5" i="1"/>
  <c r="G5" i="1" s="1"/>
  <c r="I5" i="1" s="1"/>
</calcChain>
</file>

<file path=xl/sharedStrings.xml><?xml version="1.0" encoding="utf-8"?>
<sst xmlns="http://schemas.openxmlformats.org/spreadsheetml/2006/main" count="38" uniqueCount="38">
  <si>
    <t>Category</t>
  </si>
  <si>
    <t>Smokers</t>
  </si>
  <si>
    <t>NonSmokers</t>
  </si>
  <si>
    <t>Row Totals</t>
  </si>
  <si>
    <t>Col Totals</t>
  </si>
  <si>
    <t>Grand Total</t>
  </si>
  <si>
    <t>Cancer</t>
  </si>
  <si>
    <t>NoCancer</t>
  </si>
  <si>
    <t>RowTotal</t>
  </si>
  <si>
    <t>Column Totals:</t>
  </si>
  <si>
    <t>Cancer_Total</t>
  </si>
  <si>
    <t>NoCancer_Total</t>
  </si>
  <si>
    <t>GrandTotal</t>
  </si>
  <si>
    <t>Expected (Smokers,Cancer)</t>
  </si>
  <si>
    <t>Expected (Smokers,NoCancer)</t>
  </si>
  <si>
    <t>Expected (NonSmokers,Cancer)</t>
  </si>
  <si>
    <t>Expected (NonSmokers,NoCancer)</t>
  </si>
  <si>
    <t>Chi2 (Smokers,Cancer)</t>
  </si>
  <si>
    <t>Chi2 (Smokers,NoCancer)</t>
  </si>
  <si>
    <t>Chi2 (NonSmokers,Cancer)</t>
  </si>
  <si>
    <t>Chi2 (NonSmokers,NoCancer)</t>
  </si>
  <si>
    <t>Chi2_total</t>
  </si>
  <si>
    <t>df</t>
  </si>
  <si>
    <t>p_value (right-tail)</t>
  </si>
  <si>
    <t>critical_chi2 (alpha=0.05)</t>
  </si>
  <si>
    <t>Group</t>
  </si>
  <si>
    <t>Mean</t>
  </si>
  <si>
    <t>SD</t>
  </si>
  <si>
    <t>n</t>
  </si>
  <si>
    <t>s^2/n</t>
  </si>
  <si>
    <t>SE_squared</t>
  </si>
  <si>
    <t>SE</t>
  </si>
  <si>
    <t>t_stat</t>
  </si>
  <si>
    <t>df_welch</t>
  </si>
  <si>
    <t>p_two_tailed</t>
  </si>
  <si>
    <t>critical_t</t>
  </si>
  <si>
    <t>Girls</t>
  </si>
  <si>
    <t>Boys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</si>
</sst>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E14" sqref="E14"/>
    </sheetView>
  </sheetViews>
  <sheetFormatPr defaultRowHeight="14.5" x14ac:dyDescent="0.35"/>
  <cols>
    <col min="1" max="1" width="19.6328125" customWidth="1"/>
    <col min="2" max="2" width="18.36328125" customWidth="1"/>
    <col min="3" max="3" width="17.54296875" customWidth="1"/>
    <col min="4" max="4" width="15.08984375" customWidth="1"/>
    <col min="5" max="5" width="26.26953125" customWidth="1"/>
    <col min="6" max="6" width="31.7265625" customWidth="1"/>
    <col min="7" max="7" width="24.54296875" customWidth="1"/>
    <col min="8" max="8" width="27.7265625" customWidth="1"/>
    <col min="9" max="9" width="28.453125" customWidth="1"/>
  </cols>
  <sheetData>
    <row r="1" spans="1:9" x14ac:dyDescent="0.35">
      <c r="A1" t="s">
        <v>0</v>
      </c>
      <c r="B1" t="s">
        <v>6</v>
      </c>
      <c r="C1" t="s">
        <v>7</v>
      </c>
      <c r="D1" t="s">
        <v>8</v>
      </c>
      <c r="E1" t="s">
        <v>12</v>
      </c>
    </row>
    <row r="2" spans="1:9" x14ac:dyDescent="0.35">
      <c r="A2" t="s">
        <v>1</v>
      </c>
      <c r="B2">
        <v>220</v>
      </c>
      <c r="C2">
        <v>230</v>
      </c>
      <c r="D2">
        <f>B2+C2</f>
        <v>450</v>
      </c>
      <c r="E2">
        <f>SUM(B2:C3)</f>
        <v>1440</v>
      </c>
    </row>
    <row r="3" spans="1:9" x14ac:dyDescent="0.35">
      <c r="A3" t="s">
        <v>2</v>
      </c>
      <c r="B3">
        <v>350</v>
      </c>
      <c r="C3">
        <v>640</v>
      </c>
      <c r="D3">
        <f>B3+C3</f>
        <v>990</v>
      </c>
    </row>
    <row r="4" spans="1:9" x14ac:dyDescent="0.35">
      <c r="E4" t="s">
        <v>13</v>
      </c>
      <c r="F4" t="s">
        <v>14</v>
      </c>
      <c r="G4" t="s">
        <v>17</v>
      </c>
      <c r="H4" t="s">
        <v>18</v>
      </c>
      <c r="I4" t="s">
        <v>21</v>
      </c>
    </row>
    <row r="5" spans="1:9" x14ac:dyDescent="0.35">
      <c r="A5" t="s">
        <v>9</v>
      </c>
      <c r="B5" t="s">
        <v>10</v>
      </c>
      <c r="C5" t="s">
        <v>11</v>
      </c>
      <c r="E5">
        <f>D2*B6/$E$2</f>
        <v>178.125</v>
      </c>
      <c r="F5">
        <f>D2*C6/$E$2</f>
        <v>271.875</v>
      </c>
      <c r="G5">
        <f>(B2-E5)^2/E5</f>
        <v>9.8442982456140342</v>
      </c>
      <c r="H5">
        <f>(C2-F5)^2/F5</f>
        <v>6.4497126436781613</v>
      </c>
      <c r="I5">
        <f>SUM(G5:H7)</f>
        <v>23.700379475334103</v>
      </c>
    </row>
    <row r="6" spans="1:9" x14ac:dyDescent="0.35">
      <c r="A6" t="s">
        <v>3</v>
      </c>
      <c r="B6">
        <f>B2+B3</f>
        <v>570</v>
      </c>
      <c r="C6">
        <f>C2+C3</f>
        <v>870</v>
      </c>
      <c r="E6" t="s">
        <v>15</v>
      </c>
      <c r="F6" t="s">
        <v>16</v>
      </c>
      <c r="G6" t="s">
        <v>19</v>
      </c>
      <c r="H6" t="s">
        <v>20</v>
      </c>
      <c r="I6" t="s">
        <v>22</v>
      </c>
    </row>
    <row r="7" spans="1:9" x14ac:dyDescent="0.35">
      <c r="A7" t="s">
        <v>4</v>
      </c>
      <c r="E7">
        <f>D3*B6/$E$2</f>
        <v>391.875</v>
      </c>
      <c r="F7">
        <f>D3*C6/$E$2</f>
        <v>598.125</v>
      </c>
      <c r="G7">
        <f>(B3-E7)^2/E7</f>
        <v>4.4746810207336525</v>
      </c>
      <c r="H7">
        <f>(C3-F7)^2/F7</f>
        <v>2.931687565308255</v>
      </c>
      <c r="I7">
        <f>1</f>
        <v>1</v>
      </c>
    </row>
    <row r="8" spans="1:9" x14ac:dyDescent="0.35">
      <c r="A8" t="s">
        <v>5</v>
      </c>
      <c r="I8" t="s">
        <v>23</v>
      </c>
    </row>
    <row r="9" spans="1:9" x14ac:dyDescent="0.35">
      <c r="I9" s="1">
        <f>CHIDIST(I5, I7)</f>
        <v>1.1256033979815032E-6</v>
      </c>
    </row>
    <row r="10" spans="1:9" x14ac:dyDescent="0.35">
      <c r="I10" t="s">
        <v>24</v>
      </c>
    </row>
    <row r="11" spans="1:9" x14ac:dyDescent="0.35">
      <c r="I11">
        <f>CHIINV(0.05, I7)</f>
        <v>3.8414588206941236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488B-B1FE-4443-A5AE-AB9D1AD1DA81}">
  <dimension ref="A1:K3"/>
  <sheetViews>
    <sheetView workbookViewId="0">
      <selection activeCell="H9" sqref="H9"/>
    </sheetView>
  </sheetViews>
  <sheetFormatPr defaultRowHeight="14.5" x14ac:dyDescent="0.35"/>
  <cols>
    <col min="1" max="1" width="21.7265625" customWidth="1"/>
    <col min="2" max="2" width="14.453125" customWidth="1"/>
    <col min="3" max="3" width="14.90625" customWidth="1"/>
    <col min="4" max="4" width="15.08984375" customWidth="1"/>
    <col min="5" max="5" width="12.54296875" customWidth="1"/>
    <col min="6" max="6" width="15.453125" customWidth="1"/>
    <col min="7" max="7" width="13.54296875" customWidth="1"/>
    <col min="8" max="8" width="13.90625" customWidth="1"/>
    <col min="9" max="9" width="13.08984375" customWidth="1"/>
    <col min="10" max="10" width="16.6328125" customWidth="1"/>
    <col min="11" max="11" width="19.90625" customWidth="1"/>
  </cols>
  <sheetData>
    <row r="1" spans="1:11" x14ac:dyDescent="0.35">
      <c r="A1" s="2" t="s">
        <v>25</v>
      </c>
      <c r="B1" s="2" t="s">
        <v>26</v>
      </c>
      <c r="C1" s="2" t="s">
        <v>27</v>
      </c>
      <c r="D1" s="2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</row>
    <row r="2" spans="1:11" x14ac:dyDescent="0.35">
      <c r="A2" t="s">
        <v>36</v>
      </c>
      <c r="B2">
        <v>89</v>
      </c>
      <c r="C2">
        <v>4</v>
      </c>
      <c r="D2">
        <v>50</v>
      </c>
      <c r="E2">
        <f>C2^2/D2</f>
        <v>0.32</v>
      </c>
      <c r="F2">
        <f>E2+E3</f>
        <v>0.99500000000000011</v>
      </c>
      <c r="G2">
        <f>SQRT(F2)</f>
        <v>0.99749686716300023</v>
      </c>
      <c r="H2">
        <f>(B2-B3)/G2</f>
        <v>7.0175658996391963</v>
      </c>
      <c r="I2">
        <f>(F2^2)/((E2^2)/(D2-1) + (E3^2)/(D3-1))</f>
        <v>167.27414848357313</v>
      </c>
      <c r="J2" s="3">
        <f>TDIST(ABS(H2), I2, 2)</f>
        <v>5.3891590485382579E-11</v>
      </c>
      <c r="K2">
        <f>TINV(0.05, I2)</f>
        <v>1.9742709570280526</v>
      </c>
    </row>
    <row r="3" spans="1:11" x14ac:dyDescent="0.35">
      <c r="A3" t="s">
        <v>37</v>
      </c>
      <c r="B3">
        <v>82</v>
      </c>
      <c r="C3">
        <v>9</v>
      </c>
      <c r="D3">
        <v>120</v>
      </c>
      <c r="E3">
        <f>C3^2/D3</f>
        <v>0.67500000000000004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Q2_clean</vt:lpstr>
      <vt:lpstr>Q1_t-test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Mital Sangani</dc:creator>
  <cp:lastModifiedBy>Mital Sangani</cp:lastModifiedBy>
  <dcterms:created xsi:type="dcterms:W3CDTF">2025-08-12T08:49:10Z</dcterms:created>
  <dcterms:modified xsi:type="dcterms:W3CDTF">2025-08-12T09:01:00Z</dcterms:modified>
</cp:coreProperties>
</file>