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ata_Analytics\Excel_Files\"/>
    </mc:Choice>
  </mc:AlternateContent>
  <xr:revisionPtr revIDLastSave="0" documentId="13_ncr:1_{F0F3A878-0981-45E9-A325-32B0E349F3FF}" xr6:coauthVersionLast="47" xr6:coauthVersionMax="47" xr10:uidLastSave="{00000000-0000-0000-0000-000000000000}"/>
  <bookViews>
    <workbookView xWindow="-110" yWindow="-110" windowWidth="19420" windowHeight="10300" firstSheet="2" activeTab="8" xr2:uid="{00000000-000D-0000-FFFF-FFFF00000000}"/>
  </bookViews>
  <sheets>
    <sheet name="Waterfall_Chart" sheetId="5" r:id="rId1"/>
    <sheet name="Pie_Chart" sheetId="6" r:id="rId2"/>
    <sheet name="Map_Chart" sheetId="8" r:id="rId3"/>
    <sheet name="Top_5" sheetId="9" r:id="rId4"/>
    <sheet name="KPI" sheetId="12" r:id="rId5"/>
    <sheet name="KPI_YOY" sheetId="13" r:id="rId6"/>
    <sheet name="Data" sheetId="1" r:id="rId7"/>
    <sheet name="Combo _Chart" sheetId="3" r:id="rId8"/>
    <sheet name="Dash_Board" sheetId="2" r:id="rId9"/>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Slicer_Region">#N/A</definedName>
    <definedName name="Slicer_Segment">#N/A</definedName>
    <definedName name="Slicer_Year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12"/>
  <c r="E13" i="8"/>
  <c r="E46" i="8"/>
  <c r="E34" i="8"/>
  <c r="E7" i="8"/>
  <c r="E6" i="8"/>
  <c r="E12" i="8"/>
  <c r="E10" i="8"/>
  <c r="I8" i="13"/>
  <c r="E27" i="8"/>
  <c r="E31" i="8"/>
  <c r="E25" i="8"/>
  <c r="E39" i="8"/>
  <c r="K17" i="12"/>
  <c r="E47" i="8"/>
  <c r="E18" i="8"/>
  <c r="E37" i="8"/>
  <c r="E17" i="8"/>
  <c r="E33" i="8"/>
  <c r="E51" i="8"/>
  <c r="B17" i="12"/>
  <c r="E45" i="8"/>
  <c r="E16" i="8"/>
  <c r="E19" i="8"/>
  <c r="E11" i="8"/>
  <c r="E24" i="8"/>
  <c r="J8" i="13"/>
  <c r="H8" i="13"/>
  <c r="E17" i="12"/>
  <c r="E21" i="8"/>
  <c r="E9" i="8"/>
  <c r="L8" i="13"/>
  <c r="E20" i="8"/>
  <c r="E6" i="5"/>
  <c r="E35" i="8"/>
  <c r="E29" i="8"/>
  <c r="E15" i="8"/>
  <c r="E5" i="5"/>
  <c r="E7" i="5"/>
  <c r="H17" i="12"/>
  <c r="E43" i="8"/>
  <c r="E44" i="8"/>
  <c r="E4" i="8"/>
  <c r="E26" i="8"/>
  <c r="E14" i="8"/>
  <c r="E8" i="8"/>
  <c r="K8" i="13"/>
  <c r="E23" i="8"/>
  <c r="E38" i="8"/>
  <c r="E4" i="5"/>
  <c r="E42" i="8"/>
  <c r="E22" i="8"/>
  <c r="E50" i="8"/>
  <c r="E41" i="8"/>
  <c r="E32" i="8"/>
  <c r="E49" i="8"/>
  <c r="E52" i="8"/>
  <c r="E5" i="8"/>
  <c r="E30" i="8"/>
  <c r="E48" i="8"/>
  <c r="E36" i="8"/>
  <c r="E40" i="8"/>
  <c r="E28" i="8"/>
</calcChain>
</file>

<file path=xl/sharedStrings.xml><?xml version="1.0" encoding="utf-8"?>
<sst xmlns="http://schemas.openxmlformats.org/spreadsheetml/2006/main" count="130122" uniqueCount="10956">
  <si>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</si>
  <si>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</si>
  <si>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</si>
  <si>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</si>
  <si>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</si>
  <si>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</si>
  <si>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</si>
  <si>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</si>
  <si>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</si>
  <si>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</si>
  <si>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</si>
  <si>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</si>
  <si>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</si>
  <si>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</si>
  <si>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</si>
  <si>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</si>
  <si>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</si>
  <si>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</si>
  <si>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</si>
  <si>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</si>
  <si>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</si>
  <si>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</si>
  <si>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</si>
  <si>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</si>
  <si>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</si>
  <si>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</si>
  <si>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</si>
  <si>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</si>
  <si>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</si>
  <si>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</si>
  <si>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</si>
  <si>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</si>
  <si>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</si>
  <si>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</si>
  <si>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</si>
  <si>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</si>
  <si>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</si>
  <si>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</si>
  <si>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</si>
  <si>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</si>
  <si>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</si>
  <si>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</si>
  <si>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</si>
  <si>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</si>
  <si>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</si>
  <si>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</si>
  <si>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</si>
  <si>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</si>
  <si>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</si>
  <si>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</si>
  <si>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</si>
  <si>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</si>
  <si>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</si>
  <si>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</si>
  <si>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</si>
  <si>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</si>
  <si>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</si>
  <si>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</si>
  <si>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</si>
  <si>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</si>
  <si>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</si>
  <si>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</si>
  <si>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</si>
  <si>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</si>
  <si>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</si>
  <si>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</si>
  <si>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</si>
  <si>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</si>
  <si>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</si>
  <si>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</si>
  <si>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</si>
  <si>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</si>
  <si>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</si>
  <si>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</si>
  <si>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</si>
  <si>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</si>
  <si>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</si>
  <si>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</si>
  <si>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</si>
  <si>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</si>
  <si>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</si>
  <si>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</si>
  <si>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</si>
  <si>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</si>
  <si>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</si>
  <si>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</si>
  <si>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</si>
  <si>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</si>
  <si>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</si>
  <si>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</si>
  <si>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</si>
  <si>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</si>
  <si>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</si>
  <si>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</si>
  <si>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</si>
  <si>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</si>
  <si>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</si>
  <si>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</si>
  <si>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</si>
  <si>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</si>
  <si>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</si>
  <si>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</si>
  <si>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</si>
  <si>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</si>
  <si>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</si>
  <si>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</si>
  <si>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</si>
  <si>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</si>
  <si>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</si>
  <si>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</si>
  <si>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</si>
  <si>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</si>
  <si>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</si>
  <si>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</si>
  <si>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</si>
  <si>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</si>
  <si>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</si>
  <si>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</si>
  <si>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</si>
  <si>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</si>
  <si>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</si>
  <si>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</si>
  <si>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</si>
  <si>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</si>
  <si>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</si>
  <si>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</si>
  <si>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</si>
  <si>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</si>
  <si>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</si>
  <si>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</si>
  <si>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</si>
  <si>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</si>
  <si>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</si>
  <si>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</si>
  <si>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</si>
  <si>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</si>
  <si>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</si>
  <si>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</si>
  <si>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</si>
  <si>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</si>
  <si>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</si>
  <si>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</si>
  <si>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</si>
  <si>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</si>
  <si>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</si>
  <si>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</si>
  <si>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</si>
  <si>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</si>
  <si>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</si>
  <si>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</si>
  <si>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</si>
  <si>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</si>
  <si>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</si>
  <si>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</si>
  <si>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</si>
  <si>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</si>
  <si>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</si>
  <si>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</si>
  <si>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</si>
  <si>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</si>
  <si>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</si>
  <si>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</si>
  <si>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</si>
  <si>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</si>
  <si>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</si>
  <si>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</si>
  <si>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</si>
  <si>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</si>
  <si>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</si>
  <si>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</si>
  <si>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</si>
  <si>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</si>
  <si>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</si>
  <si>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</si>
  <si>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</si>
  <si>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</si>
  <si>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</si>
  <si>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</si>
  <si>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</si>
  <si>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</si>
  <si>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</si>
  <si>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</si>
  <si>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</si>
  <si>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</si>
  <si>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</si>
  <si>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</si>
  <si>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</si>
  <si>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</si>
  <si>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</si>
  <si>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</si>
  <si>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</si>
  <si>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</si>
  <si>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</si>
  <si>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</si>
  <si>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</si>
  <si>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</si>
  <si>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</si>
  <si>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</si>
  <si>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</si>
  <si>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</si>
  <si>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</si>
  <si>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</si>
  <si>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</si>
  <si>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</si>
  <si>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</si>
  <si>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</si>
  <si>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</si>
  <si>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</si>
  <si>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</si>
  <si>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</si>
  <si>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</si>
  <si>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</si>
  <si>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</si>
  <si>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</si>
  <si>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</si>
  <si>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</si>
  <si>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</si>
  <si>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</si>
  <si>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</si>
  <si>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</si>
  <si>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</si>
  <si>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</si>
  <si>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</si>
  <si>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</si>
  <si>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</si>
  <si>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</si>
  <si>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</si>
  <si>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</si>
  <si>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</si>
  <si>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</si>
  <si>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</si>
  <si>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</si>
  <si>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</si>
  <si>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</si>
  <si>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</si>
  <si>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</si>
  <si>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</si>
  <si>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</si>
  <si>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</si>
  <si>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</si>
  <si>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</si>
  <si>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</si>
  <si>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</si>
  <si>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</si>
  <si>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</si>
  <si>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</si>
  <si>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</si>
  <si>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</si>
  <si>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</si>
  <si>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</si>
  <si>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</si>
  <si>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</si>
  <si>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</si>
  <si>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</si>
  <si>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</si>
  <si>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</si>
  <si>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</si>
  <si>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</si>
  <si>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</si>
  <si>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</si>
  <si>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</si>
  <si>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</si>
  <si>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</si>
  <si>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</si>
  <si>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</si>
  <si>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</si>
  <si>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</si>
  <si>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</si>
  <si>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</si>
  <si>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</si>
  <si>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</si>
  <si>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</si>
  <si>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</si>
  <si>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</si>
  <si>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</si>
  <si>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</si>
  <si>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</si>
  <si>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</si>
  <si>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</si>
  <si>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</si>
  <si>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</si>
  <si>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</si>
  <si>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</si>
  <si>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</si>
  <si>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</si>
  <si>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</si>
  <si>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</si>
  <si>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</si>
  <si>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</si>
  <si>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</si>
  <si>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</si>
  <si>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</si>
  <si>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</si>
  <si>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</si>
  <si>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</si>
  <si>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</si>
  <si>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</si>
  <si>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</si>
  <si>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</si>
  <si>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</si>
  <si>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</si>
  <si>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</si>
  <si>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</si>
  <si>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</si>
  <si>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</si>
  <si>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</si>
  <si>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</si>
  <si>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</si>
  <si>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</si>
  <si>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</si>
  <si>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</si>
  <si>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</si>
  <si>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</si>
  <si>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</si>
  <si>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</si>
  <si>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</si>
  <si>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</si>
  <si>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</si>
  <si>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</si>
  <si>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</si>
  <si>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</si>
  <si>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</si>
  <si>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</si>
  <si>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</si>
  <si>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</si>
  <si>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</si>
  <si>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</si>
  <si>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</si>
  <si>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</si>
  <si>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</si>
  <si>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</si>
  <si>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</si>
  <si>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</si>
  <si>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</si>
  <si>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</si>
  <si>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</si>
  <si>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</si>
  <si>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</si>
  <si>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</si>
  <si>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</si>
  <si>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</si>
  <si>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</si>
  <si>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</si>
  <si>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</si>
  <si>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</si>
  <si>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</si>
  <si>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</si>
  <si>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</si>
  <si>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</si>
  <si>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</si>
  <si>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</si>
  <si>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</si>
  <si>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</si>
  <si>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</si>
  <si>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</si>
  <si>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</si>
  <si>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</si>
  <si>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</si>
  <si>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</si>
  <si>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</si>
  <si>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</si>
  <si>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</si>
  <si>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</si>
  <si>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</si>
  <si>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</si>
  <si>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</si>
  <si>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</si>
  <si>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</si>
  <si>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</si>
  <si>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</si>
  <si>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</si>
  <si>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</si>
  <si>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</si>
  <si>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</si>
  <si>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</si>
  <si>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</si>
  <si>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</si>
  <si>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</si>
  <si>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</si>
  <si>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</si>
  <si>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</si>
  <si>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</si>
  <si>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</si>
  <si>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</si>
  <si>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</si>
  <si>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</si>
  <si>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</si>
  <si>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</si>
  <si>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</si>
  <si>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</si>
  <si>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</si>
  <si>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</si>
  <si>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</si>
  <si>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</si>
  <si>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</si>
  <si>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</si>
  <si>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</si>
  <si>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</si>
  <si>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</si>
  <si>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</si>
  <si>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</si>
  <si>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</si>
  <si>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</si>
  <si>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</si>
  <si>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</si>
  <si>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</si>
  <si>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</si>
  <si>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</si>
  <si>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</si>
  <si>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</si>
  <si>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</si>
  <si>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</si>
  <si>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</si>
  <si>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</si>
  <si>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</si>
  <si>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</si>
  <si>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</si>
  <si>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</si>
  <si>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</si>
  <si>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</si>
  <si>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</si>
  <si>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</si>
  <si>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</si>
  <si>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</si>
  <si>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</si>
  <si>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</si>
  <si>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</si>
  <si>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</si>
  <si>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</si>
  <si>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</si>
  <si>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</si>
  <si>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</si>
  <si>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</si>
  <si>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</si>
  <si>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</si>
  <si>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</si>
  <si>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</si>
  <si>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</si>
  <si>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</si>
  <si>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</si>
  <si>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</si>
  <si>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</si>
  <si>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</si>
  <si>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</si>
  <si>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</si>
  <si>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</si>
  <si>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</si>
  <si>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</si>
  <si>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</si>
  <si>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</si>
  <si>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</si>
  <si>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</si>
  <si>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</si>
  <si>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</si>
  <si>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</si>
  <si>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</si>
  <si>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</si>
  <si>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</si>
  <si>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</si>
  <si>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</si>
  <si>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</si>
  <si>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</si>
  <si>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</si>
  <si>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</si>
  <si>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</si>
  <si>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</si>
  <si>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</si>
  <si>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</si>
  <si>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</si>
  <si>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</si>
  <si>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</si>
  <si>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</si>
  <si>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</si>
  <si>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</si>
  <si>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</si>
  <si>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</si>
  <si>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</si>
  <si>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</si>
  <si>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</si>
  <si>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</si>
  <si>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</si>
  <si>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</si>
  <si>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</si>
  <si>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</si>
  <si>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</si>
  <si>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</si>
  <si>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</si>
  <si>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</si>
  <si>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</si>
  <si>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</si>
  <si>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</si>
  <si>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</si>
  <si>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</si>
  <si>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</si>
  <si>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</si>
  <si>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</si>
  <si>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</si>
  <si>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</si>
  <si>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</si>
  <si>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</si>
  <si>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</si>
  <si>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</si>
  <si>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</si>
  <si>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</si>
  <si>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</si>
  <si>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</si>
  <si>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</si>
  <si>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</si>
  <si>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</si>
  <si>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</si>
  <si>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</si>
  <si>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</si>
  <si>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</si>
  <si>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</si>
  <si>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</si>
  <si>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</si>
  <si>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</si>
  <si>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</si>
  <si>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</si>
  <si>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</si>
  <si>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</si>
  <si>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</si>
  <si>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</si>
  <si>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</si>
  <si>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</si>
  <si>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</si>
  <si>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</si>
  <si>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</si>
  <si>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</si>
  <si>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</si>
  <si>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</si>
  <si>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</si>
  <si>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</si>
  <si>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</si>
  <si>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</si>
  <si>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</si>
  <si>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</si>
  <si>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</si>
  <si>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</si>
  <si>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</si>
  <si>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</si>
  <si>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</si>
  <si>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</si>
  <si>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</si>
  <si>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</si>
  <si>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</si>
  <si>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</si>
  <si>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</si>
  <si>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</si>
  <si>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</si>
  <si>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</si>
  <si>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</si>
  <si>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</si>
  <si>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</si>
  <si>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</si>
  <si>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</si>
  <si>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</si>
  <si>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</si>
  <si>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</si>
  <si>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</si>
  <si>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</si>
  <si>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</si>
  <si>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</si>
  <si>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</si>
  <si>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</si>
  <si>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</si>
  <si>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</si>
  <si>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</si>
  <si>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</si>
  <si>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</si>
  <si>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</si>
  <si>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</si>
  <si>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</si>
  <si>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</si>
  <si>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</si>
  <si>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</si>
  <si>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</si>
  <si>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</si>
  <si>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</si>
  <si>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</si>
  <si>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</si>
  <si>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</si>
  <si>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</si>
  <si>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</si>
  <si>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</si>
  <si>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</si>
  <si>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</si>
  <si>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</si>
  <si>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</si>
  <si>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</si>
  <si>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</si>
  <si>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</si>
  <si>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</si>
  <si>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</si>
  <si>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</si>
  <si>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</si>
  <si>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</si>
  <si>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</si>
  <si>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</si>
  <si>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</si>
  <si>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</si>
  <si>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</si>
  <si>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</si>
  <si>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</si>
  <si>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</si>
  <si>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</si>
  <si>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</si>
  <si>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</si>
  <si>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</si>
  <si>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</si>
  <si>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</si>
  <si>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</si>
  <si>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</si>
  <si>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</si>
  <si>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</si>
  <si>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</si>
  <si>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</si>
  <si>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</si>
  <si>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</si>
  <si>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</si>
  <si>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</si>
  <si>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</si>
  <si>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</si>
  <si>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</si>
  <si>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</si>
  <si>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</si>
  <si>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</si>
  <si>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</si>
  <si>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</si>
  <si>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</si>
  <si>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</si>
  <si>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</si>
  <si>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</si>
  <si>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</si>
  <si>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</si>
  <si>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</si>
  <si>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</si>
  <si>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</si>
  <si>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</si>
  <si>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</si>
  <si>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</si>
  <si>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</si>
  <si>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</si>
  <si>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</si>
  <si>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</si>
  <si>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</si>
  <si>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</si>
  <si>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</si>
  <si>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</si>
  <si>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</si>
  <si>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</si>
  <si>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</si>
  <si>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</si>
  <si>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</si>
  <si>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</si>
  <si>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</si>
  <si>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</si>
  <si>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</si>
  <si>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</si>
  <si>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</si>
  <si>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</si>
  <si>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</si>
  <si>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</si>
  <si>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</si>
  <si>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</si>
  <si>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</si>
  <si>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</si>
  <si>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</si>
  <si>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</si>
  <si>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</si>
  <si>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</si>
  <si>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</si>
  <si>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</si>
  <si>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</si>
  <si>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</si>
  <si>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</si>
  <si>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</si>
  <si>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</si>
  <si>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</si>
  <si>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</si>
  <si>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</si>
  <si>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</si>
  <si>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</si>
  <si>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</si>
  <si>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</si>
  <si>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</si>
  <si>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</si>
  <si>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</si>
  <si>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</si>
  <si>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</si>
  <si>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</si>
  <si>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</si>
  <si>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</si>
  <si>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</si>
  <si>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</si>
  <si>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</si>
  <si>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</si>
  <si>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</si>
  <si>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</si>
  <si>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</si>
  <si>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</si>
  <si>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</si>
  <si>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</si>
  <si>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</si>
  <si>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</si>
  <si>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</si>
  <si>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</si>
  <si>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</si>
  <si>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</si>
  <si>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</si>
  <si>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</si>
  <si>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</si>
  <si>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</si>
  <si>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</si>
  <si>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</si>
  <si>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</si>
  <si>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</si>
  <si>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</si>
  <si>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</si>
  <si>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</si>
  <si>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</si>
  <si>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</si>
  <si>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</si>
  <si>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</si>
  <si>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</si>
  <si>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</si>
  <si>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</si>
  <si>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</si>
  <si>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</si>
  <si>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</si>
  <si>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</si>
  <si>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</si>
  <si>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</si>
  <si>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</si>
  <si>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</si>
  <si>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</si>
  <si>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</si>
  <si>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</si>
  <si>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</si>
  <si>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</si>
  <si>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</si>
  <si>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</si>
  <si>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</si>
  <si>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</si>
  <si>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</si>
  <si>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</si>
  <si>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</si>
  <si>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</si>
  <si>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</si>
  <si>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</si>
  <si>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</si>
  <si>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</si>
  <si>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</si>
  <si>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</si>
  <si>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</si>
  <si>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</si>
  <si>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</si>
  <si>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</si>
  <si>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</si>
  <si>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</si>
  <si>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</si>
  <si>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</si>
  <si>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</si>
  <si>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</si>
  <si>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</si>
  <si>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</si>
  <si>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</si>
  <si>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</si>
  <si>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</si>
  <si>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</si>
  <si>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</si>
  <si>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</si>
  <si>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</si>
  <si>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</si>
  <si>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</si>
  <si>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</si>
  <si>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</si>
  <si>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</si>
  <si>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</si>
  <si>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</si>
  <si>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</si>
  <si>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</si>
  <si>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</si>
  <si>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</si>
  <si>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</si>
  <si>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</si>
  <si>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</si>
  <si>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</si>
  <si>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</si>
  <si>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</si>
  <si>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</si>
  <si>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</si>
  <si>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</si>
  <si>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</si>
  <si>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</si>
  <si>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</si>
  <si>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</si>
  <si>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</si>
  <si>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</si>
  <si>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</si>
  <si>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</si>
  <si>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</si>
  <si>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</si>
  <si>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</si>
  <si>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</si>
  <si>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</si>
  <si>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</si>
  <si>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</si>
  <si>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</si>
  <si>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</si>
  <si>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</si>
  <si>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</si>
  <si>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</si>
  <si>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</si>
  <si>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</si>
  <si>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</si>
  <si>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</si>
  <si>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</si>
  <si>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</si>
  <si>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</si>
  <si>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</si>
  <si>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</si>
  <si>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</si>
  <si>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</si>
  <si>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</si>
  <si>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</si>
  <si>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</si>
  <si>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</si>
  <si>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</si>
  <si>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</si>
  <si>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</si>
  <si>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</si>
  <si>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</si>
  <si>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</si>
  <si>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</si>
  <si>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</si>
  <si>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</si>
  <si>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</si>
  <si>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</si>
  <si>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</si>
  <si>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</si>
  <si>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</si>
  <si>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</si>
  <si>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</si>
  <si>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</si>
  <si>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</si>
  <si>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</si>
  <si>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</si>
  <si>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</si>
  <si>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</si>
  <si>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</si>
  <si>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</si>
  <si>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</si>
  <si>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</si>
  <si>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</si>
  <si>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</si>
  <si>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</si>
  <si>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</si>
  <si>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</si>
  <si>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</si>
  <si>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</si>
  <si>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</si>
  <si>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</si>
  <si>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</si>
  <si>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</si>
  <si>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</si>
  <si>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</si>
  <si>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</si>
  <si>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</si>
  <si>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</si>
  <si>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</si>
  <si>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</si>
  <si>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</si>
  <si>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</si>
  <si>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</si>
  <si>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</si>
  <si>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</si>
  <si>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</si>
  <si>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</si>
  <si>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</si>
  <si>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</si>
  <si>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</si>
  <si>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</si>
  <si>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</si>
  <si>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</si>
  <si>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</si>
  <si>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</si>
  <si>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</si>
  <si>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</si>
  <si>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</si>
  <si>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</si>
  <si>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</si>
  <si>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</si>
  <si>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</si>
  <si>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</si>
  <si>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</si>
  <si>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</si>
  <si>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</si>
  <si>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</si>
  <si>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</si>
  <si>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</si>
  <si>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</si>
  <si>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</si>
  <si>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</si>
  <si>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</si>
  <si>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</si>
  <si>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</si>
  <si>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</si>
  <si>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</si>
  <si>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</si>
  <si>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</si>
  <si>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</si>
  <si>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</si>
  <si>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</si>
  <si>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</si>
  <si>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</si>
  <si>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</si>
  <si>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</si>
  <si>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</si>
  <si>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</si>
  <si>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</si>
  <si>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</si>
  <si>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</si>
  <si>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</si>
  <si>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</si>
  <si>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</si>
  <si>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</si>
  <si>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</si>
  <si>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</si>
  <si>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</si>
  <si>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</si>
  <si>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</si>
  <si>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</si>
  <si>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</si>
  <si>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</si>
  <si>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</si>
  <si>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</si>
  <si>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</si>
  <si>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</si>
  <si>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</si>
  <si>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</si>
  <si>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</si>
  <si>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</si>
  <si>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</si>
  <si>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</si>
  <si>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</si>
  <si>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</si>
  <si>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</si>
  <si>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</si>
  <si>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</si>
  <si>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</si>
  <si>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</si>
  <si>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</si>
  <si>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</si>
  <si>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</si>
  <si>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</si>
  <si>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</si>
  <si>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</si>
  <si>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</si>
  <si>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</si>
  <si>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</si>
  <si>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</si>
  <si>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</si>
  <si>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</si>
  <si>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</si>
  <si>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</si>
  <si>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</si>
  <si>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</si>
  <si>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</si>
  <si>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</si>
  <si>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</si>
  <si>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</si>
  <si>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</si>
  <si>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</si>
  <si>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</si>
  <si>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</si>
  <si>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</si>
  <si>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</si>
  <si>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</si>
  <si>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</si>
  <si>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</si>
  <si>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</si>
  <si>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</si>
  <si>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</si>
  <si>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</si>
  <si>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</si>
  <si>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</si>
  <si>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</si>
  <si>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</si>
  <si>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</si>
  <si>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</si>
  <si>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</si>
  <si>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</si>
  <si>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</si>
  <si>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</si>
  <si>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</si>
  <si>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</si>
  <si>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</si>
  <si>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</si>
  <si>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</si>
  <si>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</si>
  <si>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</si>
  <si>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</si>
  <si>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</si>
  <si>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</si>
  <si>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</si>
  <si>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</si>
  <si>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</si>
  <si>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</si>
  <si>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</si>
  <si>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</si>
  <si>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</si>
  <si>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</si>
  <si>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</si>
  <si>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</si>
  <si>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</si>
  <si>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</si>
  <si>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</si>
  <si>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</si>
  <si>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</si>
  <si>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</si>
  <si>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</si>
  <si>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</si>
  <si>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</si>
  <si>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</si>
  <si>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</si>
  <si>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</si>
  <si>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</si>
  <si>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</si>
  <si>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</si>
  <si>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</si>
  <si>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</si>
  <si>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</si>
  <si>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</si>
  <si>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</si>
  <si>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</si>
  <si>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</si>
  <si>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</si>
  <si>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</si>
  <si>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</si>
  <si>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</si>
  <si>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</si>
  <si>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</si>
  <si>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</si>
  <si>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</si>
  <si>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</si>
  <si>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</si>
  <si>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</si>
  <si>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</si>
  <si>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</si>
  <si>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</si>
  <si>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</si>
  <si>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</si>
  <si>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</si>
  <si>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</si>
  <si>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</si>
  <si>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</si>
  <si>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</si>
  <si>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</si>
  <si>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</si>
  <si>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</si>
  <si>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</si>
  <si>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</si>
  <si>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</si>
  <si>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</si>
  <si>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</si>
  <si>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</si>
  <si>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</si>
  <si>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</si>
  <si>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</si>
  <si>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</si>
  <si>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</si>
  <si>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</si>
  <si>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</si>
  <si>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</si>
  <si>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</si>
  <si>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</si>
  <si>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</si>
  <si>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</si>
  <si>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</si>
  <si>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</si>
  <si>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</si>
  <si>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</si>
  <si>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</si>
  <si>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</si>
  <si>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</si>
  <si>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</si>
  <si>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</si>
  <si>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</si>
  <si>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</si>
  <si>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</si>
  <si>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</si>
  <si>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</si>
  <si>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</si>
  <si>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</si>
  <si>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</si>
  <si>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</si>
  <si>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</si>
  <si>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</si>
  <si>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</si>
  <si>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</si>
  <si>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</si>
  <si>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</si>
  <si>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</si>
  <si>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</si>
  <si>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</si>
  <si>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</si>
  <si>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</si>
  <si>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</si>
  <si>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</si>
  <si>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</si>
  <si>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</si>
  <si>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</si>
  <si>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</si>
  <si>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</si>
  <si>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</si>
  <si>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</si>
  <si>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</si>
  <si>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</si>
  <si>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</si>
  <si>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</si>
  <si>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</si>
  <si>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</si>
  <si>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</si>
  <si>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</si>
  <si>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</si>
  <si>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</si>
  <si>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</si>
  <si>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</si>
  <si>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</si>
  <si>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</si>
  <si>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</si>
  <si>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</si>
  <si>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</si>
  <si>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</si>
  <si>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</si>
  <si>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</si>
  <si>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</si>
  <si>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</si>
  <si>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</si>
  <si>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</si>
  <si>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</si>
  <si>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</si>
  <si>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</si>
  <si>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</si>
  <si>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</si>
  <si>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</si>
  <si>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</si>
  <si>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</si>
  <si>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</si>
  <si>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</si>
  <si>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</si>
  <si>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</si>
  <si>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</si>
  <si>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</si>
  <si>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</si>
  <si>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</si>
  <si>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</si>
  <si>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</si>
  <si>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</si>
  <si>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</si>
  <si>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</si>
  <si>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</si>
  <si>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</si>
  <si>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</si>
  <si>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</si>
  <si>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</si>
  <si>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</si>
  <si>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</si>
  <si>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</si>
  <si>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</si>
  <si>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</si>
  <si>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</si>
  <si>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</si>
  <si>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</si>
  <si>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</si>
  <si>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</si>
  <si>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</si>
  <si>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</si>
  <si>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</si>
  <si>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</si>
  <si>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</si>
  <si>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</si>
  <si>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</si>
  <si>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</si>
  <si>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</si>
  <si>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</si>
  <si>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</si>
  <si>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</si>
  <si>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</si>
  <si>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</si>
  <si>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</si>
  <si>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</si>
  <si>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</si>
  <si>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</si>
  <si>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</si>
  <si>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</si>
  <si>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</si>
  <si>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</si>
  <si>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</si>
  <si>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</si>
  <si>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</si>
  <si>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</si>
  <si>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</si>
  <si>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</si>
  <si>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</si>
  <si>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</si>
  <si>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</si>
  <si>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</si>
  <si>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</si>
  <si>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</si>
  <si>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</si>
  <si>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</si>
  <si>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</si>
  <si>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</si>
  <si>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</si>
  <si>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</si>
  <si>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</si>
  <si>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</si>
  <si>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</si>
  <si>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</si>
  <si>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</si>
  <si>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</si>
  <si>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</si>
  <si>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</si>
  <si>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</si>
  <si>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</si>
  <si>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</si>
  <si>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</si>
  <si>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</si>
  <si>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</si>
  <si>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</si>
  <si>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</si>
  <si>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</si>
  <si>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</si>
  <si>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</si>
  <si>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</si>
  <si>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</si>
  <si>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</si>
  <si>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</si>
  <si>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</si>
  <si>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</si>
  <si>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</si>
  <si>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</si>
  <si>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</si>
  <si>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</si>
  <si>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</si>
  <si>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</si>
  <si>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</si>
  <si>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</si>
  <si>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</si>
  <si>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</si>
  <si>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</si>
  <si>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</si>
  <si>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</si>
  <si>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</si>
  <si>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</si>
  <si>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</si>
  <si>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</si>
  <si>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</si>
  <si>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</si>
  <si>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</si>
  <si>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</si>
  <si>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</si>
  <si>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</si>
  <si>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</si>
  <si>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</si>
  <si>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</si>
  <si>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</si>
  <si>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</si>
  <si>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</si>
  <si>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</si>
  <si>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</si>
  <si>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</si>
  <si>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</si>
  <si>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</si>
  <si>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</si>
  <si>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</si>
  <si>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</si>
  <si>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</si>
  <si>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</si>
  <si>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</si>
  <si>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</si>
  <si>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</si>
  <si>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</si>
  <si>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</si>
  <si>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</si>
  <si>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</si>
  <si>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</si>
  <si>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</si>
  <si>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</si>
  <si>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</si>
  <si>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</si>
  <si>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</si>
  <si>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</si>
  <si>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</si>
  <si>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</si>
  <si>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</si>
  <si>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</si>
  <si>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</si>
  <si>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</si>
  <si>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</si>
  <si>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</si>
  <si>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</si>
  <si>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</si>
  <si>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</si>
  <si>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</si>
  <si>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</si>
  <si>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</si>
  <si>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</si>
  <si>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</si>
  <si>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</si>
  <si>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</si>
  <si>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</si>
  <si>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</si>
  <si>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</si>
  <si>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</si>
  <si>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</si>
  <si>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</si>
  <si>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</si>
  <si>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</si>
  <si>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</si>
  <si>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</si>
  <si>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</si>
  <si>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</si>
  <si>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</si>
  <si>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</si>
  <si>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</si>
  <si>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</si>
  <si>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</si>
  <si>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</si>
  <si>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</si>
  <si>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</si>
  <si>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</si>
  <si>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</si>
  <si>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</si>
  <si>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</si>
  <si>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</si>
  <si>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</si>
  <si>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</si>
  <si>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</si>
  <si>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</si>
  <si>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</si>
  <si>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</si>
  <si>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</si>
  <si>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</si>
  <si>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</si>
  <si>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</si>
  <si>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</si>
  <si>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</si>
  <si>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</si>
  <si>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</si>
  <si>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</si>
  <si>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</si>
  <si>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</si>
  <si>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</si>
  <si>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</si>
  <si>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</si>
  <si>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</si>
  <si>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</si>
  <si>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</si>
  <si>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</si>
  <si>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</si>
  <si>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</si>
  <si>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</si>
  <si>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</si>
  <si>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</si>
  <si>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</si>
  <si>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</si>
  <si>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</si>
  <si>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</si>
  <si>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</si>
  <si>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</si>
  <si>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</si>
  <si>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</si>
  <si>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</si>
  <si>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</si>
  <si>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</si>
  <si>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</si>
  <si>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</si>
  <si>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</si>
  <si>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</si>
  <si>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</si>
  <si>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</si>
  <si>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</si>
  <si>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</si>
  <si>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</si>
  <si>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</si>
  <si>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</si>
  <si>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</si>
  <si>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</si>
  <si>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</si>
  <si>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</si>
  <si>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</si>
  <si>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</si>
  <si>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</si>
  <si>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</si>
  <si>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</si>
  <si>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</si>
  <si>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</si>
  <si>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</si>
  <si>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</si>
  <si>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</si>
  <si>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</si>
  <si>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</si>
  <si>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</si>
  <si>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</si>
  <si>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</si>
  <si>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</si>
  <si>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</si>
  <si>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</si>
  <si>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</si>
  <si>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</si>
  <si>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</si>
  <si>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</si>
  <si>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</si>
  <si>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</si>
  <si>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</si>
  <si>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</si>
  <si>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</si>
  <si>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</si>
  <si>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</si>
  <si>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</si>
  <si>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</si>
  <si>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</si>
  <si>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</si>
  <si>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</si>
  <si>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</si>
  <si>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</si>
  <si>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</si>
  <si>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</si>
  <si>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</si>
  <si>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</si>
  <si>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</si>
  <si>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</si>
  <si>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</si>
  <si>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</si>
  <si>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</si>
  <si>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</si>
  <si>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</si>
  <si>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</si>
  <si>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</si>
  <si>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</si>
  <si>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</si>
  <si>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</si>
  <si>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</si>
  <si>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</si>
  <si>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</si>
  <si>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</si>
  <si>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</si>
  <si>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</si>
  <si>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</si>
  <si>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</si>
  <si>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</si>
  <si>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</si>
  <si>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</si>
  <si>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</si>
  <si>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</si>
  <si>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</si>
  <si>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</si>
  <si>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</si>
  <si>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</si>
  <si>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</si>
  <si>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</si>
  <si>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</si>
  <si>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</si>
  <si>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</si>
  <si>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</si>
  <si>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</si>
  <si>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</si>
  <si>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</si>
  <si>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</si>
  <si>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</si>
  <si>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</si>
  <si>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</si>
  <si>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</si>
  <si>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</si>
  <si>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</si>
  <si>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</si>
  <si>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</si>
  <si>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</si>
  <si>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</si>
  <si>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</si>
  <si>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</si>
  <si>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</si>
  <si>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</si>
  <si>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</si>
  <si>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</si>
  <si>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</si>
  <si>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</si>
  <si>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</si>
  <si>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</si>
  <si>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</si>
  <si>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</si>
  <si>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</si>
  <si>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</si>
  <si>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</si>
  <si>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</si>
  <si>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</si>
  <si>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</si>
  <si>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</si>
  <si>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</si>
  <si>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</si>
  <si>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</si>
  <si>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</si>
  <si>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</si>
  <si>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</si>
  <si>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</si>
  <si>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</si>
  <si>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</si>
  <si>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</si>
  <si>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</si>
  <si>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</si>
  <si>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</si>
  <si>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</si>
  <si>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</si>
  <si>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</si>
  <si>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</si>
  <si>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</si>
  <si>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</si>
  <si>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</si>
  <si>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</si>
  <si>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</si>
  <si>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</si>
  <si>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</si>
  <si>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</si>
  <si>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</si>
  <si>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</si>
  <si>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</si>
  <si>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</si>
  <si>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</si>
  <si>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</si>
  <si>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</si>
  <si>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</si>
  <si>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</si>
  <si>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</si>
  <si>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</si>
  <si>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</si>
  <si>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</si>
  <si>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</si>
  <si>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</si>
  <si>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</si>
  <si>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</si>
  <si>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</si>
  <si>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</si>
  <si>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</si>
  <si>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</si>
  <si>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</si>
  <si>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</si>
  <si>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</si>
  <si>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</si>
  <si>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</si>
  <si>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</si>
  <si>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</si>
  <si>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</si>
  <si>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</si>
  <si>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</si>
  <si>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</si>
  <si>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</si>
  <si>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</si>
  <si>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</si>
  <si>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</si>
  <si>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</si>
  <si>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</si>
  <si>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</si>
  <si>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</si>
  <si>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</si>
  <si>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</si>
  <si>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</si>
  <si>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</si>
  <si>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</si>
  <si>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</si>
  <si>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</si>
  <si>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</si>
  <si>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</si>
  <si>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</si>
  <si>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</si>
  <si>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</si>
  <si>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</si>
  <si>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</si>
  <si>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</si>
  <si>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</si>
  <si>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</si>
  <si>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</si>
  <si>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</si>
  <si>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</si>
  <si>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</si>
  <si>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</si>
  <si>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</si>
  <si>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</si>
  <si>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</si>
  <si>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</si>
  <si>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</si>
  <si>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</si>
  <si>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</si>
  <si>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</si>
  <si>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</si>
  <si>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</si>
  <si>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</si>
  <si>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</si>
  <si>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</si>
  <si>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</si>
  <si>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</si>
  <si>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</si>
  <si>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</si>
  <si>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</si>
  <si>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</si>
  <si>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</si>
  <si>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</si>
  <si>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</si>
  <si>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</si>
  <si>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</si>
  <si>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</si>
  <si>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</si>
  <si>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</si>
  <si>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</si>
  <si>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</si>
  <si>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</si>
  <si>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</si>
  <si>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</si>
  <si>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</si>
  <si>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</si>
  <si>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</si>
  <si>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</si>
  <si>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</si>
  <si>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</si>
  <si>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</si>
  <si>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</si>
  <si>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</si>
  <si>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</si>
  <si>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</si>
  <si>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</si>
  <si>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</si>
  <si>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</si>
  <si>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</si>
  <si>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</si>
  <si>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</si>
  <si>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</si>
  <si>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</si>
  <si>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</si>
  <si>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</si>
  <si>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</si>
  <si>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</si>
  <si>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</si>
  <si>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</si>
  <si>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</si>
  <si>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</si>
  <si>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</si>
  <si>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</si>
  <si>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</si>
  <si>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</si>
  <si>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</si>
  <si>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</si>
  <si>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</si>
  <si>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</si>
  <si>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</si>
  <si>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</si>
  <si>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</si>
  <si>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</si>
  <si>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</si>
  <si>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</si>
  <si>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</si>
  <si>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</si>
  <si>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</si>
  <si>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</si>
  <si>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</si>
  <si>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</si>
  <si>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</si>
  <si>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</si>
  <si>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</si>
  <si>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</si>
  <si>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</si>
  <si>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</si>
  <si>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</si>
  <si>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</si>
  <si>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</si>
  <si>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</si>
  <si>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</si>
  <si>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</si>
  <si>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</si>
  <si>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</si>
  <si>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</si>
  <si>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</si>
  <si>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</si>
  <si>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</si>
  <si>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</si>
  <si>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</si>
  <si>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</si>
  <si>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</si>
  <si>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</si>
  <si>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</si>
  <si>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</si>
  <si>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</si>
  <si>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</si>
  <si>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</si>
  <si>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</si>
  <si>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</si>
  <si>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</si>
  <si>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</si>
  <si>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</si>
  <si>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</si>
  <si>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</si>
  <si>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</si>
  <si>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</si>
  <si>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</si>
  <si>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</si>
  <si>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</si>
  <si>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</si>
  <si>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</si>
  <si>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</si>
  <si>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</si>
  <si>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</si>
  <si>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</si>
  <si>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</si>
  <si>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</si>
  <si>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</si>
  <si>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</si>
  <si>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</si>
  <si>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</si>
  <si>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</si>
  <si>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</si>
  <si>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</si>
  <si>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</si>
  <si>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</si>
  <si>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</si>
  <si>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</si>
  <si>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</si>
  <si>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</si>
  <si>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</si>
  <si>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</si>
  <si>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</si>
  <si>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</si>
  <si>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</si>
  <si>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</si>
  <si>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</si>
  <si>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</si>
  <si>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</si>
  <si>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</si>
  <si>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</si>
  <si>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</si>
  <si>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</si>
  <si>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</si>
  <si>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</si>
  <si>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</si>
  <si>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</si>
  <si>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</si>
  <si>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</si>
  <si>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</si>
  <si>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</si>
  <si>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</si>
  <si>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</si>
  <si>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</si>
  <si>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</si>
  <si>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</si>
  <si>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</si>
  <si>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</si>
  <si>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</si>
  <si>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</si>
  <si>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</si>
  <si>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</si>
  <si>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</si>
  <si>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</si>
  <si>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</si>
  <si>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</si>
  <si>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</si>
  <si>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</si>
  <si>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</si>
  <si>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</si>
  <si>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</si>
  <si>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</si>
  <si>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</si>
  <si>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</si>
  <si>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</si>
  <si>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</si>
  <si>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</si>
  <si>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</si>
  <si>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</si>
  <si>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</si>
  <si>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</si>
  <si>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</si>
  <si>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</si>
  <si>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</si>
  <si>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</si>
  <si>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</si>
  <si>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</si>
  <si>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</si>
  <si>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</si>
  <si>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</si>
  <si>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</si>
  <si>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</si>
  <si>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</si>
  <si>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</si>
  <si>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</si>
  <si>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</si>
  <si>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</si>
  <si>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</si>
  <si>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</si>
  <si>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</si>
  <si>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</si>
  <si>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</si>
  <si>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</si>
  <si>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</si>
  <si>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</si>
  <si>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</si>
  <si>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</si>
  <si>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</si>
  <si>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</si>
  <si>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</si>
  <si>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</si>
  <si>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</si>
  <si>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</si>
  <si>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</si>
  <si>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</si>
  <si>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</si>
  <si>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</si>
  <si>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</si>
  <si>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</si>
  <si>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</si>
  <si>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</si>
  <si>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</si>
  <si>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</si>
  <si>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</si>
  <si>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</si>
  <si>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</si>
  <si>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</si>
  <si>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</si>
  <si>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</si>
  <si>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</si>
  <si>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</si>
  <si>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</si>
  <si>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</si>
  <si>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</si>
  <si>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</si>
  <si>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</si>
  <si>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</si>
  <si>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</si>
  <si>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</si>
  <si>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</si>
  <si>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</si>
  <si>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</si>
  <si>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</si>
  <si>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</si>
  <si>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</si>
  <si>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</si>
  <si>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</si>
  <si>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</si>
  <si>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</si>
  <si>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</si>
  <si>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</si>
  <si>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</si>
  <si>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</si>
  <si>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</si>
  <si>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</si>
  <si>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</si>
  <si>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</si>
  <si>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</si>
  <si>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</si>
  <si>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</si>
  <si>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</si>
  <si>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</si>
  <si>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</si>
  <si>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</si>
  <si>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</si>
  <si>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</si>
  <si>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</si>
  <si>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</si>
  <si>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</si>
  <si>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</si>
  <si>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</si>
  <si>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</si>
  <si>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</si>
  <si>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</si>
  <si>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</si>
  <si>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</si>
  <si>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</si>
  <si>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</si>
  <si>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</si>
  <si>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</si>
  <si>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</si>
  <si>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</si>
  <si>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</si>
  <si>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</si>
  <si>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</si>
  <si>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</si>
  <si>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</si>
  <si>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</si>
  <si>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</si>
  <si>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</si>
  <si>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</si>
  <si>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</si>
  <si>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</si>
  <si>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</si>
  <si>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</si>
  <si>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</si>
  <si>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</si>
  <si>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</si>
  <si>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</si>
  <si>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</si>
  <si>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</si>
  <si>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</si>
  <si>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</si>
  <si>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</si>
  <si>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</si>
  <si>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</si>
  <si>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</si>
  <si>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</si>
  <si>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</si>
  <si>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</si>
  <si>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</si>
  <si>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</si>
  <si>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</si>
  <si>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</si>
  <si>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</si>
  <si>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</si>
  <si>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</si>
  <si>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</si>
  <si>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</si>
  <si>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</si>
  <si>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</si>
  <si>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</si>
  <si>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</si>
  <si>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</si>
  <si>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</si>
  <si>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</si>
  <si>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</si>
  <si>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</si>
  <si>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</si>
  <si>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</si>
  <si>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</si>
  <si>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</si>
  <si>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</si>
  <si>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</si>
  <si>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</si>
  <si>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</si>
  <si>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</si>
  <si>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</si>
  <si>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</si>
  <si>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</si>
  <si>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</si>
  <si>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</si>
  <si>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</si>
  <si>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</si>
  <si>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</si>
  <si>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</si>
  <si>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</si>
  <si>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</si>
  <si>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</si>
  <si>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</si>
  <si>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</si>
  <si>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</si>
  <si>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</si>
  <si>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</si>
  <si>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</si>
  <si>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</si>
  <si>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</si>
  <si>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</si>
  <si>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</si>
  <si>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</si>
  <si>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</si>
  <si>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</si>
  <si>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</si>
  <si>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</si>
  <si>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</si>
  <si>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</si>
  <si>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</si>
  <si>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</si>
  <si>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</si>
  <si>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</si>
  <si>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</si>
  <si>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</si>
  <si>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</si>
  <si>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</si>
  <si>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</si>
  <si>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</si>
  <si>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</si>
  <si>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</si>
  <si>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</si>
  <si>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</si>
  <si>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</si>
  <si>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</si>
  <si>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</si>
  <si>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</si>
  <si>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</si>
  <si>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</si>
  <si>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</si>
  <si>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</si>
  <si>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</si>
  <si>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</si>
  <si>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</si>
  <si>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</si>
  <si>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</si>
  <si>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</si>
  <si>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</si>
  <si>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</si>
  <si>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</si>
  <si>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</si>
  <si>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</si>
  <si>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</si>
  <si>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</si>
  <si>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</si>
  <si>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</si>
  <si>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</si>
  <si>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</si>
  <si>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</si>
  <si>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</si>
  <si>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</si>
  <si>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</si>
  <si>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</si>
  <si>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</si>
  <si>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</si>
  <si>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</si>
  <si>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</si>
  <si>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</si>
  <si>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</si>
  <si>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</si>
  <si>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</si>
  <si>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</si>
  <si>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</si>
  <si>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</si>
  <si>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</si>
  <si>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</si>
  <si>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</si>
  <si>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</si>
  <si>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</si>
  <si>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</si>
  <si>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</si>
  <si>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</si>
  <si>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</si>
  <si>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</si>
  <si>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</si>
  <si>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</si>
  <si>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</si>
  <si>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</si>
  <si>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</si>
  <si>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</si>
  <si>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</si>
  <si>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</si>
  <si>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</si>
  <si>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</si>
  <si>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</si>
  <si>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</si>
  <si>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</si>
  <si>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</si>
  <si>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</si>
  <si>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</si>
  <si>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</si>
  <si>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</si>
  <si>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</si>
  <si>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</si>
  <si>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</si>
  <si>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</si>
  <si>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</si>
  <si>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</si>
  <si>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</si>
  <si>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</si>
  <si>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</si>
  <si>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</si>
  <si>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</si>
  <si>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</si>
  <si>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</si>
  <si>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</si>
  <si>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</si>
  <si>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</si>
  <si>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</si>
  <si>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</si>
  <si>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</si>
  <si>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</si>
  <si>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</si>
  <si>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</si>
  <si>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</si>
  <si>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</si>
  <si>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</si>
  <si>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</si>
  <si>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</si>
  <si>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</si>
  <si>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</si>
  <si>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</si>
  <si>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</si>
  <si>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</si>
  <si>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</si>
  <si>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</si>
  <si>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</si>
  <si>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</si>
  <si>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</si>
  <si>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</si>
  <si>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</si>
  <si>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</si>
  <si>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</si>
  <si>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</si>
  <si>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</si>
  <si>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</si>
  <si>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</si>
  <si>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</si>
  <si>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</si>
  <si>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</si>
  <si>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</si>
  <si>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</si>
  <si>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</si>
  <si>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</si>
  <si>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</si>
  <si>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</si>
  <si>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</si>
  <si>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</si>
  <si>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</si>
  <si>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</si>
  <si>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</si>
  <si>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</si>
  <si>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</si>
  <si>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</si>
  <si>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</si>
  <si>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</si>
  <si>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</si>
  <si>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</si>
  <si>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</si>
  <si>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</si>
  <si>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</si>
  <si>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</si>
  <si>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</si>
  <si>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</si>
  <si>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</si>
  <si>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</si>
  <si>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</si>
  <si>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</si>
  <si>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</si>
  <si>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</si>
  <si>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</si>
  <si>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</si>
  <si>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</si>
  <si>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</si>
  <si>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</si>
  <si>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</si>
  <si>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</si>
  <si>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</si>
  <si>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</si>
  <si>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</si>
  <si>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</si>
  <si>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</si>
  <si>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</si>
  <si>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</si>
  <si>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</si>
  <si>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</si>
  <si>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</si>
  <si>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</si>
  <si>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</si>
  <si>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</si>
  <si>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</si>
  <si>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</si>
  <si>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</si>
  <si>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</si>
  <si>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</si>
  <si>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</si>
  <si>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</si>
  <si>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</si>
  <si>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</si>
  <si>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</si>
  <si>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</si>
  <si>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</si>
  <si>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</si>
  <si>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</si>
  <si>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</si>
  <si>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</si>
  <si>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</si>
  <si>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</si>
  <si>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</si>
  <si>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</si>
  <si>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</si>
  <si>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</si>
  <si>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</si>
  <si>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</si>
  <si>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</si>
  <si>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</si>
  <si>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</si>
  <si>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</si>
  <si>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</si>
  <si>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</si>
  <si>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</si>
  <si>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</si>
  <si>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</si>
  <si>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</si>
  <si>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</si>
  <si>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</si>
  <si>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</si>
  <si>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</si>
  <si>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</si>
  <si>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</si>
  <si>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</si>
  <si>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</si>
  <si>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</si>
  <si>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</si>
  <si>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</si>
  <si>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</si>
  <si>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</si>
  <si>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</si>
  <si>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</si>
  <si>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</si>
  <si>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</si>
  <si>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</si>
  <si>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</si>
  <si>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</si>
  <si>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</si>
  <si>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</si>
  <si>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</si>
  <si>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</si>
  <si>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</si>
  <si>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</si>
  <si>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</si>
  <si>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</si>
  <si>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</si>
  <si>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</si>
  <si>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</si>
  <si>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</si>
  <si>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</si>
  <si>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</si>
  <si>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</si>
  <si>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</si>
  <si>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</si>
  <si>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</si>
  <si>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</si>
  <si>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</si>
  <si>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</si>
  <si>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</si>
  <si>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</si>
  <si>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</si>
  <si>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</si>
  <si>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</si>
  <si>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</si>
  <si>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</si>
  <si>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</si>
  <si>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</si>
  <si>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</si>
  <si>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</si>
  <si>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</si>
  <si>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</si>
  <si>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</si>
  <si>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</si>
  <si>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</si>
  <si>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</si>
  <si>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</si>
  <si>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</si>
  <si>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</si>
  <si>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</si>
  <si>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</si>
  <si>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</si>
  <si>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</si>
  <si>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</si>
  <si>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</si>
  <si>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</si>
  <si>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</si>
  <si>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</si>
  <si>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</si>
  <si>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</si>
  <si>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</si>
  <si>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</si>
  <si>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</si>
  <si>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</si>
  <si>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</si>
  <si>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</si>
  <si>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</si>
  <si>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</si>
  <si>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</si>
  <si>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</si>
  <si>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</si>
  <si>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</si>
  <si>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</si>
  <si>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</si>
  <si>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</si>
  <si>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</si>
  <si>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</si>
  <si>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</si>
  <si>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</si>
  <si>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</si>
  <si>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</si>
  <si>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</si>
  <si>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</si>
  <si>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</si>
  <si>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</si>
  <si>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</si>
  <si>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</si>
  <si>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</si>
  <si>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</si>
  <si>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</si>
  <si>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</si>
  <si>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</si>
  <si>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</si>
  <si>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</si>
  <si>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</si>
  <si>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</si>
  <si>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</si>
  <si>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</si>
  <si>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</si>
  <si>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</si>
  <si>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</si>
  <si>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</si>
  <si>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</si>
  <si>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</si>
  <si>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</si>
  <si>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</si>
  <si>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</si>
  <si>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</si>
  <si>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</si>
  <si>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</si>
  <si>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</si>
  <si>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</si>
  <si>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</si>
  <si>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</si>
  <si>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</si>
  <si>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</si>
  <si>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</si>
  <si>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</si>
  <si>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</si>
  <si>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</si>
  <si>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</si>
  <si>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</si>
  <si>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</si>
  <si>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</si>
  <si>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</si>
  <si>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</si>
  <si>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</si>
  <si>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</si>
  <si>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</si>
  <si>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</si>
  <si>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</si>
  <si>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</si>
  <si>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</si>
  <si>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</si>
  <si>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</si>
  <si>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</si>
  <si>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</si>
  <si>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</si>
  <si>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</si>
  <si>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</si>
  <si>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</si>
  <si>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</si>
  <si>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</si>
  <si>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</si>
  <si>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</si>
  <si>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</si>
  <si>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</si>
  <si>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</si>
  <si>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</si>
  <si>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</si>
  <si>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</si>
  <si>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</si>
  <si>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</si>
  <si>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</si>
  <si>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</si>
  <si>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</si>
  <si>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</si>
  <si>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</si>
  <si>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</si>
  <si>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</si>
  <si>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</si>
  <si>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</si>
  <si>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</si>
  <si>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</si>
  <si>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</si>
  <si>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</si>
  <si>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</si>
  <si>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</si>
  <si>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</si>
  <si>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</si>
  <si>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</si>
  <si>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</si>
  <si>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</si>
  <si>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</si>
  <si>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</si>
  <si>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</si>
  <si>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</si>
  <si>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</si>
  <si>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</si>
  <si>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</si>
  <si>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</si>
  <si>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</si>
  <si>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</si>
  <si>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</si>
  <si>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</si>
  <si>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</si>
  <si>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</si>
  <si>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</si>
  <si>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</si>
  <si>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</si>
  <si>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</si>
  <si>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</si>
  <si>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</si>
  <si>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</si>
  <si>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</si>
  <si>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</si>
  <si>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</si>
  <si>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</si>
  <si>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</si>
  <si>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</si>
  <si>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</si>
  <si>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</si>
  <si>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</si>
  <si>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</si>
  <si>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</si>
  <si>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</si>
  <si>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</si>
  <si>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</si>
  <si>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</si>
  <si>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</si>
  <si>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</si>
  <si>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</si>
  <si>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</si>
  <si>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</si>
  <si>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</si>
  <si>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</si>
  <si>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</si>
  <si>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</si>
  <si>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</si>
  <si>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</si>
  <si>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</si>
  <si>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</si>
  <si>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</si>
  <si>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</si>
  <si>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</si>
  <si>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</si>
  <si>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</si>
  <si>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</si>
  <si>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</si>
  <si>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</si>
  <si>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</si>
  <si>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</si>
  <si>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</si>
  <si>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</si>
  <si>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</si>
  <si>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</si>
  <si>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</si>
  <si>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</si>
  <si>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</si>
  <si>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</si>
  <si>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</si>
  <si>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</si>
  <si>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</si>
  <si>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</si>
  <si>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</si>
  <si>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</si>
  <si>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</si>
  <si>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</si>
  <si>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</si>
  <si>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</si>
  <si>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</si>
  <si>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</si>
  <si>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</si>
  <si>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</si>
  <si>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</si>
  <si>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</si>
  <si>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</si>
  <si>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</si>
  <si>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</si>
  <si>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</si>
  <si>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</si>
  <si>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</si>
  <si>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</si>
  <si>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</si>
  <si>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</si>
  <si>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</si>
  <si>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</si>
  <si>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</si>
  <si>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</si>
  <si>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</si>
  <si>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</si>
  <si>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</si>
  <si>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</si>
  <si>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</si>
  <si>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</si>
  <si>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</si>
  <si>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</si>
  <si>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</si>
  <si>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</si>
  <si>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</si>
  <si>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</si>
  <si>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</si>
  <si>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</si>
  <si>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</si>
  <si>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</si>
  <si>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</si>
  <si>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</si>
  <si>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</si>
  <si>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</si>
  <si>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</si>
  <si>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</si>
  <si>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</si>
  <si>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</si>
  <si>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</si>
  <si>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</si>
  <si>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</si>
  <si>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</si>
  <si>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</si>
  <si>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</si>
  <si>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</si>
  <si>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</si>
  <si>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</si>
  <si>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</si>
  <si>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</si>
  <si>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</si>
  <si>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</si>
  <si>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</si>
  <si>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</si>
  <si>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</si>
  <si>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</si>
  <si>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</si>
  <si>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</si>
  <si>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</si>
  <si>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</si>
  <si>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</si>
  <si>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</si>
  <si>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</si>
  <si>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</si>
  <si>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</si>
  <si>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</si>
  <si>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</si>
  <si>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</si>
  <si>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</si>
  <si>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</si>
  <si>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</si>
  <si>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</si>
  <si>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</si>
  <si>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</si>
  <si>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</si>
  <si>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</si>
  <si>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</si>
  <si>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</si>
  <si>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</si>
  <si>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</si>
  <si>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</si>
  <si>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</si>
  <si>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</si>
  <si>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</si>
  <si>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</si>
  <si>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</si>
  <si>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</si>
  <si>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</si>
  <si>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</si>
  <si>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</si>
  <si>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</si>
  <si>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</si>
  <si>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</si>
  <si>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</si>
  <si>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</si>
  <si>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</si>
  <si>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</si>
  <si>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</si>
  <si>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</si>
  <si>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</si>
  <si>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</si>
  <si>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</si>
  <si>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</si>
  <si>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</si>
  <si>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</si>
  <si>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</si>
  <si>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</si>
  <si>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</si>
  <si>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</si>
  <si>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</si>
  <si>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</si>
  <si>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</si>
  <si>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</si>
  <si>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</si>
  <si>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</si>
  <si>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</si>
  <si>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</si>
  <si>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</si>
  <si>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</si>
  <si>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</si>
  <si>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</si>
  <si>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</si>
  <si>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</si>
  <si>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</si>
  <si>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</si>
  <si>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</si>
  <si>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</si>
  <si>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</si>
  <si>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</si>
  <si>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</si>
  <si>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</si>
  <si>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</si>
  <si>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</si>
  <si>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</si>
  <si>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</si>
  <si>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</si>
  <si>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</si>
  <si>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</si>
  <si>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</si>
  <si>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</si>
  <si>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</si>
  <si>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</si>
  <si>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</si>
  <si>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</si>
  <si>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</si>
  <si>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</si>
  <si>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</si>
  <si>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</si>
  <si>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</si>
  <si>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</si>
  <si>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</si>
  <si>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</si>
  <si>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</si>
  <si>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</si>
  <si>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</si>
  <si>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</si>
  <si>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</si>
  <si>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</si>
  <si>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</si>
  <si>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</si>
  <si>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</si>
  <si>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</si>
  <si>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</si>
  <si>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</si>
  <si>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</si>
  <si>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</si>
  <si>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</si>
  <si>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</si>
  <si>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</si>
  <si>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</si>
  <si>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</si>
  <si>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</si>
  <si>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</si>
  <si>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</si>
  <si>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</si>
  <si>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</si>
  <si>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</si>
  <si>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</si>
  <si>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</si>
  <si>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</si>
  <si>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</si>
  <si>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</si>
  <si>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</si>
  <si>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</si>
  <si>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</si>
  <si>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</si>
  <si>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</si>
  <si>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</si>
  <si>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</si>
  <si>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</si>
  <si>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</si>
  <si>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</si>
  <si>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</si>
  <si>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</si>
  <si>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</si>
  <si>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</si>
  <si>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</si>
  <si>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</si>
  <si>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</si>
  <si>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</si>
  <si>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</si>
  <si>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</si>
  <si>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</si>
  <si>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</si>
  <si>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</si>
  <si>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</si>
  <si>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</si>
  <si>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</si>
  <si>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</si>
  <si>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</si>
  <si>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</si>
  <si>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</si>
  <si>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</si>
  <si>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</si>
  <si>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</si>
  <si>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</si>
  <si>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</si>
  <si>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</si>
  <si>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</si>
  <si>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</si>
  <si>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</si>
  <si>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</si>
  <si>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</si>
  <si>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</si>
  <si>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</si>
  <si>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</si>
  <si>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</si>
  <si>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</si>
  <si>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</si>
  <si>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</si>
  <si>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</si>
  <si>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</si>
  <si>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</si>
  <si>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</si>
  <si>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</si>
  <si>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</si>
  <si>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</si>
  <si>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</si>
  <si>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</si>
  <si>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</si>
  <si>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</si>
  <si>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</si>
  <si>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</si>
  <si>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</si>
  <si>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</si>
  <si>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</si>
  <si>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</si>
  <si>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</si>
  <si>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</si>
  <si>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</si>
  <si>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</si>
  <si>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</si>
  <si>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</si>
  <si>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</si>
  <si>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</si>
  <si>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</si>
  <si>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</si>
  <si>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</si>
  <si>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</si>
  <si>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</si>
  <si>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</si>
  <si>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</si>
  <si>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</si>
  <si>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</si>
  <si>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</si>
  <si>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</si>
  <si>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</si>
  <si>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</si>
  <si>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</si>
  <si>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</si>
  <si>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</si>
  <si>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</si>
  <si>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</si>
  <si>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</si>
  <si>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</si>
  <si>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</si>
  <si>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</si>
  <si>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</si>
  <si>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</si>
  <si>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</si>
  <si>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</si>
  <si>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</si>
  <si>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</si>
  <si>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</si>
  <si>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</si>
  <si>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</si>
  <si>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</si>
  <si>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</si>
  <si>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</si>
  <si>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</si>
  <si>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</si>
  <si>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</si>
  <si>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</si>
  <si>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</si>
  <si>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</si>
  <si>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</si>
  <si>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</si>
  <si>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</si>
  <si>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</si>
  <si>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</si>
  <si>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</si>
  <si>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</si>
  <si>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</si>
  <si>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</si>
  <si>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</si>
  <si>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</si>
  <si>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</si>
  <si>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</si>
  <si>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</si>
  <si>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</si>
  <si>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</si>
  <si>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</si>
  <si>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</si>
  <si>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</si>
  <si>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</si>
  <si>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</si>
  <si>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</si>
  <si>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</si>
  <si>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</si>
  <si>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</si>
  <si>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</si>
  <si>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</si>
  <si>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</si>
  <si>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</si>
  <si>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</si>
  <si>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</si>
  <si>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</si>
  <si>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</si>
  <si>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</si>
  <si>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</si>
  <si>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</si>
  <si>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</si>
  <si>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</si>
  <si>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</si>
  <si>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</si>
  <si>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</si>
  <si>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</si>
  <si>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</si>
  <si>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</si>
  <si>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</si>
  <si>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</si>
  <si>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</si>
  <si>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</si>
  <si>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</si>
  <si>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</si>
  <si>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</si>
  <si>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</si>
  <si>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</si>
  <si>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</si>
  <si>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</si>
  <si>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</si>
  <si>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</si>
  <si>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</si>
  <si>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</si>
  <si>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</si>
  <si>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</si>
  <si>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</si>
  <si>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</si>
  <si>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</si>
  <si>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</si>
  <si>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</si>
  <si>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</si>
  <si>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</si>
  <si>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</si>
  <si>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</si>
  <si>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</si>
  <si>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</si>
  <si>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</si>
  <si>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</si>
  <si>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</si>
  <si>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</si>
  <si>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</si>
  <si>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</si>
  <si>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</si>
  <si>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</si>
  <si>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</si>
  <si>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</si>
  <si>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</si>
  <si>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</si>
  <si>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</si>
  <si>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</si>
  <si>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</si>
  <si>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</si>
  <si>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</si>
  <si>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</si>
  <si>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</si>
  <si>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</si>
  <si>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</si>
  <si>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</si>
  <si>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</si>
  <si>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</si>
  <si>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</si>
  <si>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</si>
  <si>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</si>
  <si>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</si>
  <si>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</si>
  <si>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</si>
  <si>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</si>
  <si>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</si>
  <si>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</si>
  <si>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</si>
  <si>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</si>
  <si>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</si>
  <si>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</si>
  <si>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</si>
  <si>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</si>
  <si>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</si>
  <si>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</si>
  <si>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</si>
  <si>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</si>
  <si>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</si>
  <si>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</si>
  <si>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</si>
  <si>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</si>
  <si>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</si>
  <si>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</si>
  <si>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</si>
  <si>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</si>
  <si>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</si>
  <si>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</si>
  <si>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</si>
  <si>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</si>
  <si>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</si>
  <si>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</si>
  <si>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</si>
  <si>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</si>
  <si>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</si>
  <si>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</si>
  <si>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</si>
  <si>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</si>
  <si>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</si>
  <si>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</si>
  <si>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</si>
  <si>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</si>
  <si>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</si>
  <si>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</si>
  <si>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</si>
  <si>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</si>
  <si>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</si>
  <si>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</si>
  <si>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</si>
  <si>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</si>
  <si>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</si>
  <si>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</si>
  <si>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</si>
  <si>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</si>
  <si>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</si>
  <si>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</si>
  <si>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</si>
  <si>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</si>
  <si>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</si>
  <si>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</si>
  <si>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</si>
  <si>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</si>
  <si>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</si>
  <si>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</si>
  <si>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</si>
  <si>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</si>
  <si>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</si>
  <si>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</si>
  <si>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</si>
  <si>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</si>
  <si>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</si>
  <si>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</si>
  <si>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</si>
  <si>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</si>
  <si>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</si>
  <si>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</si>
  <si>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</si>
  <si>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</si>
  <si>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</si>
  <si>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</si>
  <si>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</si>
  <si>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</si>
  <si>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</si>
  <si>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</si>
  <si>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</si>
  <si>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</si>
  <si>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</si>
  <si>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</si>
  <si>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</si>
  <si>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</si>
  <si>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</si>
  <si>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</si>
  <si>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</si>
  <si>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</si>
  <si>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</si>
  <si>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</si>
  <si>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</si>
  <si>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</si>
  <si>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</si>
  <si>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</si>
  <si>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</si>
  <si>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</si>
  <si>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</si>
  <si>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</si>
  <si>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</si>
  <si>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</si>
  <si>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</si>
  <si>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</si>
  <si>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</si>
  <si>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</si>
  <si>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</si>
  <si>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</si>
  <si>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</si>
  <si>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</si>
  <si>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</si>
  <si>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</si>
  <si>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</si>
  <si>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</si>
  <si>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</si>
  <si>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</si>
  <si>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</si>
  <si>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</si>
  <si>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</si>
  <si>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</si>
  <si>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</si>
  <si>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</si>
  <si>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</si>
  <si>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</si>
  <si>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</si>
  <si>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</si>
  <si>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</si>
  <si>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</si>
  <si>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</si>
  <si>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</si>
  <si>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</si>
  <si>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</si>
  <si>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</si>
  <si>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</si>
  <si>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</si>
  <si>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</si>
  <si>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</si>
  <si>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</si>
  <si>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</si>
  <si>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</si>
  <si>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</si>
  <si>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</si>
  <si>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</si>
  <si>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</si>
  <si>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</si>
  <si>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</si>
  <si>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</si>
  <si>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</si>
  <si>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</si>
  <si>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</si>
  <si>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</si>
  <si>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</si>
  <si>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</si>
  <si>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</si>
  <si>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</si>
  <si>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</si>
  <si>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</si>
  <si>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</si>
  <si>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</si>
  <si>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</si>
  <si>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</si>
  <si>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</si>
  <si>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</si>
  <si>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</si>
  <si>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</si>
  <si>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</si>
  <si>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</si>
  <si>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</si>
  <si>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</si>
  <si>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</si>
  <si>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</si>
  <si>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</si>
  <si>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</si>
  <si>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</si>
  <si>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</si>
  <si>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</si>
  <si>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</si>
  <si>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</si>
  <si>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</si>
  <si>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</si>
  <si>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</si>
  <si>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</si>
  <si>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</si>
  <si>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</si>
  <si>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</si>
  <si>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</si>
  <si>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</si>
  <si>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</si>
  <si>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</si>
  <si>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</si>
  <si>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</si>
  <si>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</si>
  <si>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</si>
  <si>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</si>
  <si>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</si>
  <si>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</si>
  <si>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</si>
  <si>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</si>
  <si>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</si>
  <si>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</si>
  <si>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</si>
  <si>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</si>
  <si>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</si>
  <si>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</si>
  <si>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</si>
  <si>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</si>
  <si>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</si>
  <si>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</si>
  <si>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</si>
  <si>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</si>
  <si>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</si>
  <si>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</si>
  <si>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</si>
  <si>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</si>
  <si>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</si>
  <si>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</si>
  <si>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</si>
  <si>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</si>
  <si>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</si>
  <si>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</si>
  <si>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</si>
  <si>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</si>
  <si>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</si>
  <si>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</si>
  <si>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</si>
  <si>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</si>
  <si>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</si>
  <si>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</si>
  <si>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</si>
  <si>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</si>
  <si>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</si>
  <si>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</si>
  <si>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</si>
  <si>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</si>
  <si>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</si>
  <si>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</si>
  <si>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</si>
  <si>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</si>
  <si>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</si>
  <si>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</si>
  <si>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</si>
  <si>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</si>
  <si>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</si>
  <si>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</si>
  <si>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</si>
  <si>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</si>
  <si>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</si>
  <si>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</si>
  <si>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</si>
  <si>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</si>
  <si>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</si>
  <si>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</si>
  <si>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</si>
  <si>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</si>
  <si>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</si>
  <si>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</si>
  <si>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</si>
  <si>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</si>
  <si>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</si>
  <si>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</si>
  <si>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</si>
  <si>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</si>
  <si>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</si>
  <si>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</si>
  <si>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</si>
  <si>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</si>
  <si>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</si>
  <si>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</si>
  <si>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</si>
  <si>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</si>
  <si>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</si>
  <si>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</si>
  <si>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</si>
  <si>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</si>
  <si>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</si>
  <si>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</si>
  <si>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</si>
  <si>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</si>
  <si>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</si>
  <si>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</si>
  <si>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</si>
  <si>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</si>
  <si>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</si>
  <si>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</si>
  <si>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</si>
  <si>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</si>
  <si>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</si>
  <si>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</si>
  <si>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</si>
  <si>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</si>
  <si>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</si>
  <si>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</si>
  <si>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</si>
  <si>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</si>
  <si>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</si>
  <si>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</si>
  <si>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</si>
  <si>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</si>
  <si>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</si>
  <si>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</si>
  <si>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</si>
  <si>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</si>
  <si>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</si>
  <si>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</si>
  <si>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</si>
  <si>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</si>
  <si>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</si>
  <si>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</si>
  <si>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</si>
  <si>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</si>
  <si>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</si>
  <si>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</si>
  <si>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</si>
  <si>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</si>
  <si>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</si>
  <si>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</si>
  <si>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</si>
  <si>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</si>
  <si>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</si>
  <si>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</si>
  <si>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</si>
  <si>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</si>
  <si>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</si>
  <si>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</si>
  <si>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</si>
  <si>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</si>
  <si>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</si>
  <si>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</si>
  <si>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</si>
  <si>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</si>
  <si>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</si>
  <si>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</si>
  <si>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</si>
  <si>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</si>
  <si>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</si>
  <si>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</si>
  <si>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</si>
  <si>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</si>
  <si>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</si>
  <si>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</si>
  <si>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</si>
  <si>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</si>
  <si>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</si>
  <si>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</si>
  <si>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</si>
  <si>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</si>
  <si>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</si>
  <si>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</si>
  <si>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</si>
  <si>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</si>
  <si>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</si>
  <si>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</si>
  <si>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</si>
  <si>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</si>
  <si>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</si>
  <si>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</si>
  <si>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</si>
  <si>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</si>
  <si>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</si>
  <si>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</si>
  <si>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</si>
  <si>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</si>
  <si>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</si>
  <si>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</si>
  <si>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</si>
  <si>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</si>
  <si>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</si>
  <si>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</si>
  <si>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</si>
  <si>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</si>
  <si>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</si>
  <si>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</si>
  <si>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</si>
  <si>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</si>
  <si>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</si>
  <si>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</si>
  <si>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</si>
  <si>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</si>
  <si>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</si>
  <si>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</si>
  <si>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</si>
  <si>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</si>
  <si>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</si>
  <si>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</si>
  <si>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</si>
  <si>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</si>
  <si>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</si>
  <si>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</si>
  <si>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</si>
  <si>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</si>
  <si>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</si>
  <si>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</si>
  <si>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</si>
  <si>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</si>
  <si>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</si>
  <si>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</si>
  <si>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</si>
  <si>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</si>
  <si>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</si>
  <si>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</si>
  <si>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</si>
  <si>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</si>
  <si>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</si>
  <si>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</si>
  <si>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</si>
  <si>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</si>
  <si>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</si>
  <si>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</si>
  <si>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</si>
  <si>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</si>
  <si>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</si>
  <si>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</si>
  <si>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</si>
  <si>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</si>
  <si>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</si>
  <si>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</si>
  <si>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</si>
  <si>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</si>
  <si>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</si>
  <si>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</si>
  <si>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</si>
  <si>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</si>
  <si>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</si>
  <si>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</si>
  <si>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</si>
  <si>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</si>
  <si>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</si>
  <si>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</si>
  <si>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</si>
  <si>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</si>
  <si>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</si>
  <si>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</si>
  <si>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</si>
  <si>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</si>
  <si>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</si>
  <si>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</si>
  <si>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</si>
  <si>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</si>
  <si>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</si>
  <si>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</si>
  <si>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</si>
  <si>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</si>
  <si>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</si>
  <si>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</si>
  <si>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</si>
  <si>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</si>
  <si>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</si>
  <si>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</si>
  <si>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</si>
  <si>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</si>
  <si>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</si>
  <si>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</si>
  <si>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</si>
  <si>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</si>
  <si>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</si>
  <si>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</si>
  <si>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</si>
  <si>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</si>
  <si>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</si>
  <si>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</si>
  <si>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</si>
  <si>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</si>
  <si>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</si>
  <si>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</si>
  <si>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</si>
  <si>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</si>
  <si>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</si>
  <si>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</si>
  <si>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</si>
  <si>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</si>
  <si>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</si>
  <si>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</si>
  <si>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</si>
  <si>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</si>
  <si>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</si>
  <si>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</si>
  <si>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</si>
  <si>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</si>
  <si>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</si>
  <si>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</si>
  <si>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</si>
  <si>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</si>
  <si>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</si>
  <si>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</si>
  <si>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</si>
  <si>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</si>
  <si>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</si>
  <si>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</si>
  <si>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</si>
  <si>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</si>
  <si>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</si>
  <si>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</si>
  <si>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</si>
  <si>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</si>
  <si>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</si>
  <si>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</si>
  <si>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</si>
  <si>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</si>
  <si>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</si>
  <si>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</si>
  <si>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</si>
  <si>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</si>
  <si>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</si>
  <si>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</si>
  <si>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</si>
  <si>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</si>
  <si>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</si>
  <si>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</si>
  <si>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</si>
  <si>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</si>
  <si>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</si>
  <si>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</si>
  <si>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</si>
  <si>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</si>
  <si>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</si>
  <si>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</si>
  <si>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</si>
  <si>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</si>
  <si>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</si>
  <si>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</si>
  <si>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</si>
  <si>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</si>
  <si>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</si>
  <si>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</si>
  <si>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</si>
  <si>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</si>
  <si>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</si>
  <si>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</si>
  <si>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</si>
  <si>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</si>
  <si>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</si>
  <si>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</si>
  <si>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</si>
  <si>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</si>
  <si>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</si>
  <si>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</si>
  <si>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</si>
  <si>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</si>
  <si>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</si>
  <si>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</si>
  <si>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</si>
  <si>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</si>
  <si>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</si>
  <si>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</si>
  <si>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</si>
  <si>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</si>
  <si>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</si>
  <si>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</si>
  <si>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</si>
  <si>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</si>
  <si>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</si>
  <si>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</si>
  <si>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</si>
  <si>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</si>
  <si>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</si>
  <si>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</si>
  <si>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</si>
  <si>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</si>
  <si>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</si>
  <si>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</si>
  <si>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</si>
  <si>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</si>
  <si>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</si>
  <si>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</si>
  <si>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</si>
  <si>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</si>
  <si>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</si>
  <si>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</si>
  <si>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</si>
  <si>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</si>
  <si>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</si>
  <si>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</si>
  <si>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</si>
  <si>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</si>
  <si>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</si>
  <si>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</si>
  <si>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</si>
  <si>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</si>
  <si>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</si>
  <si>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</si>
  <si>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</si>
  <si>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</si>
  <si>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</si>
  <si>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</si>
  <si>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</si>
  <si>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</si>
  <si>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</si>
  <si>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</si>
  <si>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</si>
  <si>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</si>
  <si>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</si>
  <si>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</si>
  <si>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</si>
  <si>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</si>
  <si>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</si>
  <si>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</si>
  <si>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</si>
  <si>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</si>
  <si>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</si>
  <si>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</si>
  <si>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</si>
  <si>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</si>
  <si>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</si>
  <si>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</si>
  <si>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</si>
  <si>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</si>
  <si>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</si>
  <si>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</si>
  <si>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</si>
  <si>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</si>
  <si>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</si>
  <si>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</si>
  <si>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</si>
  <si>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</si>
  <si>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</si>
  <si>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</si>
  <si>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</si>
  <si>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</si>
  <si>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</si>
  <si>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</si>
  <si>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</si>
  <si>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</si>
  <si>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</si>
  <si>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</si>
  <si>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</si>
  <si>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</si>
  <si>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</si>
  <si>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</si>
  <si>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</si>
  <si>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</si>
  <si>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</si>
  <si>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</si>
  <si>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</si>
  <si>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</si>
  <si>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</si>
  <si>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</si>
  <si>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</si>
  <si>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</si>
  <si>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</si>
  <si>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</si>
  <si>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</si>
  <si>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</si>
  <si>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</si>
  <si>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</si>
  <si>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</si>
  <si>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</si>
  <si>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</si>
  <si>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</si>
  <si>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</si>
  <si>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</si>
  <si>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</si>
  <si>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</si>
  <si>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</si>
  <si>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</si>
  <si>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</si>
  <si>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</si>
  <si>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</si>
  <si>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</si>
  <si>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</si>
  <si>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</si>
  <si>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</si>
  <si>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</si>
  <si>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</si>
  <si>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</si>
  <si>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</si>
  <si>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</si>
  <si>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</si>
  <si>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</si>
  <si>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</si>
  <si>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</si>
  <si>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</si>
  <si>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</si>
  <si>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</si>
  <si>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</si>
  <si>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</si>
  <si>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</si>
  <si>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</si>
  <si>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</si>
  <si>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</si>
  <si>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</si>
  <si>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</si>
  <si>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</si>
  <si>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</si>
  <si>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</si>
  <si>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</si>
  <si>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</si>
  <si>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</si>
  <si>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</si>
  <si>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</si>
  <si>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</si>
  <si>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</si>
  <si>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</si>
  <si>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</si>
  <si>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</si>
  <si>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</si>
  <si>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</si>
  <si>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</si>
  <si>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</si>
  <si>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</si>
  <si>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</si>
  <si>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</si>
  <si>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</si>
  <si>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</si>
  <si>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</si>
  <si>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</si>
  <si>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</si>
  <si>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</si>
  <si>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</si>
  <si>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</si>
  <si>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</si>
  <si>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</si>
  <si>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</si>
  <si>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</si>
  <si>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</si>
  <si>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</si>
  <si>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</si>
  <si>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</si>
  <si>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</si>
  <si>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</si>
  <si>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</si>
  <si>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</si>
  <si>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</si>
  <si>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</si>
  <si>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</si>
  <si>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</si>
  <si>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</si>
  <si>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</si>
  <si>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</si>
  <si>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</si>
  <si>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</si>
  <si>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</si>
  <si>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</si>
  <si>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</si>
  <si>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</si>
  <si>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</si>
  <si>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</si>
  <si>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</si>
  <si>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</si>
  <si>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</si>
  <si>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</si>
  <si>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</si>
  <si>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</si>
  <si>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</si>
  <si>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</si>
  <si>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</si>
  <si>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</si>
  <si>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</si>
  <si>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</si>
  <si>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</si>
  <si>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</si>
  <si>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</si>
  <si>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</si>
  <si>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</si>
  <si>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</si>
  <si>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</si>
  <si>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</si>
  <si>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</si>
  <si>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</si>
  <si>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</si>
  <si>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</si>
  <si>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</si>
  <si>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</si>
  <si>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</si>
  <si>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</si>
  <si>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</si>
  <si>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</si>
  <si>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</si>
  <si>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</si>
  <si>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</si>
  <si>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</si>
  <si>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</si>
  <si>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</si>
  <si>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</si>
  <si>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</si>
  <si>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</si>
  <si>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</si>
  <si>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</si>
  <si>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</si>
  <si>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</si>
  <si>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</si>
  <si>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</si>
  <si>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</si>
  <si>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</si>
  <si>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</si>
  <si>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</si>
  <si>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</si>
  <si>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</si>
  <si>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</si>
  <si>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</si>
  <si>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</si>
  <si>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</si>
  <si>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</si>
  <si>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</si>
  <si>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</si>
  <si>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</si>
  <si>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</si>
  <si>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</si>
  <si>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</si>
  <si>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</si>
  <si>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</si>
  <si>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</si>
  <si>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</si>
  <si>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</si>
  <si>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</si>
  <si>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</si>
  <si>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</si>
  <si>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</si>
  <si>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</si>
  <si>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</si>
  <si>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</si>
  <si>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</si>
  <si>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</si>
  <si>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</si>
  <si>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</si>
  <si>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</si>
  <si>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</si>
  <si>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</si>
  <si>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</si>
  <si>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</si>
  <si>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</si>
  <si>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</si>
  <si>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</si>
  <si>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</si>
  <si>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</si>
  <si>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</si>
  <si>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</si>
  <si>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</si>
  <si>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</si>
  <si>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</si>
  <si>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</si>
  <si>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</si>
  <si>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</si>
  <si>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</si>
  <si>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</si>
  <si>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</si>
  <si>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</si>
  <si>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</si>
  <si>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</si>
  <si>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</si>
  <si>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</si>
  <si>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</si>
  <si>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</si>
  <si>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</si>
  <si>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</si>
  <si>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</si>
  <si>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</si>
  <si>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</si>
  <si>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</si>
  <si>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</si>
  <si>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</si>
  <si>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</si>
  <si>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</si>
  <si>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</si>
  <si>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</si>
  <si>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</si>
  <si>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</si>
  <si>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</si>
  <si>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</si>
  <si>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</si>
  <si>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</si>
  <si>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</si>
  <si>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</si>
  <si>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</si>
  <si>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</si>
  <si>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</si>
  <si>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</si>
  <si>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</si>
  <si>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</si>
  <si>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</si>
  <si>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</si>
  <si>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</si>
  <si>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</si>
  <si>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</si>
  <si>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</si>
  <si>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</si>
  <si>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</si>
  <si>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</si>
  <si>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</si>
  <si>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</si>
  <si>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</si>
  <si>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</si>
  <si>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</si>
  <si>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</si>
  <si>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</si>
  <si>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</si>
  <si>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</si>
  <si>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</si>
  <si>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</si>
  <si>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</si>
  <si>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</si>
  <si>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</si>
  <si>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</si>
  <si>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</si>
  <si>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</si>
  <si>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</si>
  <si>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</si>
  <si>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</si>
  <si>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</si>
  <si>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</si>
  <si>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</si>
  <si>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</si>
  <si>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</si>
  <si>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</si>
  <si>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</si>
  <si>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</si>
  <si>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</si>
  <si>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</si>
  <si>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</si>
  <si>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</si>
  <si>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</si>
  <si>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</si>
  <si>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</si>
  <si>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</si>
  <si>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</si>
  <si>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</si>
  <si>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</si>
  <si>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</si>
  <si>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</si>
  <si>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</si>
  <si>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</si>
  <si>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</si>
  <si>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</si>
  <si>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</si>
  <si>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</si>
  <si>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</si>
  <si>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</si>
  <si>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</si>
  <si>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</si>
  <si>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</si>
  <si>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</si>
  <si>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</si>
  <si>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</si>
  <si>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</si>
  <si>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</si>
  <si>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</si>
  <si>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</si>
  <si>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</si>
  <si>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</si>
  <si>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</si>
  <si>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</si>
  <si>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</si>
  <si>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</si>
  <si>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</si>
  <si>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</si>
  <si>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</si>
  <si>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</si>
  <si>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</si>
  <si>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</si>
  <si>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</si>
  <si>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</si>
  <si>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</si>
  <si>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</si>
  <si>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</si>
  <si>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</si>
  <si>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</si>
  <si>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</si>
  <si>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</si>
  <si>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</si>
  <si>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</si>
  <si>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</si>
  <si>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</si>
  <si>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</si>
  <si>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</si>
  <si>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</si>
  <si>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</si>
  <si>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</si>
  <si>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</si>
  <si>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</si>
  <si>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</si>
  <si>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</si>
  <si>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</si>
  <si>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</si>
  <si>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</si>
  <si>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</si>
  <si>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</si>
  <si>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</si>
  <si>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</si>
  <si>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</si>
  <si>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</si>
  <si>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</si>
  <si>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</si>
  <si>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</si>
  <si>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</si>
  <si>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</si>
  <si>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</si>
  <si>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</si>
  <si>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</si>
  <si>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</si>
  <si>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</si>
  <si>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</si>
  <si>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</si>
  <si>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</si>
  <si>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</si>
  <si>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</si>
  <si>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</si>
  <si>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</si>
  <si>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</si>
  <si>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</si>
  <si>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</si>
  <si>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</si>
  <si>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</si>
  <si>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</si>
  <si>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</si>
  <si>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</si>
  <si>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</si>
  <si>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</si>
  <si>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</si>
  <si>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</si>
  <si>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</si>
  <si>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</si>
  <si>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</si>
  <si>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</si>
  <si>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</si>
  <si>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</si>
  <si>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</si>
  <si>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</si>
  <si>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</si>
  <si>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</si>
  <si>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</si>
  <si>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</si>
  <si>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</si>
  <si>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</si>
  <si>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</si>
  <si>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</si>
  <si>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</si>
  <si>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</si>
  <si>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</si>
  <si>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</si>
  <si>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</si>
  <si>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</si>
  <si>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</si>
  <si>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</si>
  <si>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</si>
  <si>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</si>
  <si>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</si>
  <si>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</si>
  <si>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</si>
  <si>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</si>
  <si>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</si>
  <si>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</si>
  <si>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</si>
  <si>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</si>
  <si>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</si>
  <si>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</si>
  <si>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</si>
  <si>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</si>
  <si>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</si>
  <si>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</si>
  <si>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</si>
  <si>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</si>
  <si>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</si>
  <si>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</si>
  <si>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</si>
  <si>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</si>
  <si>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</si>
  <si>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</si>
  <si>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</si>
  <si>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</si>
  <si>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</si>
  <si>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</si>
  <si>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</si>
  <si>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</si>
  <si>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</si>
  <si>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</si>
  <si>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</si>
  <si>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</si>
  <si>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</si>
  <si>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</si>
  <si>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</si>
  <si>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</si>
  <si>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</si>
  <si>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</si>
  <si>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</si>
  <si>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</si>
  <si>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</si>
  <si>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</si>
  <si>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</si>
  <si>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</si>
  <si>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</si>
  <si>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</si>
  <si>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</si>
  <si>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</si>
  <si>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</si>
  <si>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</si>
  <si>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</si>
  <si>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</si>
  <si>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</si>
  <si>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</si>
  <si>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</si>
  <si>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</si>
  <si>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</si>
  <si>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</si>
  <si>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</si>
  <si>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</si>
  <si>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</si>
  <si>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</si>
  <si>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</si>
  <si>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</si>
  <si>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</si>
  <si>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</si>
  <si>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</si>
  <si>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</si>
  <si>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</si>
  <si>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</si>
  <si>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</si>
  <si>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</si>
  <si>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</si>
  <si>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</si>
  <si>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</si>
  <si>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</si>
  <si>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</si>
  <si>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</si>
  <si>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</si>
  <si>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</si>
  <si>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</si>
  <si>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</si>
  <si>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</si>
  <si>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</si>
  <si>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</si>
  <si>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</si>
  <si>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</si>
  <si>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</si>
  <si>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</si>
  <si>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</si>
  <si>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</si>
  <si>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</si>
  <si>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</si>
  <si>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</si>
  <si>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</si>
  <si>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</si>
  <si>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</si>
  <si>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</si>
  <si>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</si>
  <si>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</si>
  <si>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</si>
  <si>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</si>
  <si>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</si>
  <si>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</si>
  <si>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</si>
  <si>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</si>
  <si>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</si>
  <si>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</si>
  <si>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</si>
  <si>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</si>
  <si>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</si>
  <si>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</si>
  <si>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</si>
  <si>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</si>
  <si>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</si>
  <si>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</si>
  <si>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</si>
  <si>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</si>
  <si>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</si>
  <si>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</si>
  <si>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</si>
  <si>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</si>
  <si>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</si>
  <si>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</si>
  <si>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</si>
  <si>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</si>
  <si>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</si>
  <si>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</si>
  <si>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</si>
  <si>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</si>
  <si>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</si>
  <si>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</si>
  <si>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</si>
  <si>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</si>
  <si>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</si>
  <si>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</si>
  <si>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</si>
  <si>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</si>
  <si>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</si>
  <si>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</si>
  <si>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</si>
  <si>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</si>
  <si>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</si>
  <si>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</si>
  <si>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</si>
  <si>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</si>
  <si>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</si>
  <si>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</si>
  <si>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</si>
  <si>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</si>
  <si>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</si>
  <si>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</si>
  <si>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</si>
  <si>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</si>
  <si>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</si>
  <si>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</si>
  <si>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</si>
  <si>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</si>
  <si>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</si>
  <si>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</si>
  <si>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</si>
  <si>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</si>
  <si>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</si>
  <si>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</si>
  <si>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</si>
  <si>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</si>
  <si>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</si>
  <si>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</si>
  <si>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</si>
  <si>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</si>
  <si>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</si>
  <si>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</si>
  <si>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</si>
  <si>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</si>
  <si>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</si>
  <si>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</si>
  <si>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</si>
  <si>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</si>
  <si>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</si>
  <si>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</si>
  <si>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</si>
  <si>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</si>
  <si>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</si>
  <si>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</si>
  <si>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</si>
  <si>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</si>
  <si>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</si>
  <si>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</si>
  <si>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</si>
  <si>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</si>
  <si>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</si>
  <si>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</si>
  <si>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</si>
  <si>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</si>
  <si>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</si>
  <si>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</si>
  <si>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</si>
  <si>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</si>
  <si>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</si>
  <si>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</si>
  <si>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</si>
  <si>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</si>
  <si>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</si>
  <si>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</si>
  <si>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</si>
  <si>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</si>
  <si>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</si>
  <si>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</si>
  <si>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</si>
  <si>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</si>
  <si>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</si>
  <si>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</si>
  <si>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</si>
  <si>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</si>
  <si>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</si>
  <si>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</si>
  <si>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</si>
  <si>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</si>
  <si>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</si>
  <si>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</si>
  <si>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</si>
  <si>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</si>
  <si>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</si>
  <si>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</si>
  <si>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</si>
  <si>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</si>
  <si>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</si>
  <si>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</si>
  <si>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</si>
  <si>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</si>
  <si>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</si>
  <si>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</si>
  <si>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</si>
  <si>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</si>
  <si>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</si>
  <si>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</si>
  <si>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</si>
  <si>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</si>
  <si>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</si>
  <si>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</si>
  <si>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</si>
  <si>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</si>
  <si>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</si>
  <si>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</si>
  <si>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</si>
  <si>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</si>
  <si>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</si>
  <si>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</si>
  <si>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</si>
  <si>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</si>
  <si>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</si>
  <si>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</si>
  <si>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</si>
  <si>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</si>
  <si>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</si>
  <si>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</si>
  <si>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</si>
  <si>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</si>
  <si>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</si>
  <si>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</si>
  <si>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</si>
  <si>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</si>
  <si>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</si>
  <si>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</si>
  <si>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</si>
  <si>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</si>
  <si>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</si>
  <si>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</si>
  <si>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</si>
  <si>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</si>
  <si>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</si>
  <si>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</si>
  <si>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</si>
  <si>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</si>
  <si>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</si>
  <si>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</si>
  <si>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</si>
  <si>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</si>
  <si>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</si>
  <si>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</si>
  <si>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</si>
  <si>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</si>
  <si>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</si>
  <si>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</si>
  <si>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</si>
  <si>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</si>
  <si>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</si>
  <si>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</si>
  <si>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</si>
  <si>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</si>
  <si>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</si>
  <si>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</si>
  <si>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</si>
  <si>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</si>
  <si>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</si>
  <si>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</si>
  <si>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</si>
  <si>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</si>
  <si>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</si>
  <si>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</si>
  <si>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</si>
  <si>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</si>
  <si>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</si>
  <si>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</si>
  <si>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</si>
  <si>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</si>
  <si>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</si>
  <si>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</si>
  <si>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</si>
  <si>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</si>
  <si>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</si>
  <si>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</si>
  <si>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</si>
  <si>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</si>
  <si>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</si>
  <si>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</si>
  <si>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</si>
  <si>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</si>
  <si>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</si>
  <si>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</si>
  <si>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</si>
  <si>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</si>
  <si>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</si>
  <si>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</si>
  <si>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</si>
  <si>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</si>
  <si>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</si>
  <si>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</si>
  <si>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</si>
  <si>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</si>
  <si>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</si>
  <si>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</si>
  <si>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</si>
  <si>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</si>
  <si>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</si>
  <si>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</si>
  <si>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</si>
  <si>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</si>
  <si>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</si>
  <si>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</si>
  <si>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</si>
  <si>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</si>
  <si>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</si>
  <si>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</si>
  <si>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</si>
  <si>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</si>
  <si>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</si>
  <si>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</si>
  <si>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</si>
  <si>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</si>
  <si>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</si>
  <si>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</si>
  <si>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</si>
  <si>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</si>
  <si>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</si>
  <si>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</si>
  <si>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</si>
  <si>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</si>
  <si>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</si>
  <si>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</si>
  <si>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</si>
  <si>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</si>
  <si>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</si>
  <si>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</si>
  <si>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</si>
  <si>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</si>
  <si>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</si>
  <si>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</si>
  <si>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</si>
  <si>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</si>
  <si>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</si>
  <si>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</si>
  <si>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</si>
  <si>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</si>
  <si>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</si>
  <si>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</si>
  <si>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</si>
  <si>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</si>
  <si>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</si>
  <si>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</si>
  <si>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</si>
  <si>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</si>
  <si>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</si>
  <si>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</si>
  <si>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</si>
  <si>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</si>
  <si>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</si>
  <si>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</si>
  <si>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</si>
  <si>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</si>
  <si>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</si>
  <si>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</si>
  <si>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</si>
  <si>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</si>
  <si>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</si>
  <si>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</si>
  <si>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</si>
  <si>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</si>
  <si>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</si>
  <si>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</si>
  <si>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</si>
  <si>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</si>
  <si>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</si>
  <si>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</si>
  <si>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</si>
  <si>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</si>
  <si>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</si>
  <si>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</si>
  <si>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</si>
  <si>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</si>
  <si>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</si>
  <si>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</si>
  <si>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</si>
  <si>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</si>
  <si>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</si>
  <si>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</si>
  <si>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</si>
  <si>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</si>
  <si>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</si>
  <si>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</si>
  <si>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</si>
  <si>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</si>
  <si>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</si>
  <si>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</si>
  <si>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</si>
  <si>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</si>
  <si>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</si>
  <si>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</si>
  <si>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</si>
  <si>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</si>
  <si>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</si>
  <si>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</si>
  <si>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</si>
  <si>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</si>
  <si>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</si>
  <si>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</si>
  <si>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</si>
  <si>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</si>
  <si>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</si>
  <si>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</si>
  <si>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</si>
  <si>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</si>
  <si>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</si>
  <si>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</si>
  <si>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</si>
  <si>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</si>
  <si>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</si>
  <si>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</si>
  <si>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</si>
  <si>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</si>
  <si>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</si>
  <si>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</si>
  <si>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</si>
  <si>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</si>
  <si>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</si>
  <si>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</si>
  <si>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</si>
  <si>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</si>
  <si>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</si>
  <si>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</si>
  <si>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</si>
  <si>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</si>
  <si>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</si>
  <si>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</si>
  <si>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</si>
  <si>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</si>
  <si>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</si>
  <si>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</si>
  <si>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</si>
  <si>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</si>
  <si>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</si>
  <si>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</si>
  <si>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</si>
  <si>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</si>
  <si>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</si>
  <si>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</si>
  <si>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</si>
  <si>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</si>
  <si>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</si>
  <si>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</si>
  <si>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</si>
  <si>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</si>
  <si>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</si>
  <si>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</si>
  <si>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</si>
  <si>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</si>
  <si>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</si>
  <si>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</si>
  <si>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</si>
  <si>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</si>
  <si>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</si>
  <si>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</si>
  <si>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</si>
  <si>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</si>
  <si>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</si>
  <si>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</si>
  <si>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</si>
  <si>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</si>
  <si>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</si>
  <si>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</si>
  <si>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</si>
  <si>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</si>
  <si>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</si>
  <si>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</si>
  <si>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</si>
  <si>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</si>
  <si>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</si>
  <si>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</si>
  <si>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</si>
  <si>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</si>
  <si>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</si>
  <si>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</si>
  <si>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</si>
  <si>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</si>
  <si>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</si>
  <si>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</si>
  <si>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</si>
  <si>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</si>
  <si>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</si>
  <si>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</si>
  <si>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</si>
  <si>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</si>
  <si>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</si>
  <si>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</si>
  <si>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</si>
  <si>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</si>
  <si>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</si>
  <si>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</si>
  <si>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</si>
  <si>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</si>
  <si>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</si>
  <si>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</si>
  <si>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</si>
  <si>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</si>
  <si>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</si>
  <si>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</si>
  <si>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</si>
  <si>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</si>
  <si>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</si>
  <si>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</si>
  <si>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</si>
  <si>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</si>
  <si>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</si>
  <si>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</si>
  <si>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</si>
  <si>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</si>
  <si>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</si>
  <si>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</si>
  <si>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</si>
  <si>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</si>
  <si>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</si>
  <si>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</si>
  <si>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</si>
  <si>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</si>
  <si>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</si>
  <si>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</si>
  <si>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</si>
  <si>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</si>
  <si>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</si>
  <si>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</si>
  <si>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</si>
  <si>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</si>
  <si>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</si>
  <si>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</si>
  <si>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</si>
  <si>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</si>
  <si>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</si>
  <si>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</si>
  <si>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</si>
  <si>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</si>
  <si>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</si>
  <si>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</si>
  <si>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</si>
  <si>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</si>
  <si>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</si>
  <si>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</si>
  <si>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</si>
  <si>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</si>
  <si>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</si>
  <si>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</si>
  <si>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</si>
  <si>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</si>
  <si>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</si>
  <si>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</si>
  <si>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</si>
  <si>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</si>
  <si>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</si>
  <si>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</si>
  <si>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</si>
  <si>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</si>
  <si>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</si>
  <si>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</si>
  <si>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</si>
  <si>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</si>
  <si>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</si>
  <si>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</si>
  <si>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</si>
  <si>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</si>
  <si>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</si>
  <si>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</si>
  <si>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</si>
  <si>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</si>
  <si>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</si>
  <si>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</si>
  <si>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</si>
  <si>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</si>
  <si>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</si>
  <si>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</si>
  <si>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</si>
  <si>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</si>
  <si>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</si>
  <si>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</si>
  <si>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</si>
  <si>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</si>
  <si>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</si>
  <si>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</si>
  <si>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</si>
  <si>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</si>
  <si>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</si>
  <si>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</si>
  <si>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</si>
  <si>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</si>
  <si>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</si>
  <si>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</si>
  <si>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</si>
  <si>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</si>
  <si>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</si>
  <si>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</si>
  <si>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</si>
  <si>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</si>
  <si>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</si>
  <si>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</si>
  <si>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</si>
  <si>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</si>
  <si>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</si>
  <si>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</si>
  <si>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</si>
  <si>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</si>
  <si>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</si>
  <si>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</si>
  <si>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</si>
  <si>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</si>
  <si>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</si>
  <si>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</si>
  <si>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</si>
  <si>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</si>
  <si>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</si>
  <si>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</si>
  <si>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</si>
  <si>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</si>
  <si>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</si>
  <si>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</si>
  <si>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</si>
  <si>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</si>
  <si>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</si>
  <si>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</si>
  <si>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</si>
  <si>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</si>
  <si>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</si>
  <si>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</si>
  <si>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</si>
  <si>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</si>
  <si>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</si>
  <si>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</si>
  <si>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</si>
  <si>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</si>
  <si>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</si>
  <si>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</si>
  <si>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</si>
  <si>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</si>
  <si>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</si>
  <si>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</si>
  <si>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</si>
  <si>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</si>
  <si>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</si>
  <si>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</si>
  <si>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</si>
  <si>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</si>
  <si>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</si>
  <si>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</si>
  <si>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</si>
  <si>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</si>
  <si>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</si>
  <si>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</si>
  <si>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</si>
  <si>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</si>
  <si>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</si>
  <si>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</si>
  <si>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</si>
  <si>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</si>
  <si>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</si>
  <si>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</si>
  <si>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</si>
  <si>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</si>
  <si>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</si>
  <si>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</si>
  <si>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</si>
  <si>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</si>
  <si>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</si>
  <si>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</si>
  <si>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</si>
  <si>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</si>
  <si>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</si>
  <si>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</si>
  <si>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</si>
  <si>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</si>
  <si>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</si>
  <si>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</si>
  <si>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</si>
  <si>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</si>
  <si>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</si>
  <si>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</si>
  <si>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</si>
  <si>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</si>
  <si>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</si>
  <si>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</si>
  <si>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</si>
  <si>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</si>
  <si>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</si>
  <si>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</si>
  <si>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</si>
  <si>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</si>
  <si>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</si>
  <si>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</si>
  <si>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</si>
  <si>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</si>
  <si>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</si>
  <si>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</si>
  <si>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</si>
  <si>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</si>
  <si>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</si>
  <si>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</si>
  <si>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</si>
  <si>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</si>
  <si>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</si>
  <si>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</si>
  <si>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</si>
  <si>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</si>
  <si>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</si>
  <si>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</si>
  <si>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</si>
  <si>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</si>
  <si>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</si>
  <si>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</si>
  <si>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</si>
  <si>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</si>
  <si>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</si>
  <si>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</si>
  <si>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</si>
  <si>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</si>
  <si>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</si>
  <si>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</si>
  <si>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</si>
  <si>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</si>
  <si>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</si>
  <si>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</si>
  <si>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</si>
  <si>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</si>
  <si>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</si>
  <si>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</si>
  <si>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</si>
  <si>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</si>
  <si>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</si>
  <si>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</si>
  <si>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</si>
  <si>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</si>
  <si>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</si>
  <si>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</si>
  <si>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</si>
  <si>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</si>
  <si>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</si>
  <si>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</si>
  <si>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</si>
  <si>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</si>
  <si>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</si>
  <si>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</si>
  <si>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</si>
  <si>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</si>
  <si>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</si>
  <si>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</si>
  <si>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</si>
  <si>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</si>
  <si>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</si>
  <si>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</si>
  <si>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</si>
  <si>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</si>
  <si>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</si>
  <si>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</si>
  <si>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</si>
  <si>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</si>
  <si>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</si>
  <si>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</si>
  <si>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</si>
  <si>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</si>
  <si>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</si>
  <si>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</si>
  <si>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</si>
  <si>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</si>
  <si>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</si>
  <si>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</si>
  <si>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</si>
  <si>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</si>
  <si>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</si>
  <si>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</si>
  <si>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</si>
  <si>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</si>
  <si>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</si>
  <si>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</si>
  <si>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</si>
  <si>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</si>
  <si>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</si>
  <si>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</si>
  <si>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</si>
  <si>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</si>
  <si>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</si>
  <si>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</si>
  <si>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</si>
  <si>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</si>
  <si>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</si>
  <si>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</si>
  <si>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</si>
  <si>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</si>
  <si>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</si>
  <si>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</si>
  <si>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</si>
  <si>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</si>
  <si>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</si>
  <si>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</si>
  <si>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</si>
  <si>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</si>
  <si>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</si>
  <si>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</si>
  <si>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</si>
  <si>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</si>
  <si>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</si>
  <si>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</si>
  <si>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</si>
  <si>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</si>
  <si>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</si>
  <si>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</si>
  <si>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</si>
  <si>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</si>
  <si>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</si>
  <si>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</si>
  <si>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</si>
  <si>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</si>
  <si>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</si>
  <si>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</si>
  <si>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</si>
  <si>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</si>
  <si>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</si>
  <si>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</si>
  <si>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</si>
  <si>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</si>
  <si>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</si>
  <si>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</si>
  <si>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</si>
  <si>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</si>
  <si>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</si>
  <si>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</si>
  <si>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</si>
  <si>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</si>
  <si>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</si>
  <si>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</si>
  <si>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</si>
  <si>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</si>
  <si>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</si>
  <si>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</si>
  <si>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</si>
  <si>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</si>
  <si>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</si>
  <si>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</si>
  <si>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</si>
  <si>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</si>
  <si>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</si>
  <si>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</si>
  <si>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</si>
  <si>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</si>
  <si>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</si>
  <si>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</si>
  <si>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</si>
  <si>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</si>
  <si>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</si>
  <si>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</si>
  <si>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</si>
  <si>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</si>
  <si>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</si>
  <si>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</si>
  <si>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</si>
  <si>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</si>
  <si>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</si>
  <si>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</si>
  <si>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</si>
  <si>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</si>
  <si>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</si>
  <si>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</si>
  <si>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</si>
  <si>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</si>
  <si>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</si>
  <si>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</si>
  <si>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</si>
  <si>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</si>
  <si>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</si>
  <si>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</si>
  <si>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</si>
  <si>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</si>
  <si>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</si>
  <si>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</si>
  <si>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</si>
  <si>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</si>
  <si>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</si>
  <si>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</si>
  <si>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</si>
  <si>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</si>
  <si>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</si>
  <si>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</si>
  <si>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</si>
  <si>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</si>
  <si>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</si>
  <si>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</si>
  <si>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</si>
  <si>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</si>
  <si>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</si>
  <si>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</si>
  <si>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</si>
  <si>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</si>
  <si>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</si>
  <si>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</si>
  <si>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</si>
  <si>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</si>
  <si>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</si>
  <si>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</si>
  <si>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</si>
  <si>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</si>
  <si>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</si>
  <si>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</si>
  <si>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</si>
  <si>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</si>
  <si>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</si>
  <si>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</si>
  <si>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</si>
  <si>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</si>
  <si>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</si>
  <si>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</si>
  <si>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</si>
  <si>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</si>
  <si>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</si>
  <si>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</si>
  <si>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</si>
  <si>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</si>
  <si>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</si>
  <si>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</si>
  <si>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</si>
  <si>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</si>
  <si>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</si>
  <si>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</si>
  <si>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</si>
  <si>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</si>
  <si>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</si>
  <si>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</si>
  <si>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</si>
  <si>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</si>
  <si>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</si>
  <si>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</si>
  <si>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</si>
  <si>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</si>
  <si>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</si>
  <si>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</si>
  <si>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</si>
  <si>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</si>
  <si>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</si>
  <si>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</si>
  <si>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</si>
  <si>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</si>
  <si>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</si>
  <si>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</si>
  <si>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</si>
  <si>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</si>
  <si>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</si>
  <si>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</si>
  <si>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</si>
  <si>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</si>
  <si>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</si>
  <si>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</si>
  <si>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</si>
  <si>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</si>
  <si>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</si>
  <si>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</si>
  <si>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</si>
  <si>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</si>
  <si>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</si>
  <si>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</si>
  <si>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</si>
  <si>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</si>
  <si>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</si>
  <si>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</si>
  <si>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</si>
  <si>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</si>
  <si>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</si>
  <si>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</si>
  <si>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</si>
  <si>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</si>
  <si>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</si>
  <si>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</si>
  <si>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</si>
  <si>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</si>
  <si>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</si>
  <si>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</si>
  <si>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</si>
  <si>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</si>
  <si>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</si>
  <si>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</si>
  <si>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</si>
  <si>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</si>
  <si>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</si>
  <si>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</si>
  <si>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</si>
  <si>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</si>
  <si>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</si>
  <si>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</si>
  <si>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</si>
  <si>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</si>
  <si>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</si>
  <si>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</si>
  <si>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</si>
  <si>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</si>
  <si>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</si>
  <si>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</si>
  <si>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</si>
  <si>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</si>
  <si>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</si>
  <si>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</si>
  <si>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</si>
  <si>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</si>
  <si>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</si>
  <si>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</si>
  <si>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</si>
  <si>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</si>
  <si>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</si>
  <si>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</si>
  <si>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</si>
  <si>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</si>
  <si>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</si>
  <si>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</si>
  <si>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</si>
  <si>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</si>
  <si>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</si>
  <si>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</si>
  <si>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</si>
  <si>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</si>
  <si>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</si>
  <si>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</si>
  <si>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</si>
  <si>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</si>
  <si>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</si>
  <si>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</si>
  <si>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</si>
  <si>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</si>
  <si>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</si>
  <si>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</si>
  <si>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</si>
  <si>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</si>
  <si>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</si>
  <si>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</si>
  <si>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</si>
  <si>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</si>
  <si>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</si>
  <si>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</si>
  <si>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</si>
  <si>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</si>
  <si>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</si>
  <si>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</si>
  <si>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</si>
  <si>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</si>
  <si>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</si>
  <si>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</si>
  <si>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</si>
  <si>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</si>
  <si>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</si>
  <si>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</si>
  <si>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</si>
  <si>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</si>
  <si>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</si>
  <si>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</si>
  <si>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</si>
  <si>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</si>
  <si>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</si>
  <si>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</si>
  <si>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</si>
  <si>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</si>
  <si>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</si>
  <si>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</si>
  <si>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</si>
  <si>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</si>
  <si>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</si>
  <si>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</si>
  <si>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</si>
  <si>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</si>
  <si>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</si>
  <si>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</si>
  <si>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</si>
  <si>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</si>
  <si>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</si>
  <si>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</si>
  <si>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</si>
  <si>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</si>
  <si>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</si>
  <si>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</si>
  <si>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</si>
  <si>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</si>
  <si>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</si>
  <si>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</si>
  <si>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</si>
  <si>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</si>
  <si>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</si>
  <si>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</si>
  <si>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</si>
  <si>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</si>
  <si>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</si>
  <si>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</si>
  <si>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</si>
  <si>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</si>
  <si>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</si>
  <si>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</si>
  <si>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</si>
  <si>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</si>
  <si>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</si>
  <si>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</si>
  <si>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</si>
  <si>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</si>
  <si>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</si>
  <si>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</si>
  <si>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</si>
  <si>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</si>
  <si>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</si>
  <si>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</si>
  <si>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</si>
  <si>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</si>
  <si>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</si>
  <si>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</si>
  <si>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</si>
  <si>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</si>
  <si>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</si>
  <si>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</si>
  <si>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</si>
  <si>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</si>
  <si>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</si>
  <si>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</si>
  <si>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</si>
  <si>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</si>
  <si>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</si>
  <si>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</si>
  <si>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</si>
  <si>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</si>
  <si>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</si>
  <si>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</si>
  <si>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</si>
  <si>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</si>
  <si>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</si>
  <si>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</si>
  <si>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</si>
  <si>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</si>
  <si>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</si>
  <si>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</si>
  <si>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</si>
  <si>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</si>
  <si>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</si>
  <si>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</si>
  <si>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</si>
  <si>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</si>
  <si>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</si>
  <si>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</si>
  <si>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</si>
  <si>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</si>
  <si>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</si>
  <si>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</si>
  <si>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</si>
  <si>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</si>
  <si>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</si>
  <si>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</si>
  <si>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</si>
  <si>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</si>
  <si>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</si>
  <si>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</si>
  <si>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</si>
  <si>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</si>
  <si>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</si>
  <si>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</si>
  <si>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</si>
  <si>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</si>
  <si>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</si>
  <si>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</si>
  <si>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</si>
  <si>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</si>
  <si>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</si>
  <si>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</si>
  <si>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</si>
  <si>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</si>
  <si>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</si>
  <si>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</si>
  <si>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</si>
  <si>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</si>
  <si>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</si>
  <si>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</si>
  <si>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</si>
  <si>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</si>
  <si>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</si>
  <si>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</si>
  <si>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</si>
  <si>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</si>
  <si>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</si>
  <si>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</si>
  <si>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</si>
  <si>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</si>
  <si>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</si>
  <si>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</si>
  <si>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</si>
  <si>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</si>
  <si>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</si>
  <si>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</si>
  <si>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</si>
  <si>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</si>
  <si>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</si>
  <si>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</si>
  <si>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</si>
  <si>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</si>
  <si>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</si>
  <si>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</si>
  <si>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</si>
  <si>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</si>
  <si>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</si>
  <si>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</si>
  <si>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</si>
  <si>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</si>
  <si>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</si>
  <si>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</si>
  <si>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</si>
  <si>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</si>
  <si>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</si>
  <si>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</si>
  <si>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</si>
  <si>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</si>
  <si>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</si>
  <si>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</si>
  <si>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</si>
  <si>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</si>
  <si>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</si>
  <si>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</si>
  <si>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</si>
  <si>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</si>
  <si>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</si>
  <si>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</si>
  <si>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</si>
  <si>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</si>
  <si>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</si>
  <si>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</si>
  <si>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</si>
  <si>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</si>
  <si>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</si>
  <si>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</si>
  <si>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</si>
  <si>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</si>
  <si>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</si>
  <si>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</si>
  <si>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</si>
  <si>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</si>
  <si>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</si>
  <si>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</si>
  <si>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</si>
  <si>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</si>
  <si>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</si>
  <si>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</si>
  <si>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</si>
  <si>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</si>
  <si>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</si>
  <si>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</si>
  <si>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</si>
  <si>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</si>
  <si>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</si>
  <si>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</si>
  <si>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</si>
  <si>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</si>
  <si>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</si>
  <si>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</si>
  <si>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</si>
  <si>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</si>
  <si>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</si>
  <si>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</si>
  <si>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</si>
  <si>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</si>
  <si>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</si>
  <si>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</si>
  <si>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</si>
  <si>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</si>
  <si>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</si>
  <si>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</si>
  <si>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</si>
  <si>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</si>
  <si>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</si>
  <si>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</si>
  <si>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</si>
  <si>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</si>
  <si>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</si>
  <si>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</si>
  <si>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</si>
  <si>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</si>
  <si>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</si>
  <si>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</si>
  <si>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</si>
  <si>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</si>
  <si>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</si>
  <si>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</si>
  <si>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</si>
  <si>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</si>
  <si>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</si>
  <si>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</si>
  <si>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</si>
  <si>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</si>
  <si>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</si>
  <si>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</si>
  <si>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</si>
  <si>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</si>
  <si>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</si>
  <si>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</si>
  <si>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</si>
  <si>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</si>
  <si>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</si>
  <si>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</si>
  <si>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</si>
  <si>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</si>
  <si>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</si>
  <si>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</si>
  <si>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</si>
  <si>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</si>
  <si>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</si>
  <si>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</si>
  <si>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</si>
  <si>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</si>
  <si>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</si>
  <si>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</si>
  <si>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</si>
  <si>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</si>
  <si>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</si>
  <si>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</si>
  <si>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</si>
  <si>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</si>
  <si>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</si>
  <si>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</si>
  <si>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</si>
  <si>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</si>
  <si>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</si>
  <si>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</si>
  <si>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</si>
  <si>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</si>
  <si>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</si>
  <si>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</si>
  <si>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</si>
  <si>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</si>
  <si>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</si>
  <si>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</si>
  <si>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</si>
  <si>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</si>
  <si>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</si>
  <si>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</si>
  <si>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</si>
  <si>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</si>
  <si>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</si>
  <si>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</si>
  <si>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</si>
  <si>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</si>
  <si>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</si>
  <si>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</si>
  <si>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</si>
  <si>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</si>
  <si>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</si>
  <si>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</si>
  <si>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</si>
  <si>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</si>
  <si>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</si>
  <si>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</si>
  <si>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</si>
  <si>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</si>
  <si>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</si>
  <si>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</si>
  <si>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</si>
  <si>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</si>
  <si>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</si>
  <si>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</si>
  <si>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</si>
  <si>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</si>
  <si>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</si>
  <si>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</si>
  <si>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</si>
  <si>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</si>
  <si>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</si>
  <si>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</si>
  <si>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</si>
  <si>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</si>
  <si>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</si>
  <si>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</si>
  <si>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</si>
  <si>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</si>
  <si>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</si>
  <si>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</si>
  <si>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</si>
  <si>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</si>
  <si>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</si>
  <si>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</si>
  <si>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</si>
  <si>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</si>
  <si>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</si>
  <si>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</si>
  <si>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</si>
  <si>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</si>
  <si>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</si>
  <si>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</si>
  <si>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</si>
  <si>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</si>
  <si>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</si>
  <si>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</si>
  <si>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</si>
  <si>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</si>
  <si>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</si>
  <si>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</si>
  <si>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</si>
  <si>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</si>
  <si>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</si>
  <si>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</si>
  <si>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</si>
  <si>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</si>
  <si>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</si>
  <si>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</si>
  <si>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</si>
  <si>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</si>
  <si>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</si>
  <si>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</si>
  <si>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</si>
  <si>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</si>
  <si>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</si>
  <si>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</si>
  <si>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</si>
  <si>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</si>
  <si>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</si>
  <si>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</si>
  <si>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</si>
  <si>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</si>
  <si>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</si>
  <si>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</si>
  <si>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</si>
  <si>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</si>
  <si>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</si>
  <si>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</si>
  <si>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</si>
  <si>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</si>
  <si>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</si>
  <si>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</si>
  <si>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</si>
  <si>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</si>
  <si>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</si>
  <si>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</si>
  <si>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</si>
  <si>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</si>
  <si>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</si>
  <si>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</si>
  <si>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</si>
  <si>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</si>
  <si>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</si>
  <si>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</si>
  <si>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</si>
  <si>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</si>
  <si>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</si>
  <si>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</si>
  <si>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</si>
  <si>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</si>
  <si>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</si>
  <si>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</si>
  <si>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</si>
  <si>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</si>
  <si>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</si>
  <si>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</si>
  <si>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</si>
  <si>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</si>
  <si>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</si>
  <si>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</si>
  <si>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</si>
  <si>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</si>
  <si>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</si>
  <si>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</si>
  <si>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</si>
  <si>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</si>
  <si>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</si>
  <si>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</si>
  <si>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</si>
  <si>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</si>
  <si>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</si>
  <si>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</si>
  <si>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</si>
  <si>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</si>
  <si>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</si>
  <si>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</si>
  <si>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</si>
  <si>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</si>
  <si>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</si>
  <si>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</si>
  <si>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</si>
  <si>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</si>
  <si>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</si>
  <si>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</si>
  <si>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</si>
  <si>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</si>
  <si>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</si>
  <si>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</si>
  <si>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</si>
  <si>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</si>
  <si>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</si>
  <si>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</si>
  <si>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</si>
  <si>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</si>
  <si>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</si>
  <si>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</si>
  <si>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</si>
  <si>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</si>
  <si>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</si>
  <si>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</si>
  <si>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</si>
  <si>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</si>
  <si>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</si>
  <si>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</si>
  <si>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</si>
  <si>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</si>
  <si>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</si>
  <si>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</si>
  <si>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</si>
  <si>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</si>
  <si>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</si>
  <si>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</si>
  <si>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</si>
  <si>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</si>
  <si>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</si>
  <si>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</si>
  <si>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</si>
  <si>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</si>
  <si>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</si>
  <si>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</si>
  <si>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</si>
  <si>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</si>
  <si>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</si>
  <si>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</si>
  <si>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</si>
  <si>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</si>
  <si>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</si>
  <si>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</si>
  <si>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</si>
  <si>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</si>
  <si>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</si>
  <si>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</si>
  <si>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</si>
  <si>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</si>
  <si>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</si>
  <si>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</si>
  <si>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</si>
  <si>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</si>
  <si>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</si>
  <si>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</si>
  <si>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</si>
  <si>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</si>
  <si>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</si>
  <si>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</si>
  <si>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</si>
  <si>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</si>
  <si>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</si>
  <si>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</si>
  <si>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</si>
  <si>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</si>
  <si>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</si>
  <si>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</si>
  <si>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</si>
  <si>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</si>
  <si>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</si>
  <si>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</si>
  <si>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</si>
  <si>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</si>
  <si>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</si>
  <si>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</si>
  <si>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</si>
  <si>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</si>
  <si>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</si>
  <si>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</si>
  <si>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</si>
  <si>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</si>
  <si>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</si>
  <si>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</si>
  <si>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</si>
  <si>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</si>
  <si>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</si>
  <si>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</si>
  <si>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</si>
  <si>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</si>
  <si>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</si>
  <si>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</si>
  <si>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</si>
  <si>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</si>
  <si>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</si>
  <si>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</si>
  <si>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</si>
  <si>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</si>
  <si>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</si>
  <si>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</si>
  <si>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</si>
  <si>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</si>
  <si>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</si>
  <si>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</si>
  <si>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</si>
  <si>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</si>
  <si>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</si>
  <si>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</si>
  <si>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</si>
  <si>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</si>
  <si>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</si>
  <si>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</si>
  <si>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</si>
  <si>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</si>
  <si>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</si>
  <si>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</si>
  <si>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</si>
  <si>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</si>
  <si>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</si>
  <si>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</si>
  <si>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</si>
  <si>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</si>
  <si>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</si>
  <si>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</si>
  <si>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</si>
  <si>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</si>
  <si>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</si>
  <si>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</si>
  <si>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</si>
  <si>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</si>
  <si>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</si>
  <si>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</si>
  <si>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</si>
  <si>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</si>
  <si>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</si>
  <si>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</si>
  <si>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</si>
  <si>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</si>
  <si>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</si>
  <si>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</si>
  <si>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</si>
  <si>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</si>
  <si>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</si>
  <si>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</si>
  <si>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</si>
  <si>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</si>
  <si>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</si>
  <si>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</si>
  <si>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</si>
  <si>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</si>
  <si>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</si>
  <si>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</si>
  <si>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</si>
  <si>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</si>
  <si>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</si>
  <si>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</si>
  <si>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</si>
  <si>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</si>
  <si>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</si>
  <si>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</si>
  <si>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</si>
  <si>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</si>
  <si>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</si>
  <si>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</si>
  <si>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</si>
  <si>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</si>
  <si>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</si>
  <si>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</si>
  <si>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</si>
  <si>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</si>
  <si>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</si>
  <si>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</si>
  <si>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</si>
  <si>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</si>
  <si>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</si>
  <si>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</si>
  <si>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</si>
  <si>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</si>
  <si>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</si>
  <si>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</si>
  <si>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</si>
  <si>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</si>
  <si>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</si>
  <si>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</si>
  <si>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</si>
  <si>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</si>
  <si>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</si>
  <si>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</si>
  <si>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</si>
  <si>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</si>
  <si>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</si>
  <si>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</si>
  <si>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</si>
  <si>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</si>
  <si>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</si>
  <si>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</si>
  <si>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</si>
  <si>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</si>
  <si>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</si>
  <si>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</si>
  <si>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</si>
  <si>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</si>
  <si>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</si>
  <si>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</si>
  <si>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</si>
  <si>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</si>
  <si>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</si>
  <si>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</si>
  <si>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</si>
  <si>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</si>
  <si>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</si>
  <si>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</si>
  <si>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</si>
  <si>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</si>
  <si>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</si>
  <si>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</si>
  <si>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</si>
  <si>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</si>
  <si>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</si>
  <si>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</si>
  <si>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</si>
  <si>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</si>
  <si>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</si>
  <si>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</si>
  <si>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</si>
  <si>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</si>
  <si>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</si>
  <si>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</si>
  <si>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</si>
  <si>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</si>
  <si>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</si>
  <si>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</si>
  <si>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</si>
  <si>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</si>
  <si>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</si>
  <si>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</si>
  <si>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</si>
  <si>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</si>
  <si>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</si>
  <si>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</si>
  <si>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</si>
  <si>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</si>
  <si>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</si>
  <si>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</si>
  <si>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</si>
  <si>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</si>
  <si>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</si>
  <si>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</si>
  <si>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</si>
  <si>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</si>
  <si>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</si>
  <si>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</si>
  <si>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</si>
  <si>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</si>
  <si>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</si>
  <si>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</si>
  <si>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</si>
  <si>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</si>
  <si>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</si>
  <si>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</si>
  <si>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</si>
  <si>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</si>
  <si>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</si>
  <si>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</si>
  <si>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</si>
  <si>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</si>
  <si>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</si>
  <si>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</si>
  <si>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</si>
  <si>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</si>
  <si>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</si>
  <si>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</si>
  <si>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</si>
  <si>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</si>
  <si>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</si>
  <si>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</si>
  <si>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</si>
  <si>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</si>
  <si>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</si>
  <si>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</si>
  <si>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</si>
  <si>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</si>
  <si>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</si>
  <si>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</si>
  <si>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</si>
  <si>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</si>
  <si>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</si>
  <si>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</si>
  <si>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</si>
  <si>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</si>
  <si>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</si>
  <si>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</si>
  <si>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</si>
  <si>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</si>
  <si>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</si>
  <si>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</si>
  <si>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</si>
  <si>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</si>
  <si>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</si>
  <si>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</si>
  <si>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</si>
  <si>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</si>
  <si>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</si>
  <si>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</si>
  <si>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</si>
  <si>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</si>
  <si>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</si>
  <si>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</si>
  <si>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</si>
  <si>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</si>
  <si>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</si>
  <si>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</si>
  <si>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</si>
  <si>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</si>
  <si>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</si>
  <si>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</si>
  <si>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</si>
  <si>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</si>
  <si>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</si>
  <si>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</si>
  <si>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</si>
  <si>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</si>
  <si>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</si>
  <si>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</si>
  <si>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</si>
  <si>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</si>
  <si>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</si>
  <si>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</si>
  <si>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</si>
  <si>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</si>
  <si>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</si>
  <si>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</si>
  <si>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</si>
  <si>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</si>
  <si>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</si>
  <si>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</si>
  <si>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</si>
  <si>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</si>
  <si>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</si>
  <si>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</si>
  <si>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</si>
  <si>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</si>
  <si>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</si>
  <si>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</si>
  <si>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</si>
  <si>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</si>
  <si>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</si>
  <si>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</si>
  <si>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</si>
  <si>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</si>
  <si>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</si>
  <si>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</si>
  <si>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</si>
  <si>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</si>
  <si>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</si>
  <si>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</si>
  <si>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</si>
  <si>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</si>
  <si>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</si>
  <si>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</si>
  <si>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</si>
  <si>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</si>
  <si>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</si>
  <si>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</si>
  <si>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</si>
  <si>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</si>
  <si>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</si>
  <si>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</si>
  <si>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</si>
  <si>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</si>
  <si>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</si>
  <si>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</si>
  <si>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</si>
  <si>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</si>
  <si>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</si>
  <si>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</si>
  <si>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</si>
  <si>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</si>
  <si>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</si>
  <si>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</si>
  <si>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</si>
  <si>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</si>
  <si>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</si>
  <si>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</si>
  <si>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</si>
  <si>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</si>
  <si>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</si>
  <si>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</si>
  <si>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</si>
  <si>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</si>
  <si>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</si>
  <si>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</si>
  <si>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</si>
  <si>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</si>
  <si>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</si>
  <si>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</si>
  <si>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</si>
  <si>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</si>
  <si>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</si>
  <si>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</si>
  <si>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</si>
  <si>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</si>
  <si>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</si>
  <si>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</si>
  <si>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</si>
  <si>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</si>
  <si>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</si>
  <si>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</si>
  <si>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</si>
  <si>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</si>
  <si>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</si>
  <si>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</si>
  <si>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</si>
  <si>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</si>
  <si>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</si>
  <si>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</si>
  <si>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</si>
  <si>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</si>
  <si>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</si>
  <si>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</si>
  <si>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</si>
  <si>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</si>
  <si>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</si>
  <si>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</si>
  <si>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</si>
  <si>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</si>
  <si>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</si>
  <si>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</si>
  <si>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</si>
  <si>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</si>
  <si>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</si>
  <si>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</si>
  <si>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</si>
  <si>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</si>
  <si>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</si>
  <si>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</si>
  <si>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</si>
  <si>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</si>
  <si>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</si>
  <si>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</si>
  <si>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</si>
  <si>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</si>
  <si>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</si>
  <si>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</si>
  <si>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</si>
  <si>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</si>
  <si>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</si>
  <si>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</si>
  <si>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</si>
  <si>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</si>
  <si>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</si>
  <si>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</si>
  <si>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</si>
  <si>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</si>
  <si>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</si>
  <si>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</si>
  <si>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</si>
  <si>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</si>
  <si>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</si>
  <si>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</si>
  <si>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</si>
  <si>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</si>
  <si>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</si>
  <si>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</si>
  <si>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</si>
  <si>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</si>
  <si>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</si>
  <si>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</si>
  <si>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</si>
  <si>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</si>
  <si>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</si>
  <si>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</si>
  <si>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</si>
  <si>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</si>
  <si>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</si>
  <si>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</si>
  <si>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</si>
  <si>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</si>
  <si>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</si>
  <si>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</si>
  <si>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</si>
  <si>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</si>
  <si>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</si>
  <si>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</si>
  <si>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</si>
  <si>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</si>
  <si>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</si>
  <si>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</si>
  <si>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</si>
  <si>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</si>
  <si>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</si>
  <si>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</si>
  <si>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</si>
  <si>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</si>
  <si>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</si>
  <si>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</si>
  <si>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</si>
  <si>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</si>
  <si>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</si>
  <si>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</si>
  <si>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</si>
  <si>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</si>
  <si>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</si>
  <si>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</si>
  <si>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</si>
  <si>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</si>
  <si>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</si>
  <si>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</si>
  <si>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</si>
  <si>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</si>
  <si>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</si>
  <si>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</si>
  <si>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</si>
  <si>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</si>
  <si>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</si>
  <si>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</si>
  <si>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</si>
  <si>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</si>
  <si>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</si>
  <si>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</si>
  <si>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</si>
  <si>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</si>
  <si>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</si>
  <si>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</si>
  <si>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</si>
  <si>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</si>
  <si>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</si>
  <si>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</si>
  <si>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</si>
  <si>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</si>
  <si>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</si>
  <si>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</si>
  <si>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</si>
  <si>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</si>
  <si>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</si>
  <si>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</si>
  <si>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</si>
  <si>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</si>
  <si>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</si>
  <si>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</si>
  <si>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</si>
  <si>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</si>
  <si>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</si>
  <si>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</si>
  <si>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</si>
  <si>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</si>
  <si>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</si>
  <si>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</si>
  <si>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</si>
  <si>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</si>
  <si>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</si>
  <si>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</si>
  <si>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</si>
  <si>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</si>
  <si>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</si>
  <si>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</si>
  <si>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</si>
  <si>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</si>
  <si>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</si>
  <si>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</si>
  <si>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</si>
  <si>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</si>
  <si>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</si>
  <si>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</si>
  <si>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</si>
  <si>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</si>
  <si>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</si>
  <si>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</si>
  <si>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</si>
  <si>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</si>
  <si>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</si>
  <si>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</si>
  <si>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</si>
  <si>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</si>
  <si>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</si>
  <si>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</si>
  <si>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</si>
  <si>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</si>
  <si>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</si>
  <si>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</si>
  <si>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</si>
  <si>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</si>
  <si>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</si>
  <si>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</si>
  <si>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</si>
  <si>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</si>
  <si>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</si>
  <si>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</si>
  <si>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</si>
  <si>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</si>
  <si>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</si>
  <si>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</si>
  <si>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</si>
  <si>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</si>
  <si>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</si>
  <si>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</si>
  <si>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</si>
  <si>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</si>
  <si>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</si>
  <si>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</si>
  <si>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</si>
  <si>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</si>
  <si>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</si>
  <si>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</si>
  <si>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</si>
  <si>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</si>
  <si>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</si>
  <si>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</si>
  <si>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</si>
  <si>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</si>
  <si>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</si>
  <si>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</si>
  <si>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</si>
  <si>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</si>
  <si>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</si>
  <si>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</si>
  <si>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</si>
  <si>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</si>
  <si>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</si>
  <si>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</si>
  <si>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</si>
  <si>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</si>
  <si>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</si>
  <si>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</si>
  <si>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</si>
  <si>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</si>
  <si>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</si>
  <si>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</si>
  <si>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</si>
  <si>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</si>
  <si>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</si>
  <si>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</si>
  <si>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</si>
  <si>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</si>
  <si>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</si>
  <si>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</si>
  <si>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</si>
  <si>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</si>
  <si>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</si>
  <si>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</si>
  <si>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</si>
  <si>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</si>
  <si>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</si>
  <si>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</si>
  <si>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</si>
  <si>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</si>
  <si>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</si>
  <si>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</si>
  <si>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</si>
  <si>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</si>
  <si>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</si>
  <si>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</si>
  <si>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</si>
  <si>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</si>
  <si>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</si>
  <si>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</si>
  <si>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</si>
  <si>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</si>
  <si>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</si>
  <si>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</si>
  <si>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</si>
  <si>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</si>
  <si>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</si>
  <si>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</si>
  <si>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</si>
  <si>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</si>
  <si>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</si>
  <si>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</si>
  <si>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</si>
  <si>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</si>
  <si>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</si>
  <si>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</si>
  <si>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</si>
  <si>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</si>
  <si>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</si>
  <si>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</si>
  <si>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</si>
  <si>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</si>
  <si>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</si>
  <si>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</si>
  <si>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</si>
  <si>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</si>
  <si>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</si>
  <si>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</si>
  <si>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</si>
  <si>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</si>
  <si>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</si>
  <si>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</si>
  <si>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</si>
  <si>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</si>
  <si>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</si>
  <si>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</si>
  <si>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</si>
  <si>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</si>
  <si>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</si>
  <si>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</si>
  <si>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</si>
  <si>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</si>
  <si>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</si>
  <si>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</si>
  <si>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</si>
  <si>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</si>
  <si>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</si>
  <si>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</si>
  <si>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</si>
  <si>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</si>
  <si>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</si>
  <si>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</si>
  <si>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</si>
  <si>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</si>
  <si>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</si>
  <si>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</si>
  <si>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</si>
  <si>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</si>
  <si>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</si>
  <si>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</si>
  <si>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</si>
  <si>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</si>
  <si>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</si>
  <si>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</si>
  <si>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</si>
  <si>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</si>
  <si>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</si>
  <si>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</si>
  <si>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</si>
  <si>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</si>
  <si>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</si>
  <si>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</si>
  <si>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</si>
  <si>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</si>
  <si>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</si>
  <si>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</si>
  <si>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</si>
  <si>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</si>
  <si>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</si>
  <si>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</si>
  <si>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</si>
  <si>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</si>
  <si>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</si>
  <si>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</si>
  <si>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</si>
  <si>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</si>
  <si>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</si>
  <si>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</si>
  <si>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</si>
  <si>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</si>
  <si>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</si>
  <si>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</si>
  <si>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</si>
  <si>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</si>
  <si>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</si>
  <si>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</si>
  <si>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</si>
  <si>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</si>
  <si>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</si>
  <si>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</si>
  <si>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</si>
  <si>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</si>
  <si>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</si>
  <si>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</si>
  <si>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</si>
  <si>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</si>
  <si>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</si>
  <si>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</si>
  <si>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</si>
  <si>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</si>
  <si>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</si>
  <si>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</si>
  <si>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</si>
  <si>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</si>
  <si>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</si>
  <si>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</si>
  <si>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</si>
  <si>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</si>
  <si>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</si>
  <si>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</si>
  <si>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</si>
  <si>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</si>
  <si>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</si>
  <si>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</si>
  <si>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</si>
  <si>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</si>
  <si>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</si>
  <si>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</si>
  <si>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</si>
  <si>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</si>
  <si>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</si>
  <si>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</si>
  <si>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</si>
  <si>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</si>
  <si>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</si>
  <si>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</si>
  <si>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</si>
  <si>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</si>
  <si>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</si>
  <si>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</si>
  <si>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</si>
  <si>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</si>
  <si>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</si>
  <si>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</si>
  <si>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</si>
  <si>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</si>
  <si>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</si>
  <si>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</si>
  <si>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</si>
  <si>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</si>
  <si>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</si>
  <si>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</si>
  <si>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</si>
  <si>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</si>
  <si>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</si>
  <si>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</si>
  <si>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</si>
  <si>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</si>
  <si>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</si>
  <si>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</si>
  <si>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</si>
  <si>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</si>
  <si>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</si>
  <si>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</si>
  <si>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</si>
  <si>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</si>
  <si>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</si>
  <si>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</si>
  <si>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</si>
  <si>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</si>
  <si>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</si>
  <si>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</si>
  <si>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</si>
  <si>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</si>
  <si>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</si>
  <si>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</si>
  <si>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</si>
  <si>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</si>
  <si>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</si>
  <si>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</si>
  <si>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</si>
  <si>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</si>
  <si>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</si>
  <si>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</si>
  <si>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</si>
  <si>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</si>
  <si>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</si>
  <si>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</si>
  <si>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</si>
  <si>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</si>
  <si>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</si>
  <si>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</si>
  <si>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</si>
  <si>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</si>
  <si>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</si>
  <si>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</si>
  <si>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</si>
  <si>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</si>
  <si>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</si>
  <si>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</si>
  <si>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</si>
  <si>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</si>
  <si>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</si>
  <si>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</si>
  <si>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</si>
  <si>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</si>
  <si>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</si>
  <si>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</si>
  <si>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</si>
  <si>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</si>
  <si>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</si>
  <si>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</si>
  <si>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</si>
  <si>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</si>
  <si>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</si>
  <si>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</si>
  <si>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</si>
  <si>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</si>
  <si>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</si>
  <si>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</si>
  <si>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</si>
  <si>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</si>
  <si>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</si>
  <si>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</si>
  <si>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</si>
  <si>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</si>
  <si>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</si>
  <si>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</si>
  <si>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</si>
  <si>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</si>
  <si>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</si>
  <si>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</si>
  <si>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</si>
  <si>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</si>
  <si>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</si>
  <si>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</si>
  <si>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</si>
  <si>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</si>
  <si>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</si>
  <si>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</si>
  <si>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</si>
  <si>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</si>
  <si>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</si>
  <si>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</si>
  <si>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</si>
  <si>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</si>
  <si>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</si>
  <si>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</si>
  <si>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</si>
  <si>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</si>
  <si>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</si>
  <si>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</si>
  <si>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</si>
  <si>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</si>
  <si>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</si>
  <si>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</si>
  <si>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</si>
  <si>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</si>
  <si>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</si>
  <si>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</si>
  <si>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</si>
  <si>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</si>
  <si>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</si>
  <si>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</si>
  <si>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</si>
  <si>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</si>
  <si>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</si>
  <si>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</si>
  <si>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</si>
  <si>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</si>
  <si>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</si>
  <si>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</si>
  <si>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</si>
  <si>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</si>
  <si>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</si>
  <si>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</si>
  <si>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</si>
  <si>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</si>
  <si>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</si>
  <si>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</si>
  <si>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</si>
  <si>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</si>
  <si>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</si>
  <si>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</si>
  <si>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</si>
  <si>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</si>
  <si>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</si>
  <si>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</si>
  <si>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</si>
  <si>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</si>
  <si>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</si>
  <si>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</si>
  <si>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</si>
  <si>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</si>
  <si>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</si>
  <si>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</si>
  <si>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</si>
  <si>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</si>
  <si>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</si>
  <si>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</si>
  <si>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</si>
  <si>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</si>
  <si>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</si>
  <si>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</si>
  <si>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</si>
  <si>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</si>
  <si>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</si>
  <si>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</si>
  <si>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</si>
  <si>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</si>
  <si>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</si>
  <si>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</si>
  <si>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</si>
  <si>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</si>
  <si>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</si>
  <si>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</si>
  <si>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</si>
  <si>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</si>
  <si>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</si>
  <si>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</si>
  <si>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</si>
  <si>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</si>
  <si>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</si>
  <si>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</si>
  <si>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</si>
  <si>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</si>
  <si>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</si>
  <si>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</si>
  <si>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</si>
  <si>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</si>
  <si>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</si>
  <si>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</si>
  <si>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</si>
  <si>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</si>
  <si>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</si>
  <si>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</si>
  <si>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</si>
  <si>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</si>
  <si>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</si>
  <si>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</si>
  <si>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</si>
  <si>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</si>
  <si>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</si>
  <si>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</si>
  <si>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</si>
  <si>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</si>
  <si>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</si>
  <si>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</si>
  <si>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</si>
  <si>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</si>
  <si>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</si>
  <si>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</si>
  <si>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</si>
  <si>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</si>
  <si>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</si>
  <si>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</si>
  <si>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</si>
  <si>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</si>
  <si>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</si>
  <si>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</si>
  <si>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</si>
  <si>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</si>
  <si>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</si>
  <si>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</si>
  <si>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</si>
  <si>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</si>
  <si>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</si>
  <si>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</si>
  <si>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</si>
  <si>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</si>
  <si>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</si>
  <si>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</si>
  <si>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</si>
  <si>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</si>
  <si>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</si>
  <si>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</si>
  <si>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</si>
  <si>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</si>
  <si>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</si>
  <si>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</si>
  <si>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</si>
  <si>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</si>
  <si>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</si>
  <si>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</si>
  <si>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</si>
  <si>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</si>
  <si>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</si>
  <si>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</si>
  <si>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</si>
  <si>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</si>
  <si>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</si>
  <si>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</si>
  <si>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</si>
  <si>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</si>
  <si>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</si>
  <si>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</si>
  <si>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</si>
  <si>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</si>
  <si>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</si>
  <si>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</si>
  <si>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</si>
  <si>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</si>
  <si>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</si>
  <si>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</si>
  <si>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</si>
  <si>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</si>
  <si>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</si>
  <si>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</si>
  <si>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</si>
  <si>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</si>
  <si>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</si>
  <si>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</si>
  <si>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</si>
  <si>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</si>
  <si>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</si>
  <si>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</si>
  <si>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</si>
  <si>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</si>
  <si>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</si>
  <si>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</si>
  <si>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</si>
  <si>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</si>
  <si>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</si>
  <si>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</si>
  <si>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</si>
  <si>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</si>
  <si>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</si>
  <si>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</si>
  <si>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</si>
  <si>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</si>
  <si>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</si>
  <si>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</si>
  <si>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</si>
  <si>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</si>
  <si>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</si>
  <si>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</si>
  <si>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</si>
  <si>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</si>
  <si>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</si>
  <si>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</si>
  <si>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</si>
  <si>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</si>
  <si>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</si>
  <si>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</si>
  <si>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</si>
  <si>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</si>
  <si>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</si>
  <si>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</si>
  <si>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</si>
  <si>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</si>
  <si>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</si>
  <si>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</si>
  <si>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</si>
  <si>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</si>
  <si>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</si>
  <si>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</si>
  <si>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</si>
  <si>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</si>
  <si>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</si>
  <si>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</si>
  <si>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</si>
  <si>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</si>
  <si>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</si>
  <si>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</si>
  <si>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</si>
  <si>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</si>
  <si>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</si>
  <si>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</si>
  <si>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</si>
  <si>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</si>
  <si>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</si>
  <si>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</si>
  <si>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</si>
  <si>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</si>
  <si>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</si>
  <si>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</si>
  <si>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</si>
  <si>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</si>
  <si>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</si>
  <si>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</si>
  <si>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</si>
  <si>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</si>
  <si>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</si>
  <si>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</si>
  <si>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</si>
  <si>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</si>
  <si>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</si>
  <si>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</si>
  <si>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</si>
  <si>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</si>
  <si>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</si>
  <si>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</si>
  <si>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</si>
  <si>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</si>
  <si>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</si>
  <si>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</si>
  <si>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</si>
  <si>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</si>
  <si>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</si>
  <si>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</si>
  <si>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</si>
  <si>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</si>
  <si>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</si>
  <si>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</si>
  <si>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</si>
  <si>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</si>
  <si>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</si>
  <si>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</si>
  <si>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</si>
  <si>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</si>
  <si>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</si>
  <si>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</si>
  <si>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</si>
  <si>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</si>
  <si>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</si>
  <si>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</si>
  <si>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</si>
  <si>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</si>
  <si>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</si>
  <si>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</si>
  <si>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</si>
  <si>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</si>
  <si>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</si>
  <si>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</si>
  <si>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</si>
  <si>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</si>
  <si>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</si>
  <si>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</si>
  <si>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</si>
  <si>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</si>
  <si>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</si>
  <si>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</si>
  <si>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</si>
  <si>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</si>
  <si>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</si>
  <si>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</si>
  <si>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</si>
  <si>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</si>
  <si>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</si>
  <si>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</si>
  <si>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</si>
  <si>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</si>
  <si>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</si>
  <si>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</si>
  <si>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</si>
  <si>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</si>
  <si>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</si>
  <si>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</si>
  <si>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</si>
  <si>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</si>
  <si>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</si>
  <si>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</si>
  <si>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</si>
  <si>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</si>
  <si>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</si>
  <si>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</si>
  <si>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</si>
  <si>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</si>
  <si>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</si>
  <si>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</si>
  <si>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</si>
  <si>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</si>
  <si>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</si>
  <si>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</si>
  <si>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</si>
  <si>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</si>
  <si>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</si>
  <si>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</si>
  <si>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</si>
  <si>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</si>
  <si>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</si>
  <si>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</si>
  <si>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</si>
  <si>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</si>
  <si>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</si>
  <si>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</si>
  <si>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</si>
  <si>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</si>
  <si>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</si>
  <si>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</si>
  <si>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</si>
  <si>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</si>
  <si>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</si>
  <si>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</si>
  <si>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</si>
  <si>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</si>
  <si>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</si>
  <si>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</si>
  <si>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</si>
  <si>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</si>
  <si>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</si>
  <si>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</si>
  <si>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</si>
  <si>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</si>
  <si>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</si>
  <si>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</si>
  <si>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</si>
  <si>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</si>
  <si>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</si>
  <si>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</si>
  <si>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</si>
  <si>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</si>
  <si>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</si>
  <si>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</si>
  <si>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</si>
  <si>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</si>
  <si>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</si>
  <si>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</si>
  <si>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</si>
  <si>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</si>
  <si>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</si>
  <si>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</si>
  <si>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</si>
  <si>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</si>
  <si>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</si>
  <si>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</si>
  <si>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</si>
  <si>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</si>
  <si>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</si>
  <si>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</si>
  <si>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</si>
  <si>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</si>
  <si>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</si>
  <si>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</si>
  <si>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</si>
  <si>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</si>
  <si>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</si>
  <si>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</si>
  <si>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</si>
  <si>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</si>
  <si>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</si>
  <si>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</si>
  <si>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</si>
  <si>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</si>
  <si>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</si>
  <si>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</si>
  <si>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</si>
  <si>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</si>
  <si>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</si>
  <si>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</si>
  <si>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</si>
  <si>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</si>
  <si>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</si>
  <si>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</si>
  <si>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</si>
  <si>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</si>
  <si>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</si>
  <si>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</si>
  <si>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</si>
  <si>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</si>
  <si>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</si>
  <si>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</si>
  <si>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</si>
  <si>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</si>
  <si>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</si>
  <si>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</si>
  <si>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</si>
  <si>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</si>
  <si>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</si>
  <si>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</si>
  <si>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</si>
  <si>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</si>
  <si>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</si>
  <si>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</si>
  <si>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</si>
  <si>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</si>
  <si>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</si>
  <si>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</si>
  <si>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</si>
  <si>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</si>
  <si>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</si>
  <si>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</si>
  <si>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</si>
  <si>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</si>
  <si>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</si>
  <si>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</si>
  <si>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</si>
  <si>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</si>
  <si>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</si>
  <si>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</si>
  <si>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</si>
  <si>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</si>
  <si>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</si>
  <si>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</si>
  <si>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</si>
  <si>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</si>
  <si>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</si>
  <si>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</si>
  <si>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</si>
  <si>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</si>
  <si>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</si>
  <si>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</si>
  <si>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</si>
  <si>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</si>
  <si>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</si>
  <si>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</si>
  <si>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</si>
  <si>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</si>
  <si>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</si>
  <si>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</si>
  <si>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</si>
  <si>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</si>
  <si>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</si>
  <si>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</si>
  <si>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</si>
  <si>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</si>
  <si>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</si>
  <si>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</si>
  <si>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</si>
  <si>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</si>
  <si>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</si>
  <si>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</si>
  <si>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</si>
  <si>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</si>
  <si>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</si>
  <si>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</si>
  <si>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</si>
  <si>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</si>
  <si>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</si>
  <si>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</si>
  <si>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</si>
  <si>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</si>
  <si>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</si>
  <si>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</si>
  <si>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</si>
  <si>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</si>
  <si>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</si>
  <si>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</si>
  <si>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</si>
  <si>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</si>
  <si>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</si>
  <si>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</si>
  <si>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</si>
  <si>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</si>
  <si>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</si>
  <si>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</si>
  <si>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</si>
  <si>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</si>
  <si>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</si>
  <si>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</si>
  <si>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</si>
  <si>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</si>
  <si>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</si>
  <si>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</si>
  <si>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</si>
  <si>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</si>
  <si>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</si>
  <si>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</si>
  <si>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</si>
  <si>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</si>
  <si>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</si>
  <si>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</si>
  <si>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</si>
  <si>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</si>
  <si>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</si>
  <si>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</si>
  <si>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</si>
  <si>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</si>
  <si>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</si>
  <si>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</si>
  <si>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</si>
  <si>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</si>
  <si>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</si>
  <si>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</si>
  <si>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</si>
  <si>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</si>
  <si>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</si>
  <si>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</si>
  <si>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</si>
  <si>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</si>
  <si>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</si>
  <si>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</si>
  <si>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</si>
  <si>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</si>
  <si>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</si>
  <si>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</si>
  <si>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</si>
  <si>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</si>
  <si>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</si>
  <si>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</si>
  <si>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</si>
  <si>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</si>
  <si>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</si>
  <si>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</si>
  <si>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</si>
  <si>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</si>
  <si>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</si>
  <si>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</si>
  <si>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</si>
  <si>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</si>
  <si>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</si>
  <si>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</si>
  <si>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</si>
  <si>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</si>
  <si>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</si>
  <si>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</si>
  <si>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</si>
  <si>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</si>
  <si>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</si>
  <si>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</si>
  <si>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</si>
  <si>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</si>
  <si>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</si>
  <si>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</si>
  <si>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</si>
  <si>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</si>
  <si>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</si>
  <si>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</si>
  <si>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</si>
  <si>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</si>
  <si>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</si>
  <si>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</si>
  <si>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</si>
  <si>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</si>
  <si>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</si>
  <si>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</si>
  <si>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</si>
  <si>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</si>
  <si>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</si>
  <si>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</si>
  <si>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</si>
  <si>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</si>
  <si>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</si>
  <si>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</si>
  <si>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</si>
  <si>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</si>
  <si>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</si>
  <si>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</si>
  <si>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</si>
  <si>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</si>
  <si>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</si>
  <si>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</si>
  <si>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</si>
  <si>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</si>
  <si>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</si>
  <si>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</si>
  <si>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</si>
  <si>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</si>
  <si>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</si>
  <si>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</si>
  <si>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</si>
  <si>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</si>
  <si>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</si>
  <si>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</si>
  <si>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</si>
  <si>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</si>
  <si>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</si>
  <si>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</si>
  <si>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</si>
  <si>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</si>
  <si>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</si>
  <si>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</si>
  <si>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</si>
  <si>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</si>
  <si>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</si>
  <si>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</si>
  <si>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</si>
  <si>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</si>
  <si>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</si>
  <si>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</si>
  <si>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</si>
  <si>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</si>
  <si>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</si>
  <si>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</si>
  <si>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</si>
  <si>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</si>
  <si>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</si>
  <si>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</si>
  <si>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</si>
  <si>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</si>
  <si>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</si>
  <si>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</si>
  <si>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</si>
  <si>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</si>
  <si>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</si>
  <si>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</si>
  <si>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</si>
  <si>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</si>
  <si>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</si>
  <si>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</si>
  <si>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</si>
  <si>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</si>
  <si>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</si>
  <si>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</si>
  <si>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</si>
  <si>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</si>
  <si>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</si>
  <si>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</si>
  <si>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</si>
  <si>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</si>
  <si>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</si>
  <si>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</si>
  <si>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</si>
  <si>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</si>
  <si>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</si>
  <si>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</si>
  <si>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</si>
  <si>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</si>
  <si>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</si>
  <si>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</si>
  <si>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</si>
  <si>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</si>
  <si>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</si>
  <si>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</si>
  <si>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</si>
  <si>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</si>
  <si>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</si>
  <si>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</si>
  <si>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</si>
  <si>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</si>
  <si>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</si>
  <si>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</si>
  <si>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</si>
  <si>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</si>
  <si>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</si>
  <si>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</si>
  <si>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</si>
  <si>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</si>
  <si>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</si>
  <si>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</si>
  <si>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</si>
  <si>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</si>
  <si>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</si>
  <si>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</si>
  <si>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</si>
  <si>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</si>
  <si>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</si>
  <si>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</si>
  <si>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</si>
  <si>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</si>
  <si>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</si>
  <si>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</si>
  <si>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</si>
  <si>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</si>
  <si>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</si>
  <si>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</si>
  <si>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</si>
  <si>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</si>
  <si>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</si>
  <si>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</si>
  <si>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</si>
  <si>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</si>
  <si>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</si>
  <si>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</si>
  <si>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</si>
  <si>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</si>
  <si>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</si>
  <si>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</si>
  <si>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</si>
  <si>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</si>
  <si>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</si>
  <si>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</si>
  <si>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</si>
  <si>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</si>
  <si>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</si>
  <si>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</si>
  <si>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</si>
  <si>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</si>
  <si>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</si>
  <si>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</si>
  <si>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</si>
  <si>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</si>
  <si>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</si>
  <si>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</si>
  <si>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</si>
  <si>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</si>
  <si>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</si>
  <si>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</si>
  <si>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</si>
  <si>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</si>
  <si>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</si>
  <si>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</si>
  <si>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</si>
  <si>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</si>
  <si>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</si>
  <si>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</si>
  <si>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</si>
  <si>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</si>
  <si>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</si>
  <si>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</si>
  <si>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</si>
  <si>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</si>
  <si>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</si>
  <si>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</si>
  <si>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</si>
  <si>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</si>
  <si>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</si>
  <si>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</si>
  <si>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</si>
  <si>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</si>
  <si>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</si>
  <si>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</si>
  <si>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</si>
  <si>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</si>
  <si>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</si>
  <si>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</si>
  <si>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</si>
  <si>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</si>
  <si>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</si>
  <si>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</si>
  <si>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</si>
  <si>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</si>
  <si>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</si>
  <si>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</si>
  <si>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</si>
  <si>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</si>
  <si>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</si>
  <si>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</si>
  <si>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</si>
  <si>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</si>
  <si>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</si>
  <si>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</si>
  <si>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</si>
  <si>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</si>
  <si>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</si>
  <si>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</si>
  <si>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</si>
  <si>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</si>
  <si>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</si>
  <si>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</si>
  <si>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</si>
  <si>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</si>
  <si>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</si>
  <si>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</si>
  <si>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</si>
  <si>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</si>
  <si>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</si>
  <si>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</si>
  <si>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</si>
  <si>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</si>
  <si>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</si>
  <si>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</si>
  <si>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</si>
  <si>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</si>
  <si>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</si>
  <si>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</si>
  <si>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</si>
  <si>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</si>
  <si>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</si>
  <si>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</si>
  <si>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</si>
  <si>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</si>
  <si>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</si>
  <si>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</si>
  <si>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</si>
  <si>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</si>
  <si>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</si>
  <si>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</si>
  <si>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</si>
  <si>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</si>
  <si>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</si>
  <si>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</si>
  <si>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</si>
  <si>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</si>
  <si>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</si>
  <si>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</si>
  <si>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</si>
  <si>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</si>
  <si>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</si>
  <si>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</si>
  <si>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</si>
  <si>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</si>
  <si>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</si>
  <si>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</si>
  <si>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</si>
  <si>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</si>
  <si>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</si>
  <si>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</si>
  <si>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</si>
  <si>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</si>
  <si>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</si>
  <si>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</si>
  <si>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</si>
  <si>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</si>
  <si>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</si>
  <si>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</si>
  <si>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</si>
  <si>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</si>
  <si>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</si>
  <si>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</si>
  <si>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</si>
  <si>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</si>
  <si>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</si>
  <si>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</si>
  <si>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</si>
  <si>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</si>
  <si>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</si>
  <si>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</si>
  <si>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</si>
  <si>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</si>
  <si>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</si>
  <si>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</si>
  <si>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</si>
  <si>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</si>
  <si>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</si>
  <si>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</si>
  <si>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</si>
  <si>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</si>
  <si>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</si>
  <si>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</si>
  <si>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</si>
  <si>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</si>
  <si>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</si>
  <si>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</si>
  <si>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</si>
  <si>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</si>
  <si>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</si>
  <si>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</si>
  <si>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</si>
  <si>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</si>
  <si>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</si>
  <si>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</si>
  <si>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</si>
  <si>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</si>
  <si>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</si>
  <si>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</si>
  <si>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</si>
  <si>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</si>
  <si>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</si>
  <si>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</si>
  <si>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</si>
  <si>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</si>
  <si>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</si>
  <si>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</si>
  <si>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</si>
  <si>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</si>
  <si>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</si>
  <si>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</si>
  <si>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</si>
  <si>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</si>
  <si>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</si>
  <si>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</si>
  <si>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</si>
  <si>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</si>
  <si>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</si>
  <si>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</si>
  <si>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</si>
  <si>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</si>
  <si>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</si>
  <si>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</si>
  <si>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</si>
  <si>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</si>
  <si>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</si>
  <si>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</si>
  <si>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</si>
  <si>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</si>
  <si>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</si>
  <si>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</si>
  <si>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</si>
  <si>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</si>
  <si>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</si>
  <si>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</si>
  <si>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</si>
  <si>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</si>
  <si>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</si>
  <si>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</si>
  <si>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</si>
  <si>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</si>
  <si>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</si>
  <si>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</si>
  <si>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</si>
  <si>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</si>
  <si>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</si>
  <si>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</si>
  <si>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</si>
  <si>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</si>
  <si>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</si>
  <si>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</si>
  <si>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</si>
  <si>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</si>
  <si>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</si>
  <si>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</si>
  <si>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</si>
  <si>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</si>
  <si>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</si>
  <si>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</si>
  <si>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</si>
  <si>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</si>
  <si>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</si>
  <si>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</si>
  <si>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</si>
  <si>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</si>
  <si>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</si>
  <si>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</si>
  <si>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</si>
  <si>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</si>
  <si>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</si>
  <si>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</si>
  <si>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</si>
  <si>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</si>
  <si>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</si>
  <si>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</si>
  <si>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</si>
  <si>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</si>
  <si>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</si>
  <si>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</si>
  <si>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</si>
  <si>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</si>
  <si>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</si>
  <si>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</si>
  <si>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</si>
  <si>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</si>
  <si>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</si>
  <si>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</si>
  <si>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</si>
  <si>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</si>
  <si>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</si>
  <si>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</si>
  <si>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</si>
  <si>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</si>
  <si>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</si>
  <si>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</si>
  <si>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</si>
  <si>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</si>
  <si>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</si>
  <si>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</si>
  <si>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</si>
  <si>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</si>
  <si>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</si>
  <si>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</si>
  <si>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</si>
  <si>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</si>
  <si>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</si>
  <si>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</si>
  <si>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</si>
  <si>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</si>
  <si>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</si>
  <si>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</si>
  <si>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</si>
  <si>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</si>
  <si>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</si>
  <si>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</si>
  <si>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</si>
  <si>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</si>
  <si>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</si>
  <si>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</si>
  <si>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</si>
  <si>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</si>
  <si>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</si>
  <si>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</si>
  <si>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</si>
  <si>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</si>
  <si>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</si>
  <si>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</si>
  <si>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</si>
  <si>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</si>
  <si>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</si>
  <si>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</si>
  <si>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</si>
  <si>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</si>
  <si>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</si>
  <si>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</si>
  <si>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</si>
  <si>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</si>
  <si>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</si>
  <si>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</si>
  <si>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</si>
  <si>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</si>
  <si>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</si>
  <si>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</si>
  <si>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</si>
  <si>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</si>
  <si>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</si>
  <si>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</si>
  <si>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</si>
  <si>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</si>
  <si>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</si>
  <si>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</si>
  <si>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</si>
  <si>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</si>
  <si>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</si>
  <si>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</si>
  <si>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</si>
  <si>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</si>
  <si>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</si>
  <si>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</si>
  <si>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</si>
  <si>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</si>
  <si>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</si>
  <si>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</si>
  <si>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</si>
  <si>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</si>
  <si>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</si>
  <si>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</si>
  <si>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</si>
  <si>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</si>
  <si>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</si>
  <si>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</si>
  <si>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</si>
  <si>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</si>
  <si>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</si>
  <si>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</si>
  <si>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</si>
  <si>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</si>
  <si>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</si>
  <si>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</si>
  <si>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</si>
  <si>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</si>
  <si>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</si>
  <si>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</si>
  <si>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</si>
  <si>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</si>
  <si>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</si>
  <si>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</si>
  <si>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</si>
  <si>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</si>
  <si>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</si>
  <si>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</si>
  <si>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</si>
  <si>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</si>
  <si>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</si>
  <si>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</si>
  <si>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</si>
  <si>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</si>
  <si>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</si>
  <si>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</si>
  <si>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</si>
  <si>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</si>
  <si>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</si>
  <si>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</si>
  <si>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</si>
  <si>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</si>
  <si>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</si>
  <si>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</si>
  <si>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</si>
  <si>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</si>
  <si>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</si>
  <si>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</si>
  <si>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</si>
  <si>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</si>
  <si>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</si>
  <si>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</si>
  <si>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</si>
  <si>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</si>
  <si>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</si>
  <si>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</si>
  <si>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</si>
  <si>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</si>
  <si>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</si>
  <si>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</si>
  <si>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</si>
  <si>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</si>
  <si>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</si>
  <si>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</si>
  <si>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</si>
  <si>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</si>
  <si>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</si>
  <si>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</si>
  <si>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</si>
  <si>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</si>
  <si>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</si>
  <si>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</si>
  <si>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</si>
  <si>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</si>
  <si>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</si>
  <si>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</si>
  <si>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</si>
  <si>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</si>
  <si>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</si>
  <si>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</si>
  <si>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</si>
  <si>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</si>
  <si>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</si>
  <si>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</si>
  <si>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</si>
  <si>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</si>
  <si>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</si>
  <si>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</si>
  <si>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</si>
  <si>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</si>
  <si>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</si>
  <si>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</si>
  <si>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</si>
  <si>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</si>
  <si>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</si>
  <si>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</si>
  <si>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</si>
  <si>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</si>
  <si>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</si>
  <si>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</si>
  <si>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</si>
  <si>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</si>
  <si>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</si>
  <si>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</si>
  <si>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</si>
  <si>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</si>
  <si>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</si>
  <si>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</si>
  <si>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</si>
  <si>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</si>
  <si>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</si>
  <si>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</si>
  <si>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</si>
  <si>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</si>
  <si>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</si>
  <si>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</si>
  <si>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</si>
  <si>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</si>
  <si>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</si>
  <si>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</si>
  <si>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</si>
  <si>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</si>
  <si>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</si>
  <si>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</si>
  <si>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</si>
  <si>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</si>
  <si>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</si>
  <si>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</si>
  <si>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</si>
  <si>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</si>
  <si>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</si>
  <si>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</si>
  <si>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</si>
  <si>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</si>
  <si>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</si>
  <si>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</si>
  <si>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</si>
  <si>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</si>
  <si>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</si>
  <si>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</si>
  <si>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</si>
  <si>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</si>
  <si>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</si>
  <si>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</si>
  <si>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</si>
  <si>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</si>
  <si>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</si>
  <si>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</si>
  <si>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</si>
  <si>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</si>
  <si>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</si>
  <si>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</si>
  <si>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</si>
  <si>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</si>
  <si>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</si>
  <si>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</si>
  <si>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</si>
  <si>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</si>
  <si>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</si>
  <si>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</si>
  <si>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</si>
  <si>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</si>
  <si>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</si>
  <si>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</si>
  <si>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</si>
  <si>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</si>
  <si>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</si>
  <si>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</si>
  <si>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</si>
  <si>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</si>
  <si>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</si>
  <si>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</si>
  <si>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</si>
  <si>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</si>
  <si>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</si>
  <si>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</si>
  <si>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</si>
  <si>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</si>
  <si>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</si>
  <si>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</si>
  <si>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</si>
  <si>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</si>
  <si>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</si>
  <si>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</si>
  <si>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</si>
  <si>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</si>
  <si>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</si>
  <si>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</si>
  <si>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</si>
  <si>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</si>
  <si>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</si>
  <si>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</si>
  <si>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</si>
  <si>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</si>
  <si>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</si>
  <si>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</si>
  <si>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</si>
  <si>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</si>
  <si>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</si>
  <si>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</si>
  <si>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</si>
  <si>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</si>
  <si>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</si>
  <si>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</si>
  <si>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</si>
  <si>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</si>
  <si>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</si>
  <si>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</si>
  <si>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</si>
  <si>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</si>
  <si>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</si>
  <si>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</si>
  <si>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</si>
  <si>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</si>
  <si>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</si>
  <si>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</si>
  <si>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</si>
  <si>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</si>
  <si>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</si>
  <si>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</si>
  <si>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</si>
  <si>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</si>
  <si>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</si>
  <si>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</si>
  <si>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</si>
  <si>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</si>
  <si>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</si>
  <si>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</si>
  <si>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</si>
  <si>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</si>
  <si>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</si>
  <si>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</si>
  <si>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</si>
  <si>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</si>
  <si>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</si>
  <si>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</si>
  <si>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</si>
  <si>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</si>
  <si>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</si>
  <si>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</si>
  <si>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</si>
  <si>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</si>
  <si>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</si>
  <si>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</si>
  <si>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</si>
  <si>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</si>
  <si>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</si>
  <si>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</si>
  <si>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</si>
  <si>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</si>
  <si>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</si>
  <si>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</si>
  <si>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</si>
  <si>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</si>
  <si>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</si>
  <si>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</si>
  <si>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</si>
  <si>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</si>
  <si>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</si>
  <si>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</si>
  <si>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</si>
  <si>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</si>
  <si>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</si>
  <si>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</si>
  <si>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</si>
  <si>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</si>
  <si>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</si>
  <si>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</si>
  <si>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</si>
  <si>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</si>
  <si>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</si>
  <si>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</si>
  <si>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</si>
  <si>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</si>
  <si>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</si>
  <si>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</si>
  <si>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</si>
  <si>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</si>
  <si>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</si>
  <si>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</si>
  <si>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</si>
  <si>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</si>
  <si>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</si>
  <si>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</si>
  <si>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</si>
  <si>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</si>
  <si>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</si>
  <si>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</si>
  <si>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</si>
  <si>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</si>
  <si>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</si>
  <si>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</si>
  <si>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</si>
  <si>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</si>
  <si>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</si>
  <si>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</si>
  <si>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</si>
  <si>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</si>
  <si>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</si>
  <si>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</si>
  <si>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</si>
  <si>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</si>
  <si>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</si>
  <si>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</si>
  <si>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</si>
  <si>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</si>
  <si>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</si>
  <si>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</si>
  <si>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</si>
  <si>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</si>
  <si>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</si>
  <si>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</si>
  <si>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</si>
  <si>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</si>
  <si>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</si>
  <si>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</si>
  <si>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</si>
  <si>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</si>
  <si>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</si>
  <si>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</si>
  <si>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</si>
  <si>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</si>
  <si>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</si>
  <si>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</si>
  <si>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</si>
  <si>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</si>
  <si>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</si>
  <si>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</si>
  <si>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</si>
  <si>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</si>
  <si>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</si>
  <si>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</si>
  <si>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</si>
  <si>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</si>
  <si>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</si>
  <si>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</si>
  <si>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</si>
  <si>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</si>
  <si>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</si>
  <si>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</si>
  <si>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</si>
  <si>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</si>
  <si>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</si>
  <si>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</si>
  <si>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</si>
  <si>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</si>
  <si>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</si>
  <si>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</si>
  <si>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</si>
  <si>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</si>
  <si>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</si>
  <si>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</si>
  <si>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</si>
  <si>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</si>
  <si>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</si>
  <si>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</si>
  <si>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</si>
  <si>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</si>
  <si>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</si>
  <si>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</si>
  <si>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</si>
  <si>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</si>
  <si>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</si>
  <si>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</si>
  <si>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</si>
  <si>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</si>
  <si>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</si>
  <si>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</si>
  <si>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</si>
  <si>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</si>
  <si>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</si>
  <si>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</si>
  <si>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</si>
  <si>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</si>
  <si>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</si>
  <si>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</si>
  <si>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</si>
  <si>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</si>
  <si>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</si>
  <si>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</si>
  <si>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</si>
  <si>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</si>
  <si>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</si>
  <si>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</si>
  <si>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</si>
  <si>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</si>
  <si>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</si>
  <si>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</si>
  <si>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</si>
  <si>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</si>
  <si>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</si>
  <si>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</si>
  <si>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</si>
  <si>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</si>
  <si>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</si>
  <si>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</si>
  <si>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</si>
  <si>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</si>
  <si>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</si>
  <si>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</si>
  <si>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</si>
  <si>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</si>
  <si>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</si>
  <si>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</si>
  <si>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</si>
  <si>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</si>
  <si>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</si>
  <si>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</si>
  <si>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</si>
  <si>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</si>
  <si>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</si>
  <si>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</si>
  <si>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</si>
  <si>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</si>
  <si>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</si>
  <si>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</si>
  <si>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</si>
  <si>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</si>
  <si>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</si>
  <si>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</si>
  <si>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</si>
  <si>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</si>
  <si>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</si>
  <si>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</si>
  <si>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</si>
  <si>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</si>
  <si>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</si>
  <si>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</si>
  <si>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</si>
  <si>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</si>
  <si>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</si>
  <si>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</si>
  <si>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</si>
  <si>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</si>
  <si>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</si>
  <si>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</si>
  <si>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</si>
  <si>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</si>
  <si>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</si>
  <si>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</si>
  <si>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</si>
  <si>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</si>
  <si>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</si>
  <si>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</si>
  <si>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</si>
  <si>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</si>
  <si>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</si>
  <si>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</si>
  <si>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</si>
  <si>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</si>
  <si>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</si>
  <si>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</si>
  <si>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</si>
  <si>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</si>
  <si>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</si>
  <si>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</si>
  <si>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</si>
  <si>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</si>
  <si>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</si>
  <si>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</si>
  <si>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</si>
  <si>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</si>
  <si>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</si>
  <si>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</si>
  <si>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</si>
  <si>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</si>
  <si>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</si>
  <si>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</si>
  <si>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</si>
  <si>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</si>
  <si>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</si>
  <si>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</si>
  <si>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</si>
  <si>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</si>
  <si>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</si>
  <si>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</si>
  <si>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</si>
  <si>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</si>
  <si>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</si>
  <si>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</si>
  <si>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</si>
  <si>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</si>
  <si>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</si>
  <si>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</si>
  <si>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</si>
  <si>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</si>
  <si>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</si>
  <si>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</si>
  <si>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</si>
  <si>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</si>
  <si>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</si>
  <si>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</si>
  <si>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</si>
  <si>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</si>
  <si>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</si>
  <si>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</si>
  <si>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</si>
  <si>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</si>
  <si>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</si>
  <si>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</si>
  <si>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</si>
  <si>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</si>
  <si>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</si>
  <si>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</si>
  <si>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</si>
  <si>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</si>
  <si>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</si>
  <si>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</si>
  <si>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</si>
  <si>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</si>
  <si>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</si>
  <si>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</si>
  <si>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</si>
  <si>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</si>
  <si>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</si>
  <si>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</si>
  <si>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</si>
  <si>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</si>
  <si>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</si>
  <si>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</si>
  <si>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</si>
  <si>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</si>
  <si>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</si>
  <si>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</si>
  <si>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</si>
  <si>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</si>
  <si>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</si>
  <si>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</si>
  <si>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</si>
  <si>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</si>
  <si>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</si>
  <si>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</si>
  <si>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</si>
  <si>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</si>
  <si>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</si>
  <si>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</si>
  <si>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</si>
  <si>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</si>
  <si>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</si>
  <si>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</si>
  <si>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</si>
  <si>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</si>
  <si>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</si>
  <si>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</si>
  <si>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</si>
  <si>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</si>
  <si>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</si>
  <si>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</si>
  <si>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</si>
  <si>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</si>
  <si>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</si>
  <si>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</si>
  <si>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</si>
  <si>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</si>
  <si>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</si>
  <si>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</si>
  <si>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</si>
  <si>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</si>
  <si>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</si>
  <si>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</si>
  <si>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</si>
  <si>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</si>
  <si>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</si>
  <si>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</si>
  <si>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</si>
  <si>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</si>
  <si>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</si>
  <si>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</si>
  <si>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</si>
  <si>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</si>
  <si>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</si>
  <si>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</si>
  <si>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</si>
  <si>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</si>
  <si>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</si>
  <si>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</si>
  <si>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</si>
  <si>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</si>
  <si>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</si>
  <si>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</si>
  <si>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</si>
  <si>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</si>
  <si>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</si>
  <si>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</si>
  <si>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</si>
  <si>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</si>
  <si>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</si>
  <si>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</si>
  <si>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</si>
  <si>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</si>
  <si>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</si>
  <si>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</si>
  <si>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</si>
  <si>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</si>
  <si>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</si>
  <si>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</si>
  <si>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</si>
  <si>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</si>
  <si>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</si>
  <si>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</si>
  <si>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</si>
  <si>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</si>
  <si>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</si>
  <si>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</si>
  <si>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</si>
  <si>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</si>
  <si>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</si>
  <si>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</si>
  <si>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</si>
  <si>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</si>
  <si>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</si>
  <si>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</si>
  <si>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</si>
  <si>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</si>
  <si>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</si>
  <si>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</si>
  <si>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</si>
  <si>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</si>
  <si>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</si>
  <si>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</si>
  <si>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</si>
  <si>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</si>
  <si>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</si>
  <si>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</si>
  <si>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</si>
  <si>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</si>
  <si>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</si>
  <si>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</si>
  <si>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</si>
  <si>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</si>
  <si>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</si>
  <si>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</si>
  <si>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</si>
  <si>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</si>
  <si>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</si>
  <si>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</si>
  <si>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</si>
  <si>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</si>
  <si>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</si>
  <si>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</si>
  <si>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</si>
  <si>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</si>
  <si>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</si>
  <si>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</si>
  <si>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</si>
  <si>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</si>
  <si>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</si>
  <si>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</si>
  <si>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</si>
  <si>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</si>
  <si>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</si>
  <si>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</si>
  <si>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</si>
  <si>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</si>
  <si>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</si>
  <si>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</si>
  <si>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</si>
  <si>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</si>
  <si>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</si>
  <si>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</si>
  <si>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</si>
  <si>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</si>
  <si>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</si>
  <si>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</si>
  <si>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</si>
  <si>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</si>
  <si>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</si>
  <si>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</si>
  <si>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</si>
  <si>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</si>
  <si>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</si>
  <si>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</si>
  <si>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</si>
  <si>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</si>
  <si>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</si>
  <si>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</si>
  <si>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</si>
  <si>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</si>
  <si>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</si>
  <si>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</si>
  <si>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</si>
  <si>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</si>
  <si>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</si>
  <si>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</si>
  <si>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</si>
  <si>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</si>
  <si>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</si>
  <si>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</si>
  <si>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</si>
  <si>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</si>
  <si>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</si>
  <si>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</si>
  <si>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</si>
  <si>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</si>
  <si>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</si>
  <si>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</si>
  <si>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</si>
  <si>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</si>
  <si>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</si>
  <si>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</si>
  <si>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</si>
  <si>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</si>
  <si>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</si>
  <si>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</si>
  <si>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</si>
  <si>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</si>
  <si>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</si>
  <si>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</si>
  <si>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</si>
  <si>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</si>
  <si>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</si>
  <si>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</si>
  <si>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</si>
  <si>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</si>
  <si>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</si>
  <si>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</si>
  <si>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</si>
  <si>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</si>
  <si>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</si>
  <si>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</si>
  <si>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</si>
  <si>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</si>
  <si>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</si>
  <si>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</si>
  <si>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</si>
  <si>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</si>
  <si>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</si>
  <si>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</si>
  <si>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</si>
  <si>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</si>
  <si>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</si>
  <si>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</si>
  <si>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</si>
  <si>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</si>
  <si>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</si>
  <si>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</si>
  <si>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</si>
  <si>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</si>
  <si>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</si>
  <si>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</si>
  <si>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</si>
  <si>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</si>
  <si>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</si>
  <si>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</si>
  <si>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</si>
  <si>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</si>
  <si>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</si>
  <si>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</si>
  <si>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</si>
  <si>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</si>
  <si>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</si>
  <si>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</si>
  <si>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</si>
  <si>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</si>
  <si>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</si>
  <si>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</si>
  <si>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</si>
  <si>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</si>
  <si>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</si>
  <si>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</si>
  <si>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</si>
  <si>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</si>
  <si>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</si>
  <si>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</si>
  <si>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</si>
  <si>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</si>
  <si>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</si>
  <si>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</si>
  <si>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</si>
  <si>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</si>
  <si>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</si>
  <si>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</si>
  <si>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</si>
  <si>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</si>
  <si>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</si>
  <si>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</si>
  <si>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</si>
  <si>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</si>
  <si>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</si>
  <si>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</si>
  <si>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</si>
  <si>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</si>
  <si>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</si>
  <si>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</si>
  <si>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</si>
  <si>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</si>
  <si>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</si>
  <si>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</si>
  <si>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</si>
  <si>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</si>
  <si>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</si>
  <si>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</si>
  <si>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</si>
  <si>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</si>
  <si>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</si>
  <si>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</si>
  <si>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</si>
  <si>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</si>
  <si>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</si>
  <si>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</si>
  <si>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</si>
  <si>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</si>
  <si>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</si>
  <si>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</si>
  <si>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</si>
  <si>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</si>
  <si>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</si>
  <si>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</si>
  <si>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</si>
  <si>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</si>
  <si>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</si>
  <si>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</si>
  <si>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</si>
  <si>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</si>
  <si>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</si>
  <si>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</si>
  <si>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</si>
  <si>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</si>
  <si>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</si>
  <si>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</si>
  <si>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</si>
  <si>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</si>
  <si>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</si>
  <si>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</si>
  <si>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</si>
  <si>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</si>
  <si>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</si>
  <si>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</si>
  <si>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</si>
  <si>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</si>
  <si>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</si>
  <si>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</si>
  <si>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</si>
  <si>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</si>
  <si>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</si>
  <si>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</si>
  <si>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</si>
  <si>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</si>
  <si>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</si>
  <si>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</si>
  <si>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</si>
  <si>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</si>
  <si>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</si>
  <si>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</si>
  <si>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</si>
  <si>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</si>
  <si>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</si>
  <si>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</si>
  <si>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</si>
  <si>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</si>
  <si>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</si>
  <si>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</si>
  <si>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</si>
  <si>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</si>
  <si>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</si>
  <si>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</si>
  <si>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</si>
  <si>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</si>
  <si>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</si>
  <si>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</si>
  <si>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</si>
  <si>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</si>
  <si>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</si>
  <si>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</si>
  <si>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</si>
  <si>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</si>
  <si>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</si>
  <si>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</si>
  <si>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</si>
  <si>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</si>
  <si>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</si>
  <si>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</si>
  <si>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</si>
  <si>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</si>
  <si>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</si>
  <si>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</si>
  <si>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</si>
  <si>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</si>
  <si>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</si>
  <si>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</si>
  <si>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</si>
  <si>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</si>
  <si>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</si>
  <si>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</si>
  <si>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</si>
  <si>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</si>
  <si>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</si>
  <si>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</si>
  <si>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</si>
  <si>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</si>
  <si>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</si>
  <si>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</si>
  <si>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</si>
  <si>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</si>
  <si>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</si>
  <si>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</si>
  <si>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</si>
  <si>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</si>
  <si>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</si>
  <si>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</si>
  <si>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</si>
  <si>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</si>
  <si>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</si>
  <si>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</si>
  <si>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</si>
  <si>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</si>
  <si>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</si>
  <si>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</si>
  <si>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</si>
  <si>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</si>
  <si>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</si>
  <si>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</si>
  <si>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</si>
  <si>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</si>
  <si>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</si>
  <si>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</si>
  <si>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</si>
  <si>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</si>
  <si>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</si>
  <si>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</si>
  <si>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</si>
  <si>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</si>
  <si>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</si>
  <si>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</si>
  <si>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</si>
  <si>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</si>
  <si>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</si>
  <si>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</si>
  <si>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</si>
  <si>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</si>
  <si>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</si>
  <si>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</si>
  <si>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</si>
  <si>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</si>
  <si>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</si>
  <si>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</si>
  <si>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</si>
  <si>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</si>
  <si>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</si>
  <si>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</si>
  <si>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</si>
  <si>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</si>
  <si>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</si>
  <si>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</si>
  <si>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</si>
  <si>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</si>
  <si>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</si>
  <si>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</si>
  <si>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</si>
  <si>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</si>
  <si>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</si>
  <si>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</si>
  <si>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</si>
  <si>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</si>
  <si>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</si>
  <si>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</si>
  <si>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</si>
  <si>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</si>
  <si>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</si>
  <si>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</si>
  <si>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</si>
  <si>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</si>
  <si>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</si>
  <si>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</si>
  <si>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</si>
  <si>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</si>
  <si>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</si>
  <si>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</si>
  <si>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</si>
  <si>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</si>
  <si>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</si>
  <si>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</si>
  <si>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</si>
  <si>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</si>
  <si>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</si>
  <si>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</si>
  <si>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</si>
  <si>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</si>
  <si>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</si>
  <si>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</si>
  <si>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</si>
  <si>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</si>
  <si>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</si>
  <si>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</si>
  <si>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</si>
  <si>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</si>
  <si>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</si>
  <si>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</si>
  <si>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</si>
  <si>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</si>
  <si>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</si>
  <si>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</si>
  <si>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</si>
  <si>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</si>
  <si>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</si>
  <si>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</si>
  <si>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</si>
  <si>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</si>
  <si>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</si>
  <si>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</si>
  <si>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</si>
  <si>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</si>
  <si>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</si>
  <si>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</si>
  <si>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</si>
  <si>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</si>
  <si>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</si>
  <si>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</si>
  <si>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</si>
  <si>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</si>
  <si>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</si>
  <si>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</si>
  <si>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</si>
  <si>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</si>
  <si>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</si>
  <si>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</si>
  <si>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</si>
  <si>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</si>
  <si>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</si>
  <si>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</si>
  <si>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</si>
  <si>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</si>
  <si>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</si>
  <si>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</si>
  <si>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</si>
  <si>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</si>
  <si>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</si>
  <si>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</si>
  <si>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</si>
  <si>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</si>
  <si>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</si>
  <si>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</si>
  <si>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</si>
  <si>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</si>
  <si>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</si>
  <si>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</si>
  <si>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</si>
  <si>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</si>
  <si>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</si>
  <si>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</si>
  <si>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</si>
  <si>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</si>
  <si>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</si>
  <si>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</si>
  <si>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</si>
  <si>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</si>
  <si>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</si>
  <si>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</si>
  <si>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</si>
  <si>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</si>
  <si>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</si>
  <si>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</si>
  <si>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</si>
  <si>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</si>
  <si>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</si>
  <si>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</si>
  <si>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</si>
  <si>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</si>
  <si>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</si>
  <si>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</si>
  <si>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</si>
  <si>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</si>
  <si>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</si>
  <si>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</si>
  <si>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</si>
  <si>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</si>
  <si>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</si>
  <si>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</si>
  <si>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</si>
  <si>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</si>
  <si>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</si>
  <si>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</si>
  <si>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</si>
  <si>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</si>
  <si>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</si>
  <si>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</si>
  <si>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</si>
  <si>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</si>
  <si>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</si>
  <si>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</si>
  <si>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</si>
  <si>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</si>
  <si>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</si>
  <si>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</si>
  <si>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</si>
  <si>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</si>
  <si>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</si>
  <si>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</si>
  <si>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</si>
  <si>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</si>
  <si>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</si>
  <si>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</si>
  <si>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</si>
  <si>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</si>
  <si>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</si>
  <si>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</si>
  <si>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</si>
  <si>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</si>
  <si>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</si>
  <si>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</si>
  <si>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</si>
  <si>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</si>
  <si>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</si>
  <si>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</si>
  <si>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</si>
  <si>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</si>
  <si>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</si>
  <si>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</si>
  <si>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</si>
  <si>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</si>
  <si>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</si>
  <si>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</si>
  <si>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</si>
  <si>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</si>
  <si>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</si>
  <si>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</si>
  <si>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</si>
  <si>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</si>
  <si>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</si>
  <si>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</si>
  <si>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</si>
  <si>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</si>
  <si>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</si>
  <si>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</si>
  <si>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</si>
  <si>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</si>
  <si>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</si>
  <si>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</si>
  <si>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</si>
  <si>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</si>
  <si>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</si>
  <si>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</si>
  <si>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</si>
  <si>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</si>
  <si>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</si>
  <si>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</si>
  <si>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</si>
  <si>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</si>
  <si>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</si>
  <si>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</si>
  <si>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</si>
  <si>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</si>
  <si>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</si>
  <si>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</si>
  <si>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</si>
  <si>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</si>
  <si>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</si>
  <si>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</si>
  <si>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</si>
  <si>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</si>
  <si>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</si>
  <si>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</si>
  <si>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</si>
  <si>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</si>
  <si>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</si>
  <si>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</si>
  <si>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</si>
  <si>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</si>
  <si>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</si>
  <si>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</si>
  <si>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</si>
  <si>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</si>
  <si>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</si>
  <si>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</si>
  <si>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</si>
  <si>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</si>
  <si>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</si>
  <si>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</si>
  <si>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</si>
  <si>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</si>
  <si>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</si>
  <si>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</si>
  <si>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</si>
  <si>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</si>
  <si>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</si>
  <si>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</si>
  <si>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</si>
  <si>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</si>
  <si>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</si>
  <si>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</si>
  <si>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</si>
  <si>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</si>
  <si>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</si>
  <si>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</si>
  <si>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</si>
  <si>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</si>
  <si>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</si>
  <si>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</si>
  <si>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</si>
  <si>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</si>
  <si>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</si>
  <si>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</si>
  <si>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</si>
  <si>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</si>
  <si>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</si>
  <si>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</si>
  <si>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</si>
  <si>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</si>
  <si>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</si>
  <si>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</si>
  <si>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</si>
  <si>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</si>
  <si>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</si>
  <si>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</si>
  <si>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</si>
  <si>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</si>
  <si>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</si>
  <si>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</si>
  <si>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</si>
  <si>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</si>
  <si>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</si>
  <si>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</si>
  <si>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</si>
  <si>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</si>
  <si>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</si>
  <si>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</si>
  <si>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</si>
  <si>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</si>
  <si>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</si>
  <si>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</si>
  <si>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</si>
  <si>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</si>
  <si>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</si>
  <si>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</si>
  <si>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</si>
  <si>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</si>
  <si>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</si>
  <si>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</si>
  <si>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</si>
  <si>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</si>
  <si>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</si>
  <si>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</si>
  <si>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</si>
  <si>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</si>
  <si>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</si>
  <si>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</si>
  <si>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</si>
  <si>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</si>
  <si>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</si>
  <si>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</si>
  <si>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</si>
  <si>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</si>
  <si>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</si>
  <si>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</si>
  <si>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</si>
  <si>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</si>
  <si>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</si>
  <si>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</si>
  <si>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</si>
  <si>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</si>
  <si>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</si>
  <si>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</si>
  <si>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</si>
  <si>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</si>
  <si>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</si>
  <si>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</si>
  <si>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</si>
  <si>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</si>
  <si>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</si>
  <si>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</si>
  <si>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</si>
  <si>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</si>
  <si>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</si>
  <si>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</si>
  <si>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</si>
  <si>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</si>
  <si>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</si>
  <si>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</si>
  <si>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</si>
  <si>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</si>
  <si>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</si>
  <si>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</si>
  <si>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</si>
  <si>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</si>
  <si>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</si>
  <si>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</si>
  <si>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</si>
  <si>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</si>
  <si>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</si>
  <si>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</si>
  <si>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</si>
  <si>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</si>
  <si>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</si>
  <si>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</si>
  <si>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</si>
  <si>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</si>
  <si>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</si>
  <si>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</si>
  <si>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</si>
  <si>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</si>
  <si>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</si>
  <si>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</si>
  <si>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</si>
  <si>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</si>
  <si>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</si>
  <si>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</si>
  <si>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</si>
  <si>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</si>
  <si>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</si>
  <si>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</si>
  <si>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</si>
  <si>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</si>
  <si>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</si>
  <si>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</si>
  <si>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</si>
  <si>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</si>
  <si>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</si>
  <si>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</si>
  <si>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</si>
  <si>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</si>
  <si>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</si>
  <si>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</si>
  <si>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</si>
  <si>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</si>
  <si>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</si>
  <si>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</si>
  <si>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</si>
  <si>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</si>
  <si>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</si>
  <si>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</si>
  <si>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</si>
  <si>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</si>
  <si>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</si>
  <si>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</si>
  <si>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</si>
  <si>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</si>
  <si>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</si>
  <si>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</si>
  <si>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</si>
  <si>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</si>
  <si>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</si>
  <si>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</si>
  <si>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</si>
  <si>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</si>
  <si>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</si>
  <si>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</si>
  <si>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</si>
  <si>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</si>
  <si>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</si>
  <si>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</si>
  <si>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</si>
  <si>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</si>
  <si>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</si>
  <si>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</si>
  <si>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</si>
  <si>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</si>
  <si>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</si>
  <si>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</si>
  <si>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</si>
  <si>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</si>
  <si>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</si>
  <si>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</si>
  <si>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</si>
  <si>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</si>
  <si>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</si>
  <si>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</si>
  <si>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</si>
  <si>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</si>
  <si>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</si>
  <si>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</si>
  <si>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</si>
  <si>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</si>
  <si>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</si>
  <si>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</si>
  <si>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</si>
  <si>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</si>
  <si>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</si>
  <si>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</si>
  <si>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</si>
  <si>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</si>
  <si>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</si>
  <si>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</si>
  <si>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</si>
  <si>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</si>
  <si>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</si>
  <si>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</si>
  <si>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</si>
  <si>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</si>
  <si>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</si>
  <si>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</si>
  <si>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</si>
  <si>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</si>
  <si>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</si>
  <si>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</si>
  <si>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</si>
  <si>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</si>
  <si>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</si>
  <si>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</si>
  <si>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</si>
  <si>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</si>
  <si>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</si>
  <si>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</si>
  <si>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</si>
  <si>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</si>
  <si>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</si>
  <si>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</si>
  <si>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</si>
  <si>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</si>
  <si>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</si>
  <si>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</si>
  <si>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</si>
  <si>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</si>
  <si>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</si>
  <si>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</si>
  <si>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</si>
  <si>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</si>
  <si>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</si>
  <si>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</si>
  <si>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</si>
  <si>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</si>
  <si>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</si>
  <si>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</si>
  <si>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</si>
  <si>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</si>
  <si>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</si>
  <si>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</si>
  <si>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</si>
  <si>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</si>
  <si>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</si>
  <si>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</si>
  <si>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</si>
  <si>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</si>
  <si>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</si>
  <si>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</si>
  <si>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</si>
  <si>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</si>
  <si>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</si>
  <si>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</si>
  <si>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</si>
  <si>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</si>
  <si>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</si>
  <si>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</si>
  <si>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</si>
  <si>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</si>
  <si>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</si>
  <si>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</si>
  <si>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</si>
  <si>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</si>
  <si>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</si>
  <si>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</si>
  <si>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</si>
  <si>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</si>
  <si>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</si>
  <si>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</si>
  <si>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</si>
  <si>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</si>
  <si>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</si>
  <si>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</si>
  <si>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</si>
  <si>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</si>
  <si>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</si>
  <si>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</si>
  <si>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</si>
  <si>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</si>
  <si>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</si>
  <si>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</si>
  <si>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</si>
  <si>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</si>
  <si>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</si>
  <si>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</si>
  <si>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</si>
  <si>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</si>
  <si>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</si>
  <si>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</si>
  <si>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</si>
  <si>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</si>
  <si>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</si>
  <si>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</si>
  <si>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</si>
  <si>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</si>
  <si>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</si>
  <si>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</si>
  <si>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</si>
  <si>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</si>
  <si>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</si>
  <si>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</si>
  <si>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</si>
  <si>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</si>
  <si>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</si>
  <si>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</si>
  <si>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</si>
  <si>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</si>
  <si>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</si>
  <si>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</si>
  <si>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</si>
  <si>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</si>
  <si>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</si>
  <si>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</si>
  <si>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</si>
  <si>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</si>
  <si>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</si>
  <si>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</si>
  <si>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</si>
  <si>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</si>
  <si>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</si>
  <si>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</si>
  <si>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</si>
  <si>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</si>
  <si>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</si>
  <si>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</si>
  <si>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</si>
  <si>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</si>
  <si>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</si>
  <si>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</si>
  <si>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</si>
  <si>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</si>
  <si>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</si>
  <si>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</si>
  <si>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</si>
  <si>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</si>
  <si>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</si>
  <si>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</si>
  <si>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</si>
  <si>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</si>
  <si>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</si>
  <si>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</si>
  <si>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</si>
  <si>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</si>
  <si>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</si>
  <si>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</si>
  <si>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</si>
  <si>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</si>
  <si>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</si>
  <si>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</si>
  <si>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</si>
  <si>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</si>
  <si>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</si>
  <si>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</si>
  <si>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</si>
  <si>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</si>
  <si>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</si>
  <si>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</si>
  <si>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</si>
  <si>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</si>
  <si>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</si>
  <si>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</si>
  <si>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</si>
  <si>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</si>
  <si>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</si>
  <si>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</si>
  <si>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</si>
  <si>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</si>
  <si>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</si>
  <si>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</si>
  <si>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</si>
  <si>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</si>
  <si>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</si>
  <si>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</si>
  <si>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</si>
  <si>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</si>
  <si>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</si>
  <si>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</si>
  <si>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</si>
  <si>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</si>
  <si>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</si>
  <si>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</si>
  <si>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</si>
  <si>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</si>
  <si>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</si>
  <si>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</si>
  <si>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</si>
  <si>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</si>
  <si>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</si>
  <si>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</si>
  <si>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</si>
  <si>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</si>
  <si>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</si>
  <si>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</si>
  <si>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</si>
  <si>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</si>
  <si>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</si>
  <si>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</si>
  <si>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</si>
  <si>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</si>
  <si>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</si>
  <si>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</si>
  <si>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</si>
  <si>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</si>
  <si>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</si>
  <si>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</si>
  <si>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</si>
  <si>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</si>
  <si>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</si>
  <si>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</si>
  <si>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</si>
  <si>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</si>
  <si>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</si>
  <si>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</si>
  <si>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</si>
  <si>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</si>
  <si>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</si>
  <si>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</si>
  <si>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</si>
  <si>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</si>
  <si>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</si>
  <si>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</si>
  <si>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</si>
  <si>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</si>
  <si>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</si>
  <si>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</si>
  <si>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</si>
  <si>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</si>
  <si>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</si>
  <si>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</si>
  <si>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</si>
  <si>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</si>
  <si>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</si>
  <si>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</si>
  <si>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</si>
  <si>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</si>
  <si>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</si>
  <si>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</si>
  <si>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</si>
  <si>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</si>
  <si>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</si>
  <si>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</si>
  <si>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</si>
  <si>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</si>
  <si>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</si>
  <si>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</si>
  <si>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</si>
  <si>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</si>
  <si>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</si>
  <si>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</si>
  <si>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</si>
  <si>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</si>
  <si>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</si>
  <si>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</si>
  <si>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</si>
  <si>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</si>
  <si>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</si>
  <si>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</si>
  <si>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</si>
  <si>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</si>
  <si>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</si>
  <si>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</si>
  <si>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</si>
  <si>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</si>
  <si>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</si>
  <si>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</si>
  <si>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</si>
  <si>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</si>
  <si>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</si>
  <si>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</si>
  <si>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</si>
  <si>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</si>
  <si>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</si>
  <si>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</si>
  <si>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</si>
  <si>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</si>
  <si>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</si>
  <si>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</si>
  <si>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</si>
  <si>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</si>
  <si>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</si>
  <si>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</si>
  <si>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</si>
  <si>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</si>
  <si>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</si>
  <si>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</si>
  <si>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</si>
  <si>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</si>
  <si>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</si>
  <si>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</si>
  <si>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</si>
  <si>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</si>
  <si>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</si>
  <si>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</si>
  <si>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</si>
  <si>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</si>
  <si>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</si>
  <si>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</si>
  <si>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</si>
  <si>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</si>
  <si>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</si>
  <si>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</si>
  <si>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</si>
  <si>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</si>
  <si>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</si>
  <si>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</si>
  <si>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</si>
  <si>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</si>
  <si>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</si>
  <si>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</si>
  <si>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</si>
  <si>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</si>
  <si>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</si>
  <si>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</si>
  <si>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</si>
  <si>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</si>
  <si>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</si>
  <si>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</si>
  <si>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</si>
  <si>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</si>
  <si>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</si>
  <si>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</si>
  <si>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</si>
  <si>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</si>
  <si>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</si>
  <si>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</si>
  <si>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</si>
  <si>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</si>
  <si>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</si>
  <si>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</si>
  <si>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</si>
  <si>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</si>
  <si>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</si>
  <si>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</si>
  <si>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</si>
  <si>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</si>
  <si>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</si>
  <si>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</si>
  <si>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</si>
  <si>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</si>
  <si>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</si>
  <si>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</si>
  <si>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</si>
  <si>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</si>
  <si>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</si>
  <si>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</si>
  <si>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</si>
  <si>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</si>
  <si>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</si>
  <si>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</si>
  <si>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</si>
  <si>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</si>
  <si>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</si>
  <si>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</si>
  <si>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</si>
  <si>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</si>
  <si>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</si>
  <si>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</si>
  <si>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</si>
  <si>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</si>
  <si>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</si>
  <si>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</si>
  <si>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</si>
  <si>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</si>
  <si>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</si>
  <si>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</si>
  <si>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</si>
  <si>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</si>
  <si>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</si>
  <si>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</si>
  <si>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</si>
  <si>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</si>
  <si>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</si>
  <si>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</si>
  <si>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</si>
  <si>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</si>
  <si>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</si>
  <si>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</si>
  <si>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</si>
  <si>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</si>
  <si>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</si>
  <si>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</si>
  <si>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</si>
  <si>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</si>
  <si>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</si>
  <si>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</si>
  <si>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</si>
  <si>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</si>
  <si>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</si>
  <si>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</si>
  <si>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</si>
  <si>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</si>
  <si>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</si>
  <si>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</si>
  <si>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</si>
  <si>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</si>
  <si>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</si>
  <si>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</si>
  <si>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</si>
  <si>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</si>
  <si>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</si>
  <si>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</si>
  <si>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</si>
  <si>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</si>
  <si>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</si>
  <si>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</si>
  <si>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</si>
  <si>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</si>
  <si>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</si>
  <si>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</si>
  <si>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</si>
  <si>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</si>
  <si>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</si>
  <si>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</si>
  <si>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</si>
  <si>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</si>
  <si>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</si>
  <si>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</si>
  <si>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</si>
  <si>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</si>
  <si>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</si>
  <si>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</si>
  <si>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</si>
  <si>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</si>
  <si>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</si>
  <si>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</si>
  <si>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</si>
  <si>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</si>
  <si>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</si>
  <si>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</si>
  <si>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</si>
  <si>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</si>
  <si>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</si>
  <si>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</si>
  <si>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</si>
  <si>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</si>
  <si>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</si>
  <si>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</si>
  <si>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</si>
  <si>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</si>
  <si>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</si>
  <si>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</si>
  <si>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</si>
  <si>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</si>
  <si>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</si>
  <si>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</si>
  <si>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</si>
  <si>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</si>
  <si>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</si>
  <si>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</si>
  <si>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</si>
  <si>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</si>
  <si>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</si>
  <si>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</si>
  <si>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</si>
  <si>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</si>
  <si>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</si>
  <si>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</si>
  <si>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</si>
  <si>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</si>
  <si>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</si>
  <si>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</si>
  <si>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</si>
  <si>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</si>
  <si>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</si>
  <si>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</si>
  <si>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</si>
  <si>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</si>
  <si>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</si>
  <si>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</si>
  <si>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</si>
  <si>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</si>
  <si>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</si>
  <si>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</si>
  <si>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</si>
  <si>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</si>
  <si>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</si>
  <si>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</si>
  <si>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</si>
  <si>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</si>
  <si>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</si>
  <si>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</si>
  <si>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</si>
  <si>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</si>
  <si>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</si>
  <si>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</si>
  <si>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</si>
  <si>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</si>
  <si>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</si>
  <si>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</si>
  <si>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</si>
  <si>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</si>
  <si>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</si>
  <si>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</si>
  <si>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</si>
  <si>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</si>
  <si>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</si>
  <si>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</si>
  <si>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</si>
  <si>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</si>
  <si>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</si>
  <si>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</si>
  <si>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</si>
  <si>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</si>
  <si>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</si>
  <si>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</si>
  <si>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</si>
  <si>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</si>
  <si>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</si>
  <si>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</si>
  <si>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</si>
  <si>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</si>
  <si>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</si>
  <si>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</si>
  <si>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</si>
  <si>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</si>
  <si>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</si>
  <si>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</si>
  <si>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</si>
  <si>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</si>
  <si>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</si>
  <si>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</si>
  <si>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</si>
  <si>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</si>
  <si>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</si>
  <si>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</si>
  <si>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</si>
  <si>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</si>
  <si>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</si>
  <si>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</si>
  <si>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</si>
  <si>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</si>
  <si>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</si>
  <si>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</si>
  <si>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</si>
  <si>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</si>
  <si>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</si>
  <si>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</si>
  <si>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</si>
  <si>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</si>
  <si>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</si>
  <si>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</si>
  <si>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</si>
  <si>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</si>
  <si>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</si>
  <si>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</si>
  <si>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</si>
  <si>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</si>
  <si>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</si>
  <si>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</si>
  <si>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</si>
  <si>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</si>
  <si>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</si>
  <si>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</si>
  <si>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</si>
  <si>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</si>
  <si>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</si>
  <si>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</si>
  <si>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</si>
  <si>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</si>
  <si>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</si>
  <si>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</si>
  <si>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</si>
  <si>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</si>
  <si>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</si>
  <si>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</si>
  <si>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</si>
  <si>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</si>
  <si>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</si>
  <si>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</si>
  <si>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</si>
  <si>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</si>
  <si>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</si>
  <si>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</si>
  <si>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</si>
  <si>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</si>
  <si>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</si>
  <si>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</si>
  <si>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</si>
  <si>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</si>
  <si>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</si>
  <si>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</si>
  <si>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</si>
  <si>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</si>
  <si>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</si>
  <si>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</si>
  <si>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</si>
  <si>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</si>
  <si>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</si>
  <si>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</si>
  <si>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</si>
  <si>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</si>
  <si>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</si>
  <si>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</si>
  <si>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</si>
  <si>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</si>
  <si>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</si>
  <si>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</si>
  <si>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</si>
  <si>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</si>
  <si>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</si>
  <si>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</si>
  <si>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</si>
  <si>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</si>
  <si>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</si>
  <si>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</si>
  <si>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</si>
  <si>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</si>
  <si>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</si>
  <si>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</si>
  <si>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</si>
  <si>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</si>
  <si>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</si>
  <si>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</si>
  <si>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</si>
  <si>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</si>
  <si>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</si>
  <si>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</si>
  <si>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</si>
  <si>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</si>
  <si>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</si>
  <si>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</si>
  <si>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</si>
  <si>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</si>
  <si>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</si>
  <si>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</si>
  <si>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</si>
  <si>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</si>
  <si>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</si>
  <si>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</si>
  <si>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</si>
  <si>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</si>
  <si>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</si>
  <si>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</si>
  <si>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</si>
  <si>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</si>
  <si>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</si>
  <si>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</si>
  <si>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</si>
  <si>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</si>
  <si>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</si>
  <si>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</si>
  <si>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</si>
  <si>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</si>
  <si>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</si>
  <si>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</si>
  <si>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</si>
  <si>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</si>
  <si>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</si>
  <si>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</si>
  <si>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</si>
  <si>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</si>
  <si>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</si>
  <si>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</si>
  <si>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</si>
  <si>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</si>
  <si>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</si>
  <si>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</si>
  <si>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</si>
  <si>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</si>
  <si>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</si>
  <si>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</si>
  <si>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</si>
  <si>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</si>
  <si>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</si>
  <si>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</si>
  <si>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</si>
  <si>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</si>
  <si>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</si>
  <si>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</si>
  <si>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</si>
  <si>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</si>
  <si>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</si>
  <si>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</si>
  <si>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</si>
  <si>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</si>
  <si>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</si>
  <si>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</si>
  <si>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</si>
  <si>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</si>
  <si>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</si>
  <si>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</si>
  <si>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</si>
  <si>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</si>
  <si>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</si>
  <si>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</si>
  <si>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</si>
  <si>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</si>
  <si>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</si>
  <si>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</si>
  <si>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</si>
  <si>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</si>
  <si>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</si>
  <si>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</si>
  <si>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</si>
  <si>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</si>
  <si>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</si>
  <si>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</si>
  <si>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</si>
  <si>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</si>
  <si>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</si>
  <si>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</si>
  <si>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</si>
  <si>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</si>
  <si>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</si>
  <si>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</si>
  <si>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</si>
  <si>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</si>
  <si>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</si>
  <si>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</si>
  <si>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</si>
  <si>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</si>
  <si>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</si>
  <si>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</si>
  <si>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</si>
  <si>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</si>
  <si>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</si>
  <si>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</si>
  <si>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</si>
  <si>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</si>
  <si>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</si>
  <si>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</si>
  <si>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</si>
  <si>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</si>
  <si>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</si>
  <si>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</si>
  <si>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</si>
  <si>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</si>
  <si>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</si>
  <si>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</si>
  <si>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</si>
  <si>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</si>
  <si>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</si>
  <si>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</si>
  <si>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</si>
  <si>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</si>
  <si>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</si>
  <si>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</si>
  <si>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</si>
  <si>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</si>
  <si>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</si>
  <si>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</si>
  <si>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</si>
  <si>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</si>
  <si>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</si>
  <si>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</si>
  <si>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</si>
  <si>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</si>
  <si>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</si>
  <si>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</si>
  <si>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</si>
  <si>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</si>
  <si>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</si>
  <si>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</si>
  <si>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</si>
  <si>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</si>
  <si>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</si>
  <si>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</si>
  <si>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</si>
  <si>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</si>
  <si>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</si>
  <si>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</si>
  <si>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</si>
  <si>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</si>
  <si>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</si>
  <si>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</si>
  <si>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</si>
  <si>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</si>
  <si>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</si>
  <si>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</si>
  <si>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</si>
  <si>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</si>
  <si>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</si>
  <si>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</si>
  <si>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</si>
  <si>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</si>
  <si>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</si>
  <si>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</si>
  <si>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</si>
  <si>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</si>
  <si>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</si>
  <si>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</si>
  <si>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</si>
  <si>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</si>
  <si>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</si>
  <si>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</si>
  <si>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</si>
  <si>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</si>
  <si>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</si>
  <si>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</si>
  <si>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</si>
  <si>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</si>
  <si>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</si>
  <si>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</si>
  <si>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</si>
  <si>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</si>
  <si>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</si>
  <si>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</si>
  <si>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</si>
  <si>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</si>
  <si>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</si>
  <si>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</si>
  <si>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</si>
  <si>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</si>
  <si>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</si>
  <si>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</si>
  <si>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</si>
  <si>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</si>
  <si>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</si>
  <si>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</si>
  <si>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</si>
  <si>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</si>
  <si>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</si>
  <si>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</si>
  <si>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</si>
  <si>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</si>
  <si>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</si>
  <si>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</si>
  <si>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</si>
  <si>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</si>
  <si>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</si>
  <si>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</si>
  <si>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</si>
  <si>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</si>
  <si>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</si>
  <si>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</si>
  <si>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</si>
  <si>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</si>
  <si>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</si>
  <si>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</si>
  <si>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</si>
  <si>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</si>
  <si>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</si>
  <si>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</si>
  <si>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</si>
  <si>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</si>
  <si>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</si>
  <si>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</si>
  <si>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</si>
  <si>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</si>
  <si>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</si>
  <si>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</si>
  <si>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</si>
  <si>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</si>
  <si>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</si>
  <si>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</si>
  <si>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</si>
  <si>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</si>
  <si>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</si>
  <si>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</si>
  <si>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</si>
  <si>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</si>
  <si>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</si>
  <si>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</si>
  <si>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</si>
  <si>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</si>
  <si>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</si>
  <si>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</si>
  <si>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</si>
  <si>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</si>
  <si>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</si>
  <si>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</si>
  <si>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</si>
  <si>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</si>
  <si>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</si>
  <si>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</si>
  <si>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</si>
  <si>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</si>
  <si>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</si>
  <si>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</si>
  <si>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</si>
  <si>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</si>
  <si>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</si>
  <si>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</si>
  <si>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</si>
  <si>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</si>
  <si>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</si>
  <si>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</si>
  <si>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</si>
  <si>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</si>
  <si>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</si>
  <si>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</si>
  <si>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</si>
  <si>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</si>
  <si>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</si>
  <si>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</si>
  <si>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</si>
  <si>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</si>
  <si>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</si>
  <si>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</si>
  <si>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</si>
  <si>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</si>
  <si>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</si>
  <si>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</si>
  <si>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</si>
  <si>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</si>
  <si>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</si>
  <si>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</si>
  <si>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</si>
  <si>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</si>
  <si>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</si>
  <si>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</si>
  <si>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</si>
  <si>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</si>
  <si>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</si>
  <si>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</si>
  <si>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</si>
  <si>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</si>
  <si>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</si>
  <si>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</si>
  <si>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</si>
  <si>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</si>
  <si>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</si>
  <si>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</si>
  <si>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</si>
  <si>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</si>
  <si>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</si>
  <si>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</si>
  <si>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</si>
  <si>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</si>
  <si>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</si>
  <si>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</si>
  <si>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</si>
  <si>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</si>
  <si>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</si>
  <si>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</si>
  <si>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</si>
  <si>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</si>
  <si>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</si>
  <si>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</si>
  <si>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</si>
  <si>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</si>
  <si>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</si>
  <si>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</si>
  <si>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</si>
  <si>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</si>
  <si>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</si>
  <si>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</si>
  <si>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</si>
  <si>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</si>
  <si>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</si>
  <si>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</si>
  <si>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</si>
  <si>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</si>
  <si>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</si>
  <si>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</si>
  <si>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</si>
  <si>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</si>
  <si>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</si>
  <si>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</si>
  <si>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</si>
  <si>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</si>
  <si>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</si>
  <si>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</si>
  <si>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</si>
  <si>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</si>
  <si>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</si>
  <si>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</si>
  <si>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</si>
  <si>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</si>
  <si>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</si>
  <si>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</si>
  <si>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</si>
  <si>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</si>
  <si>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</si>
  <si>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</si>
  <si>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</si>
  <si>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</si>
  <si>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</si>
  <si>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</si>
  <si>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</si>
  <si>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</si>
  <si>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</si>
  <si>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</si>
  <si>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</si>
  <si>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</si>
  <si>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</si>
  <si>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</si>
  <si>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</si>
  <si>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</si>
  <si>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</si>
  <si>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</si>
  <si>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</si>
  <si>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</si>
  <si>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</si>
  <si>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</si>
  <si>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</si>
  <si>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</si>
  <si>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</si>
  <si>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</si>
  <si>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</si>
  <si>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</si>
  <si>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</si>
  <si>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</si>
  <si>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</si>
  <si>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</si>
  <si>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</si>
  <si>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</si>
  <si>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</si>
  <si>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</si>
  <si>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</si>
  <si>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</si>
  <si>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</si>
  <si>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</si>
  <si>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</si>
  <si>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</si>
  <si>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</si>
  <si>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</si>
  <si>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</si>
  <si>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</si>
  <si>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</si>
  <si>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</si>
  <si>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</si>
  <si>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</si>
  <si>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</si>
  <si>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</si>
  <si>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</si>
  <si>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</si>
  <si>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</si>
  <si>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</si>
  <si>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</si>
  <si>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</si>
  <si>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</si>
  <si>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</si>
  <si>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</si>
  <si>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</si>
  <si>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</si>
  <si>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</si>
  <si>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</si>
  <si>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</si>
  <si>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</si>
  <si>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</si>
  <si>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</si>
  <si>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</si>
  <si>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</si>
  <si>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</si>
  <si>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</si>
  <si>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</si>
  <si>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</si>
  <si>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</si>
  <si>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</si>
  <si>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</si>
  <si>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</si>
  <si>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</si>
  <si>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</si>
  <si>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</si>
  <si>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</si>
  <si>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</si>
  <si>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</si>
  <si>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</si>
  <si>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</si>
  <si>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</si>
  <si>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</si>
  <si>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</si>
  <si>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</si>
  <si>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</si>
  <si>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</si>
  <si>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</si>
  <si>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</si>
  <si>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</si>
  <si>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</si>
  <si>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</si>
  <si>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</si>
  <si>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</si>
  <si>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</si>
  <si>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</si>
  <si>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</si>
  <si>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</si>
  <si>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</si>
  <si>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</si>
  <si>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</si>
  <si>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</si>
  <si>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</si>
  <si>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</si>
  <si>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</si>
  <si>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</si>
  <si>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</si>
  <si>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</si>
  <si>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</si>
  <si>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</si>
  <si>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</si>
  <si>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</si>
  <si>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</si>
  <si>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</si>
  <si>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</si>
  <si>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</si>
  <si>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</si>
  <si>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</si>
  <si>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</si>
  <si>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</si>
  <si>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</si>
  <si>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</si>
  <si>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</si>
  <si>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</si>
  <si>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</si>
  <si>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</si>
  <si>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</si>
  <si>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</si>
  <si>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</si>
  <si>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</si>
  <si>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</si>
  <si>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</si>
  <si>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</si>
  <si>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</si>
  <si>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</si>
  <si>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</si>
  <si>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</si>
  <si>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</si>
  <si>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</si>
  <si>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</si>
  <si>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</si>
  <si>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</si>
  <si>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</si>
  <si>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</si>
  <si>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</si>
  <si>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</si>
  <si>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</si>
  <si>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</si>
  <si>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</si>
  <si>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</si>
  <si>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</si>
  <si>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</si>
  <si>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</si>
  <si>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</si>
  <si>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</si>
  <si>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</si>
  <si>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</si>
  <si>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</si>
  <si>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</si>
  <si>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</si>
  <si>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</si>
  <si>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</si>
  <si>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</si>
  <si>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</si>
  <si>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</si>
  <si>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</si>
  <si>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</si>
  <si>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</si>
  <si>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</si>
  <si>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</si>
  <si>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</si>
  <si>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</si>
  <si>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</si>
  <si>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</si>
  <si>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</si>
  <si>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</si>
  <si>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</si>
  <si>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</si>
  <si>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</si>
  <si>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</si>
  <si>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</si>
  <si>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</si>
  <si>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</si>
  <si>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</si>
  <si>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</si>
  <si>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</si>
  <si>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</si>
  <si>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</si>
  <si>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</si>
  <si>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</si>
  <si>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</si>
  <si>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</si>
  <si>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</si>
  <si>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</si>
  <si>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</si>
  <si>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</si>
  <si>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</si>
  <si>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</si>
  <si>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</si>
  <si>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</si>
  <si>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</si>
  <si>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</si>
  <si>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</si>
  <si>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</si>
  <si>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</si>
  <si>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</si>
  <si>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</si>
  <si>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</si>
  <si>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</si>
  <si>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</si>
  <si>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</si>
  <si>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</si>
  <si>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</si>
  <si>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</si>
  <si>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</si>
  <si>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</si>
  <si>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</si>
  <si>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</si>
  <si>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</si>
  <si>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</si>
  <si>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</si>
  <si>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</si>
  <si>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</si>
  <si>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</si>
  <si>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</si>
  <si>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</si>
  <si>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</si>
  <si>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</si>
  <si>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</si>
  <si>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</si>
  <si>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</si>
  <si>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</si>
  <si>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</si>
  <si>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</si>
  <si>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</si>
  <si>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</si>
  <si>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</si>
  <si>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</si>
  <si>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</si>
  <si>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</si>
  <si>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</si>
  <si>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</si>
  <si>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</si>
  <si>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</si>
  <si>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</si>
  <si>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</si>
  <si>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</si>
  <si>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</si>
  <si>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</si>
  <si>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</si>
  <si>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</si>
  <si>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</si>
  <si>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</si>
  <si>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</si>
  <si>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</si>
  <si>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</si>
  <si>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</si>
  <si>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</si>
  <si>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</si>
  <si>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</si>
  <si>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</si>
  <si>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</si>
  <si>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</si>
  <si>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</si>
  <si>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</si>
  <si>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</si>
  <si>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</si>
  <si>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</si>
  <si>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</si>
  <si>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</si>
  <si>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</si>
  <si>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</si>
  <si>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</si>
  <si>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</si>
  <si>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</si>
  <si>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</si>
  <si>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</si>
  <si>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</si>
  <si>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</si>
  <si>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</si>
  <si>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</si>
  <si>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</si>
  <si>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</si>
  <si>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</si>
  <si>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</si>
  <si>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</si>
  <si>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</si>
  <si>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</si>
  <si>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</si>
  <si>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</si>
  <si>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</si>
  <si>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</si>
  <si>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</si>
  <si>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</si>
  <si>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</si>
  <si>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</si>
  <si>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</si>
  <si>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</si>
  <si>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</si>
  <si>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</si>
  <si>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</si>
  <si>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</si>
  <si>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</si>
  <si>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</si>
  <si>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</si>
  <si>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</si>
  <si>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</si>
  <si>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</si>
  <si>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</si>
  <si>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</si>
  <si>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</si>
  <si>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</si>
  <si>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</si>
  <si>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</si>
  <si>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</si>
  <si>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</si>
  <si>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</si>
  <si>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</si>
  <si>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</si>
  <si>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</si>
  <si>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</si>
  <si>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</si>
  <si>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</si>
  <si>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</si>
  <si>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</si>
  <si>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</si>
  <si>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</si>
  <si>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</si>
  <si>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</si>
  <si>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</si>
  <si>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</si>
  <si>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</si>
  <si>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</si>
  <si>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</si>
  <si>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</si>
  <si>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</si>
  <si>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</si>
  <si>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</si>
  <si>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</si>
  <si>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</si>
  <si>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</si>
  <si>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</si>
  <si>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</si>
  <si>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</si>
  <si>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</si>
  <si>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</si>
  <si>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</si>
  <si>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</si>
  <si>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</si>
  <si>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</si>
  <si>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</si>
  <si>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</si>
  <si>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</si>
  <si>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</si>
  <si>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</si>
  <si>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</si>
  <si>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</si>
  <si>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</si>
  <si>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</si>
  <si>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</si>
  <si>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</si>
  <si>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</si>
  <si>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</si>
  <si>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</si>
  <si>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</si>
  <si>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</si>
  <si>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</si>
  <si>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</si>
  <si>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</si>
  <si>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</si>
  <si>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</si>
  <si>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</si>
  <si>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</si>
  <si>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</si>
  <si>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</si>
  <si>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</si>
  <si>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</si>
  <si>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</si>
  <si>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</si>
  <si>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</si>
  <si>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</si>
  <si>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</si>
  <si>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</si>
  <si>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</si>
  <si>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</si>
  <si>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</si>
  <si>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</si>
  <si>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</si>
  <si>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</si>
  <si>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</si>
  <si>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</si>
  <si>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</si>
  <si>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</si>
  <si>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</si>
  <si>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</si>
  <si>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</si>
  <si>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</si>
  <si>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</si>
  <si>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</si>
  <si>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</si>
  <si>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</si>
  <si>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</si>
  <si>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</si>
  <si>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</si>
  <si>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</si>
  <si>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</si>
  <si>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</si>
  <si>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</si>
  <si>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</si>
  <si>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</si>
  <si>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</si>
  <si>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</si>
  <si>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</si>
  <si>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</si>
  <si>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</si>
  <si>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</si>
  <si>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</si>
  <si>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</si>
  <si>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</si>
  <si>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</si>
  <si>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</si>
  <si>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</si>
  <si>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</si>
  <si>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</si>
  <si>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</si>
  <si>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</si>
  <si>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</si>
  <si>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</si>
  <si>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</si>
  <si>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</si>
  <si>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</si>
  <si>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</si>
  <si>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</si>
  <si>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</si>
  <si>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</si>
  <si>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</si>
  <si>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</si>
  <si>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</si>
  <si>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</si>
  <si>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</si>
  <si>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</si>
  <si>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</si>
  <si>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</si>
  <si>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</si>
  <si>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</si>
  <si>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</si>
  <si>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</si>
  <si>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</si>
  <si>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</si>
  <si>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</si>
  <si>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</si>
  <si>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</si>
  <si>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</si>
  <si>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</si>
  <si>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</si>
  <si>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</si>
  <si>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</si>
  <si>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</si>
  <si>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</si>
  <si>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</si>
  <si>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</si>
  <si>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</si>
  <si>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</si>
  <si>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</si>
  <si>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</si>
  <si>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</si>
  <si>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</si>
  <si>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</si>
  <si>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</si>
  <si>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</si>
  <si>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</si>
  <si>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</si>
  <si>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</si>
  <si>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</si>
  <si>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</si>
  <si>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</si>
  <si>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</si>
  <si>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</si>
  <si>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</si>
  <si>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</si>
  <si>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</si>
  <si>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</si>
  <si>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</si>
  <si>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</si>
  <si>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</si>
  <si>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</si>
  <si>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</si>
  <si>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</si>
  <si>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</si>
  <si>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</si>
  <si>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</si>
  <si>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</si>
  <si>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</si>
  <si>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</si>
  <si>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</si>
  <si>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</si>
  <si>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</si>
  <si>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</si>
  <si>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</si>
  <si>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</si>
  <si>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</si>
  <si>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</si>
  <si>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</si>
  <si>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</si>
  <si>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</si>
  <si>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</si>
  <si>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</si>
  <si>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</si>
  <si>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</si>
  <si>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</si>
  <si>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</si>
  <si>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</si>
  <si>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</si>
  <si>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</si>
  <si>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</si>
  <si>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</si>
  <si>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</si>
  <si>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</si>
  <si>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</si>
  <si>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</si>
  <si>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</si>
  <si>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</si>
  <si>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</si>
  <si>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</si>
  <si>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</si>
  <si>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</si>
  <si>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</si>
  <si>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</si>
  <si>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</si>
  <si>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</si>
  <si>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</si>
  <si>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</si>
  <si>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</si>
  <si>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</si>
  <si>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</si>
  <si>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</si>
  <si>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</si>
  <si>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</si>
  <si>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</si>
  <si>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</si>
  <si>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</si>
  <si>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</si>
  <si>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</si>
  <si>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</si>
  <si>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</si>
  <si>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</si>
  <si>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</si>
  <si>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</si>
  <si>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</si>
  <si>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</si>
  <si>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</si>
  <si>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</si>
  <si>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</si>
  <si>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</si>
  <si>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</si>
  <si>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</si>
  <si>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</si>
  <si>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</si>
  <si>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</si>
  <si>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</si>
  <si>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</si>
  <si>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</si>
  <si>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</si>
  <si>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</si>
  <si>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</si>
  <si>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</si>
  <si>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</si>
  <si>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</si>
  <si>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</si>
  <si>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</si>
  <si>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</si>
  <si>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</si>
  <si>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</si>
  <si>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</si>
  <si>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</si>
  <si>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</si>
  <si>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</si>
  <si>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</si>
  <si>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</si>
  <si>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</si>
  <si>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</si>
  <si>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</si>
  <si>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</si>
  <si>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</si>
  <si>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</si>
  <si>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</si>
  <si>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</si>
  <si>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</si>
  <si>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</si>
  <si>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</si>
  <si>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</si>
  <si>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</si>
  <si>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</si>
  <si>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</si>
  <si>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</si>
  <si>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</si>
  <si>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</si>
  <si>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</si>
  <si>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</si>
  <si>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</si>
  <si>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</si>
  <si>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</si>
  <si>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</si>
  <si>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</si>
  <si>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</si>
  <si>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</si>
  <si>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</si>
  <si>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</si>
  <si>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</si>
  <si>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</si>
  <si>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</si>
  <si>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</si>
  <si>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</si>
  <si>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</si>
  <si>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</si>
  <si>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</si>
  <si>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</si>
  <si>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</si>
  <si>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</si>
  <si>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</si>
  <si>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</si>
  <si>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</si>
  <si>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</si>
  <si>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</si>
  <si>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</si>
  <si>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</si>
  <si>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</si>
  <si>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</si>
  <si>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</si>
  <si>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</si>
  <si>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</si>
  <si>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</si>
  <si>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</si>
  <si>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</si>
  <si>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</si>
  <si>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</si>
  <si>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</si>
  <si>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</si>
  <si>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</si>
  <si>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</si>
  <si>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</si>
  <si>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</si>
  <si>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</si>
  <si>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</si>
  <si>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</si>
  <si>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</si>
  <si>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</si>
  <si>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</si>
  <si>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</si>
  <si>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</si>
  <si>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</si>
  <si>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</si>
  <si>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</si>
  <si>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</si>
  <si>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</si>
  <si>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</si>
  <si>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</si>
  <si>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</si>
  <si>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</si>
  <si>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</si>
  <si>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</si>
  <si>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</si>
  <si>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</si>
  <si>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</si>
  <si>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</si>
  <si>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</si>
  <si>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</si>
  <si>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</si>
  <si>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</si>
  <si>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</si>
  <si>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</si>
  <si>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</si>
  <si>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</si>
  <si>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</si>
  <si>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</si>
  <si>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</si>
  <si>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</si>
  <si>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</si>
  <si>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</si>
  <si>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</si>
  <si>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</si>
  <si>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</si>
  <si>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</si>
  <si>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</si>
  <si>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</si>
  <si>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</si>
  <si>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</si>
  <si>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</si>
  <si>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</si>
  <si>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</si>
  <si>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</si>
  <si>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</si>
  <si>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</si>
  <si>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</si>
  <si>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</si>
  <si>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</si>
  <si>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</si>
  <si>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</si>
  <si>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</si>
  <si>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</si>
  <si>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</si>
  <si>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</si>
  <si>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</si>
  <si>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</si>
  <si>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</si>
  <si>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</si>
  <si>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</si>
  <si>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</si>
  <si>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</si>
  <si>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</si>
  <si>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</si>
  <si>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</si>
  <si>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</si>
  <si>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</si>
  <si>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</si>
  <si>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</si>
  <si>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</si>
  <si>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</si>
  <si>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</si>
  <si>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</si>
  <si>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</si>
  <si>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</si>
  <si>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</si>
  <si>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</si>
  <si>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</si>
  <si>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</si>
  <si>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</si>
  <si>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</si>
  <si>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</si>
  <si>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</si>
  <si>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</si>
  <si>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</si>
  <si>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</si>
  <si>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</si>
  <si>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</si>
  <si>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</si>
  <si>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</si>
  <si>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</si>
  <si>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</si>
  <si>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</si>
  <si>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</si>
  <si>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</si>
  <si>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</si>
  <si>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</si>
  <si>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</si>
  <si>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</si>
  <si>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</si>
  <si>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</si>
  <si>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</si>
  <si>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</si>
  <si>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</si>
  <si>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</si>
  <si>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</si>
  <si>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</si>
  <si>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</si>
  <si>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</si>
  <si>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</si>
  <si>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</si>
  <si>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</si>
  <si>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</si>
  <si>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</si>
  <si>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</si>
  <si>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</si>
  <si>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</si>
  <si>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</si>
  <si>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</si>
  <si>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</si>
  <si>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</si>
  <si>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</si>
  <si>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</si>
  <si>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</si>
  <si>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</si>
  <si>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</si>
  <si>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</si>
  <si>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</si>
  <si>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</si>
  <si>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</si>
  <si>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</si>
  <si>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</si>
  <si>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</si>
  <si>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</si>
  <si>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</si>
  <si>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</si>
  <si>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</si>
  <si>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</si>
  <si>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</si>
  <si>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</si>
  <si>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</si>
  <si>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</si>
  <si>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</si>
  <si>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</si>
  <si>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</si>
  <si>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</si>
  <si>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</si>
  <si>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</si>
  <si>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</si>
  <si>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</si>
  <si>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</si>
  <si>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</si>
  <si>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</si>
  <si>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</si>
  <si>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</si>
  <si>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</si>
  <si>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</si>
  <si>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</si>
  <si>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</si>
  <si>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</si>
  <si>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</si>
  <si>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</si>
  <si>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</si>
  <si>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</si>
  <si>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</si>
  <si>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</si>
  <si>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</si>
  <si>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</si>
  <si>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</si>
  <si>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</si>
  <si>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</si>
  <si>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</si>
  <si>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</si>
  <si>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</si>
  <si>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</si>
  <si>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</si>
  <si>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</si>
  <si>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</si>
  <si>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</si>
  <si>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</si>
  <si>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</si>
  <si>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</si>
  <si>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</si>
  <si>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</si>
  <si>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</si>
  <si>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</si>
  <si>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</si>
  <si>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</si>
  <si>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</si>
  <si>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</si>
  <si>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</si>
  <si>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</si>
  <si>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</si>
  <si>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</si>
  <si>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</si>
  <si>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</si>
  <si>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</si>
  <si>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</si>
  <si>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</si>
  <si>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</si>
  <si>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</si>
  <si>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</si>
  <si>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</si>
  <si>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</si>
  <si>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</si>
  <si>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</si>
  <si>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</si>
  <si>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</si>
  <si>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</si>
  <si>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</si>
  <si>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</si>
  <si>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</si>
  <si>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</si>
  <si>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</si>
  <si>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</si>
  <si>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</si>
  <si>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</si>
  <si>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</si>
  <si>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</si>
  <si>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</si>
  <si>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</si>
  <si>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</si>
  <si>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</si>
  <si>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</si>
  <si>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</si>
  <si>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</si>
  <si>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</si>
  <si>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</si>
  <si>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</si>
  <si>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</si>
  <si>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</si>
  <si>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</si>
  <si>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</si>
  <si>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</si>
  <si>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</si>
  <si>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</si>
  <si>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</si>
  <si>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</si>
  <si>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</si>
  <si>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</si>
  <si>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</si>
  <si>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</si>
  <si>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</si>
  <si>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</si>
  <si>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</si>
  <si>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</si>
  <si>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</si>
  <si>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</si>
  <si>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</si>
  <si>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</si>
  <si>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</si>
  <si>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</si>
  <si>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</si>
  <si>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</si>
  <si>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</si>
  <si>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</si>
  <si>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</si>
  <si>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</si>
  <si>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</si>
  <si>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</si>
  <si>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</si>
  <si>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</si>
  <si>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</si>
  <si>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</si>
  <si>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</si>
  <si>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</si>
  <si>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</si>
  <si>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</si>
  <si>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</si>
  <si>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</si>
  <si>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</si>
  <si>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</si>
  <si>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</si>
  <si>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</si>
  <si>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</si>
  <si>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</si>
  <si>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</si>
  <si>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</si>
  <si>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</si>
  <si>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</si>
  <si>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</si>
  <si>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</si>
  <si>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</si>
  <si>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</si>
  <si>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</si>
  <si>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</si>
  <si>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</si>
  <si>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</si>
  <si>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</si>
  <si>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</si>
  <si>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</si>
  <si>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</si>
  <si>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</si>
  <si>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</si>
  <si>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</si>
  <si>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</si>
  <si>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</si>
  <si>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</si>
  <si>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</si>
  <si>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</si>
  <si>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</si>
  <si>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</si>
  <si>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</si>
  <si>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</si>
  <si>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</si>
  <si>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</si>
  <si>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</si>
  <si>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</si>
  <si>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</si>
  <si>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</si>
  <si>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</si>
  <si>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</si>
  <si>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</si>
  <si>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</si>
  <si>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</si>
  <si>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</si>
  <si>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</si>
  <si>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</si>
  <si>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</si>
  <si>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</si>
  <si>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</si>
  <si>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</si>
  <si>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</si>
  <si>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</si>
  <si>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</si>
  <si>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</si>
  <si>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</si>
  <si>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</si>
  <si>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</si>
  <si>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</si>
  <si>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</si>
  <si>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</si>
  <si>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</si>
  <si>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</si>
  <si>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</si>
  <si>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</si>
  <si>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</si>
  <si>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</si>
  <si>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</si>
  <si>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</si>
  <si>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</si>
  <si>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</si>
  <si>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</si>
  <si>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</si>
  <si>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</si>
  <si>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</si>
  <si>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</si>
  <si>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</si>
  <si>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</si>
  <si>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</si>
  <si>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</si>
  <si>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</si>
  <si>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</si>
  <si>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</si>
  <si>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</si>
  <si>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</si>
  <si>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</si>
  <si>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</si>
  <si>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</si>
  <si>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</si>
  <si>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</si>
  <si>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</si>
  <si>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</si>
  <si>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</si>
  <si>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</si>
  <si>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</si>
  <si>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</si>
  <si>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</si>
  <si>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</si>
  <si>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</si>
  <si>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</si>
  <si>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</si>
  <si>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</si>
  <si>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</si>
  <si>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</si>
  <si>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</si>
  <si>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</si>
  <si>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</si>
  <si>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</si>
  <si>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</si>
  <si>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</si>
  <si>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</si>
  <si>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</si>
  <si>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</si>
  <si>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</si>
  <si>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</si>
  <si>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</si>
  <si>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</si>
  <si>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</si>
  <si>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</si>
  <si>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</si>
  <si>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</si>
  <si>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</si>
  <si>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</si>
  <si>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</si>
  <si>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</si>
  <si>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</si>
  <si>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</si>
  <si>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</si>
  <si>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</si>
  <si>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</si>
  <si>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</si>
  <si>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</si>
  <si>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</si>
  <si>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</si>
  <si>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</si>
  <si>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</si>
  <si>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</si>
  <si>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</si>
  <si>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</si>
  <si>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</si>
  <si>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</si>
  <si>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</si>
  <si>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</si>
  <si>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</si>
  <si>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</si>
  <si>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</si>
  <si>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</si>
  <si>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</si>
  <si>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</si>
  <si>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</si>
  <si>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</si>
  <si>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</si>
  <si>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</si>
  <si>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</si>
  <si>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</si>
  <si>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</si>
  <si>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</si>
  <si>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</si>
  <si>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</si>
  <si>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</si>
  <si>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</si>
  <si>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</si>
  <si>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</si>
  <si>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</si>
  <si>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</si>
  <si>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</si>
  <si>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</si>
  <si>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</si>
  <si>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</si>
  <si>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</si>
  <si>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</si>
  <si>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</si>
  <si>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</si>
  <si>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</si>
  <si>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</si>
  <si>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</si>
  <si>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</si>
  <si>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</si>
  <si>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</si>
  <si>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</si>
  <si>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</si>
  <si>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</si>
  <si>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</si>
  <si>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</si>
  <si>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</si>
  <si>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</si>
  <si>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</si>
  <si>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</si>
  <si>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</si>
  <si>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</si>
  <si>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</si>
  <si>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</si>
  <si>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</si>
  <si>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</si>
  <si>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</si>
  <si>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</si>
  <si>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</si>
  <si>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</si>
  <si>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</si>
  <si>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</si>
  <si>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</si>
  <si>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</si>
  <si>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</si>
  <si>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</si>
  <si>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</si>
  <si>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</si>
  <si>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</si>
  <si>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</si>
  <si>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</si>
  <si>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</si>
  <si>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</si>
  <si>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</si>
  <si>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</si>
  <si>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</si>
  <si>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</si>
  <si>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</si>
  <si>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</si>
  <si>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</si>
  <si>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</si>
  <si>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</si>
  <si>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</si>
  <si>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</si>
  <si>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</si>
  <si>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</si>
  <si>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</si>
  <si>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</si>
  <si>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</si>
  <si>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</si>
  <si>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</si>
  <si>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</si>
  <si>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</si>
  <si>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</si>
  <si>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</si>
  <si>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</si>
  <si>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</si>
  <si>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</si>
  <si>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</si>
  <si>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</si>
  <si>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</si>
  <si>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</si>
  <si>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</si>
  <si>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</si>
  <si>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</si>
  <si>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</si>
  <si>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</si>
  <si>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</si>
  <si>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</si>
  <si>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</si>
  <si>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</si>
  <si>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</si>
  <si>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</si>
  <si>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</si>
  <si>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</si>
  <si>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</si>
  <si>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</si>
  <si>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</si>
  <si>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</si>
  <si>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</si>
  <si>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</si>
  <si>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</si>
  <si>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</si>
  <si>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</si>
  <si>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</si>
  <si>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</si>
  <si>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</si>
  <si>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</si>
  <si>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</si>
  <si>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</si>
  <si>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</si>
  <si>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</si>
  <si>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</si>
  <si>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</si>
  <si>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</si>
  <si>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</si>
  <si>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</si>
  <si>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</si>
  <si>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</si>
  <si>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</si>
  <si>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</si>
  <si>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</si>
  <si>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</si>
  <si>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</si>
  <si>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</si>
  <si>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</si>
  <si>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</si>
  <si>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</si>
  <si>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</si>
  <si>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</si>
  <si>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</si>
  <si>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</si>
  <si>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</si>
  <si>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</si>
  <si>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</si>
  <si>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</si>
  <si>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</si>
  <si>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</si>
  <si>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</si>
  <si>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</si>
  <si>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</si>
  <si>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</si>
  <si>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</si>
  <si>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</si>
  <si>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</si>
  <si>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</si>
  <si>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</si>
  <si>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</si>
  <si>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</si>
  <si>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</si>
  <si>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</si>
  <si>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</si>
  <si>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</si>
  <si>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</si>
  <si>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</si>
  <si>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</si>
  <si>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</si>
  <si>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</si>
  <si>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</si>
  <si>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</si>
  <si>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</si>
  <si>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</si>
  <si>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</si>
  <si>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</si>
  <si>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</si>
  <si>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</si>
  <si>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</si>
  <si>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</si>
  <si>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</si>
  <si>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</si>
  <si>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</si>
  <si>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</si>
  <si>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</si>
  <si>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</si>
  <si>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</si>
  <si>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</si>
  <si>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</si>
  <si>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</si>
  <si>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</si>
  <si>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</si>
  <si>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</si>
  <si>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</si>
  <si>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</si>
  <si>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</si>
  <si>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</si>
  <si>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</si>
  <si>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</si>
  <si>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</si>
  <si>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</si>
  <si>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</si>
  <si>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</si>
  <si>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</si>
  <si>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</si>
  <si>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</si>
  <si>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</si>
  <si>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</si>
  <si>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</si>
  <si>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</si>
  <si>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Appliances+W9996Q9995:V9995</t>
  </si>
  <si>
    <t>Jan</t>
  </si>
  <si>
    <t>Feb</t>
  </si>
  <si>
    <t>Mar</t>
  </si>
  <si>
    <t>Apr</t>
  </si>
  <si>
    <t>May</t>
  </si>
  <si>
    <t>Jun</t>
  </si>
  <si>
    <t>Jul</t>
  </si>
  <si>
    <t>Aug</t>
  </si>
  <si>
    <t>Sep</t>
  </si>
  <si>
    <t>Oct</t>
  </si>
  <si>
    <t>Nov</t>
  </si>
  <si>
    <t>Dec</t>
  </si>
  <si>
    <t>Sum of Quantity</t>
  </si>
  <si>
    <t>Count of Order ID</t>
  </si>
  <si>
    <t>Sum of Profit Margin</t>
  </si>
  <si>
    <t>Sum of Profit_Margin</t>
  </si>
  <si>
    <t>2013</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</si>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</sst>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Green]\▲0.00%;[Red]\▼0.00%"/>
    <numFmt numFmtId="166" formatCode="_-[$$-409]* #,##0.00_ ;_-[$$-409]* \-#,##0.00\ ;_-[$$-409]* &quot;-&quot;??_ ;_-@_ "/>
    <numFmt numFmtId="167" formatCode="&quot;#&quot;\ 0"/>
    <numFmt numFmtId="168" formatCode="\$\ 0.00,\ &quot;K&quot;"/>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44">
    <xf numFmtId="0" fontId="0" fillId="0" borderId="0" xfId="0"/>
    <xf numFmtId="0" fontId="3" fillId="0" borderId="0" xfId="0" applyFont="1"/>
    <xf numFmtId="0" fontId="5" fillId="0" borderId="0" xfId="0"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 xfId="0" applyBorder="1"/>
    <xf numFmtId="0" fontId="0" fillId="0" borderId="10" xfId="0" applyBorder="1"/>
    <xf numFmtId="0" fontId="0" fillId="0" borderId="12" xfId="0" applyBorder="1"/>
    <xf numFmtId="0" fontId="0" fillId="0" borderId="10" xfId="0" pivotButton="1" applyBorder="1"/>
    <xf numFmtId="0" fontId="0" fillId="0" borderId="10" xfId="0" applyBorder="1" applyAlignment="1">
      <alignment horizontal="left"/>
    </xf>
    <xf numFmtId="0" fontId="0" fillId="0" borderId="11" xfId="0" applyBorder="1" applyAlignment="1">
      <alignment horizontal="left"/>
    </xf>
    <xf numFmtId="0" fontId="0" fillId="0" borderId="15" xfId="0" applyBorder="1" applyAlignment="1">
      <alignment horizontal="left"/>
    </xf>
    <xf numFmtId="0" fontId="0" fillId="0" borderId="16" xfId="0" applyBorder="1"/>
    <xf numFmtId="0" fontId="1" fillId="0" borderId="1" xfId="0" applyFont="1" applyBorder="1"/>
    <xf numFmtId="164" fontId="0" fillId="0" borderId="1" xfId="0" applyNumberFormat="1" applyBorder="1"/>
    <xf numFmtId="10" fontId="0" fillId="0" borderId="12" xfId="0" applyNumberFormat="1" applyBorder="1"/>
    <xf numFmtId="10" fontId="0" fillId="0" borderId="14" xfId="0" applyNumberFormat="1" applyBorder="1"/>
    <xf numFmtId="10" fontId="0" fillId="0" borderId="13" xfId="0" applyNumberFormat="1" applyBorder="1"/>
    <xf numFmtId="0" fontId="0" fillId="0" borderId="19" xfId="0" applyBorder="1"/>
    <xf numFmtId="166" fontId="0" fillId="0" borderId="0" xfId="0" applyNumberFormat="1"/>
    <xf numFmtId="167" fontId="0" fillId="0" borderId="0" xfId="0" applyNumberFormat="1"/>
    <xf numFmtId="10" fontId="0" fillId="0" borderId="0" xfId="1" applyNumberFormat="1" applyFont="1"/>
    <xf numFmtId="165" fontId="0" fillId="0" borderId="0" xfId="0" applyNumberFormat="1"/>
    <xf numFmtId="168" fontId="0" fillId="0" borderId="10" xfId="0" applyNumberFormat="1" applyBorder="1"/>
    <xf numFmtId="168" fontId="0" fillId="0" borderId="16" xfId="0" applyNumberFormat="1" applyBorder="1"/>
    <xf numFmtId="168" fontId="0" fillId="0" borderId="11" xfId="0" applyNumberFormat="1" applyBorder="1"/>
    <xf numFmtId="168" fontId="0" fillId="0" borderId="17" xfId="0" applyNumberFormat="1" applyBorder="1"/>
    <xf numFmtId="168" fontId="0" fillId="0" borderId="15" xfId="0" applyNumberFormat="1" applyBorder="1"/>
    <xf numFmtId="168" fontId="0" fillId="0" borderId="18" xfId="0" applyNumberFormat="1" applyBorder="1"/>
    <xf numFmtId="0" fontId="0" fillId="0" borderId="12" xfId="0" applyNumberFormat="1" applyBorder="1"/>
    <xf numFmtId="0" fontId="0" fillId="0" borderId="14" xfId="0" applyNumberFormat="1" applyBorder="1"/>
    <xf numFmtId="0" fontId="0" fillId="0" borderId="13" xfId="0" applyNumberFormat="1" applyBorder="1"/>
    <xf numFmtId="0" fontId="0" fillId="0" borderId="15" xfId="0" applyNumberFormat="1" applyBorder="1"/>
    <xf numFmtId="0" fontId="0" fillId="0" borderId="18" xfId="0" applyNumberFormat="1" applyBorder="1"/>
    <xf numFmtId="0" fontId="0" fillId="0" borderId="20" xfId="0" applyNumberFormat="1" applyBorder="1"/>
  </cellXfs>
  <cellStyles count="2">
    <cellStyle name="Normal" xfId="0" builtinId="0"/>
    <cellStyle name="Percent" xfId="1" builtinId="5"/>
  </cellStyles>
  <dxfs count="35">
    <dxf>
      <numFmt numFmtId="168" formatCode="\$\ 0.00,\ &quot;K&quot;"/>
    </dxf>
    <dxf>
      <numFmt numFmtId="168" formatCode="\$\ 0.00,\ &quot;K&quot;"/>
    </dxf>
    <dxf>
      <numFmt numFmtId="168" formatCode="\$\ 0.00,\ &quot;K&quot;"/>
    </dxf>
    <dxf>
      <numFmt numFmtId="168" formatCode="\$\ 0.00,\ &quot;K&quo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name val="Calibri"/>
        <family val="2"/>
        <scheme val="major"/>
      </font>
      <border>
        <bottom style="thin">
          <color theme="4"/>
        </bottom>
        <vertical/>
        <horizontal/>
      </border>
    </dxf>
    <dxf>
      <font>
        <color theme="0"/>
        <name val="Calibri"/>
        <family val="2"/>
        <scheme val="none"/>
      </font>
      <fill>
        <patternFill>
          <bgColor theme="1" tint="4.9989318521683403E-2"/>
        </patternFill>
      </fill>
      <border diagonalUp="0" diagonalDown="0">
        <left/>
        <right/>
        <top/>
        <bottom/>
        <vertical/>
        <horizontal/>
      </border>
    </dxf>
  </dxfs>
  <tableStyles count="2">
    <tableStyle name="abcd" pivot="0" table="0" count="10" xr9:uid="{29457AE6-9CC3-4CDA-B117-E37E80CB8D84}">
      <tableStyleElement type="wholeTable" dxfId="34"/>
      <tableStyleElement type="headerRow" dxfId="33"/>
    </tableStyle>
    <tableStyle name="Data-style" pivot="0" count="3" xr9:uid="{00000000-0011-0000-FFFF-FFFF00000000}">
      <tableStyleElement type="headerRow" dxfId="32"/>
      <tableStyleElement type="firstRowStripe" dxfId="31"/>
      <tableStyleElement type="secondRowStripe"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Analysis).xlsx]Pie_Chart!PivotTable7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806634162153401"/>
          <c:y val="0.24921939213043914"/>
          <c:w val="0.38943558298780412"/>
          <c:h val="0.64226575638441241"/>
        </c:manualLayout>
      </c:layout>
      <c:doughnutChart>
        <c:varyColors val="1"/>
        <c:ser>
          <c:idx val="0"/>
          <c:order val="0"/>
          <c:tx>
            <c:strRef>
              <c:f>Pie_Chart!$B$3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5A-4F6A-AC9E-03488B5888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5A-4F6A-AC9E-03488B5888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5A-4F6A-AC9E-03488B5888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0-0E93-497C-BBF5-BACA88C7BAEC}"/>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Analysis).xlsx]Top_5!PivotTable13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1"/>
            </a:solidFill>
            <a:ln>
              <a:noFill/>
            </a:ln>
            <a:effectLst/>
          </c:spPr>
          <c:invertIfNegative val="0"/>
          <c:cat>
            <c:strRef>
              <c:f>Top_5!$A$4:$A$9</c:f>
              <c:strCache>
                <c:ptCount val="5"/>
                <c:pt idx="0">
                  <c:v>Binders</c:v>
                </c:pt>
                <c:pt idx="1">
                  <c:v>Storage</c:v>
                </c:pt>
                <c:pt idx="2">
                  <c:v>Phones</c:v>
                </c:pt>
                <c:pt idx="3">
                  <c:v>Machines</c:v>
                </c:pt>
                <c:pt idx="4">
                  <c:v>Chairs</c:v>
                </c:pt>
              </c:strCache>
            </c:strRef>
          </c:cat>
          <c:val>
            <c:numRef>
              <c:f>Top_5!$B$4:$B$9</c:f>
              <c:numCache>
                <c:formatCode>General</c:formatCode>
                <c:ptCount val="5"/>
                <c:pt idx="0">
                  <c:v>25673.943999999985</c:v>
                </c:pt>
                <c:pt idx="1">
                  <c:v>26265.973999999984</c:v>
                </c:pt>
                <c:pt idx="2">
                  <c:v>33036.115999999995</c:v>
                </c:pt>
                <c:pt idx="3">
                  <c:v>33714.175999999999</c:v>
                </c:pt>
                <c:pt idx="4">
                  <c:v>40157.440999999992</c:v>
                </c:pt>
              </c:numCache>
            </c:numRef>
          </c:val>
          <c:extLst>
            <c:ext xmlns:c16="http://schemas.microsoft.com/office/drawing/2014/chart" uri="{C3380CC4-5D6E-409C-BE32-E72D297353CC}">
              <c16:uniqueId val="{00000000-482F-45BA-B70C-AE22CEFDC0C9}"/>
            </c:ext>
          </c:extLst>
        </c:ser>
        <c:dLbls>
          <c:showLegendKey val="0"/>
          <c:showVal val="0"/>
          <c:showCatName val="0"/>
          <c:showSerName val="0"/>
          <c:showPercent val="0"/>
          <c:showBubbleSize val="0"/>
        </c:dLbls>
        <c:gapWidth val="182"/>
        <c:axId val="1595149887"/>
        <c:axId val="1595155647"/>
      </c:barChart>
      <c:catAx>
        <c:axId val="159514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155647"/>
        <c:crosses val="autoZero"/>
        <c:auto val="1"/>
        <c:lblAlgn val="ctr"/>
        <c:lblOffset val="100"/>
        <c:noMultiLvlLbl val="0"/>
      </c:catAx>
      <c:valAx>
        <c:axId val="1595155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149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smooth val="0"/>
          <c:extLst>
            <c:ext xmlns:c16="http://schemas.microsoft.com/office/drawing/2014/chart" uri="{C3380CC4-5D6E-409C-BE32-E72D297353CC}">
              <c16:uniqueId val="{00000000-C1E0-4FC7-9896-61219E5F3810}"/>
            </c:ext>
          </c:extLst>
        </c:ser>
        <c:dLbls>
          <c:showLegendKey val="0"/>
          <c:showVal val="0"/>
          <c:showCatName val="0"/>
          <c:showSerName val="0"/>
          <c:showPercent val="0"/>
          <c:showBubbleSize val="0"/>
        </c:dLbls>
        <c:smooth val="0"/>
        <c:axId val="1058664095"/>
        <c:axId val="1058661695"/>
      </c:lineChart>
      <c:catAx>
        <c:axId val="1058664095"/>
        <c:scaling>
          <c:orientation val="minMax"/>
        </c:scaling>
        <c:delete val="1"/>
        <c:axPos val="b"/>
        <c:numFmt formatCode="General" sourceLinked="1"/>
        <c:majorTickMark val="none"/>
        <c:minorTickMark val="none"/>
        <c:tickLblPos val="nextTo"/>
        <c:crossAx val="1058661695"/>
        <c:crosses val="autoZero"/>
        <c:auto val="1"/>
        <c:lblAlgn val="ctr"/>
        <c:lblOffset val="100"/>
        <c:noMultiLvlLbl val="0"/>
      </c:catAx>
      <c:valAx>
        <c:axId val="1058661695"/>
        <c:scaling>
          <c:orientation val="minMax"/>
        </c:scaling>
        <c:delete val="1"/>
        <c:axPos val="l"/>
        <c:numFmt formatCode="General" sourceLinked="1"/>
        <c:majorTickMark val="none"/>
        <c:minorTickMark val="none"/>
        <c:tickLblPos val="nextTo"/>
        <c:crossAx val="105866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smooth val="0"/>
          <c:extLst>
            <c:ext xmlns:c16="http://schemas.microsoft.com/office/drawing/2014/chart" uri="{C3380CC4-5D6E-409C-BE32-E72D297353CC}">
              <c16:uniqueId val="{00000000-09DF-435B-B3E4-F57EC6A12806}"/>
            </c:ext>
          </c:extLst>
        </c:ser>
        <c:dLbls>
          <c:showLegendKey val="0"/>
          <c:showVal val="0"/>
          <c:showCatName val="0"/>
          <c:showSerName val="0"/>
          <c:showPercent val="0"/>
          <c:showBubbleSize val="0"/>
        </c:dLbls>
        <c:smooth val="0"/>
        <c:axId val="1604116031"/>
        <c:axId val="1604123231"/>
      </c:lineChart>
      <c:catAx>
        <c:axId val="1604116031"/>
        <c:scaling>
          <c:orientation val="minMax"/>
        </c:scaling>
        <c:delete val="1"/>
        <c:axPos val="b"/>
        <c:numFmt formatCode="General" sourceLinked="1"/>
        <c:majorTickMark val="none"/>
        <c:minorTickMark val="none"/>
        <c:tickLblPos val="nextTo"/>
        <c:crossAx val="1604123231"/>
        <c:crosses val="autoZero"/>
        <c:auto val="1"/>
        <c:lblAlgn val="ctr"/>
        <c:lblOffset val="100"/>
        <c:noMultiLvlLbl val="0"/>
      </c:catAx>
      <c:valAx>
        <c:axId val="1604123231"/>
        <c:scaling>
          <c:orientation val="minMax"/>
        </c:scaling>
        <c:delete val="1"/>
        <c:axPos val="l"/>
        <c:numFmt formatCode="General" sourceLinked="1"/>
        <c:majorTickMark val="none"/>
        <c:minorTickMark val="none"/>
        <c:tickLblPos val="nextTo"/>
        <c:crossAx val="1604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151</c:v>
                </c:pt>
                <c:pt idx="1">
                  <c:v>134</c:v>
                </c:pt>
                <c:pt idx="2">
                  <c:v>286</c:v>
                </c:pt>
                <c:pt idx="3">
                  <c:v>347</c:v>
                </c:pt>
                <c:pt idx="4">
                  <c:v>464</c:v>
                </c:pt>
                <c:pt idx="5">
                  <c:v>425</c:v>
                </c:pt>
                <c:pt idx="6">
                  <c:v>359</c:v>
                </c:pt>
                <c:pt idx="7">
                  <c:v>360</c:v>
                </c:pt>
                <c:pt idx="8">
                  <c:v>700</c:v>
                </c:pt>
                <c:pt idx="9">
                  <c:v>329</c:v>
                </c:pt>
                <c:pt idx="10">
                  <c:v>717</c:v>
                </c:pt>
                <c:pt idx="11">
                  <c:v>624</c:v>
                </c:pt>
              </c:numCache>
            </c:numRef>
          </c:val>
          <c:smooth val="0"/>
          <c:extLst>
            <c:ext xmlns:c16="http://schemas.microsoft.com/office/drawing/2014/chart" uri="{C3380CC4-5D6E-409C-BE32-E72D297353CC}">
              <c16:uniqueId val="{00000000-452C-4A0D-A991-ADB3FFB330AE}"/>
            </c:ext>
          </c:extLst>
        </c:ser>
        <c:dLbls>
          <c:showLegendKey val="0"/>
          <c:showVal val="0"/>
          <c:showCatName val="0"/>
          <c:showSerName val="0"/>
          <c:showPercent val="0"/>
          <c:showBubbleSize val="0"/>
        </c:dLbls>
        <c:smooth val="0"/>
        <c:axId val="1604129471"/>
        <c:axId val="1604131391"/>
      </c:lineChart>
      <c:catAx>
        <c:axId val="1604129471"/>
        <c:scaling>
          <c:orientation val="minMax"/>
        </c:scaling>
        <c:delete val="1"/>
        <c:axPos val="b"/>
        <c:numFmt formatCode="General" sourceLinked="1"/>
        <c:majorTickMark val="none"/>
        <c:minorTickMark val="none"/>
        <c:tickLblPos val="nextTo"/>
        <c:crossAx val="1604131391"/>
        <c:crosses val="autoZero"/>
        <c:auto val="1"/>
        <c:lblAlgn val="ctr"/>
        <c:lblOffset val="100"/>
        <c:noMultiLvlLbl val="0"/>
      </c:catAx>
      <c:valAx>
        <c:axId val="1604131391"/>
        <c:scaling>
          <c:orientation val="minMax"/>
        </c:scaling>
        <c:delete val="1"/>
        <c:axPos val="l"/>
        <c:numFmt formatCode="General" sourceLinked="1"/>
        <c:majorTickMark val="none"/>
        <c:minorTickMark val="none"/>
        <c:tickLblPos val="nextTo"/>
        <c:crossAx val="160412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39</c:v>
                </c:pt>
                <c:pt idx="2">
                  <c:v>81</c:v>
                </c:pt>
                <c:pt idx="3">
                  <c:v>91</c:v>
                </c:pt>
                <c:pt idx="4">
                  <c:v>128</c:v>
                </c:pt>
                <c:pt idx="5">
                  <c:v>116</c:v>
                </c:pt>
                <c:pt idx="6">
                  <c:v>97</c:v>
                </c:pt>
                <c:pt idx="7">
                  <c:v>90</c:v>
                </c:pt>
                <c:pt idx="8">
                  <c:v>202</c:v>
                </c:pt>
                <c:pt idx="9">
                  <c:v>87</c:v>
                </c:pt>
                <c:pt idx="10">
                  <c:v>188</c:v>
                </c:pt>
                <c:pt idx="11">
                  <c:v>168</c:v>
                </c:pt>
              </c:numCache>
            </c:numRef>
          </c:val>
          <c:smooth val="0"/>
          <c:extLst>
            <c:ext xmlns:c16="http://schemas.microsoft.com/office/drawing/2014/chart" uri="{C3380CC4-5D6E-409C-BE32-E72D297353CC}">
              <c16:uniqueId val="{00000000-479E-4B0A-9E03-B6DF084E13E7}"/>
            </c:ext>
          </c:extLst>
        </c:ser>
        <c:dLbls>
          <c:showLegendKey val="0"/>
          <c:showVal val="0"/>
          <c:showCatName val="0"/>
          <c:showSerName val="0"/>
          <c:showPercent val="0"/>
          <c:showBubbleSize val="0"/>
        </c:dLbls>
        <c:smooth val="0"/>
        <c:axId val="1445187151"/>
        <c:axId val="1704120063"/>
      </c:lineChart>
      <c:catAx>
        <c:axId val="1445187151"/>
        <c:scaling>
          <c:orientation val="minMax"/>
        </c:scaling>
        <c:delete val="1"/>
        <c:axPos val="b"/>
        <c:numFmt formatCode="General" sourceLinked="1"/>
        <c:majorTickMark val="none"/>
        <c:minorTickMark val="none"/>
        <c:tickLblPos val="nextTo"/>
        <c:crossAx val="1704120063"/>
        <c:crosses val="autoZero"/>
        <c:auto val="1"/>
        <c:lblAlgn val="ctr"/>
        <c:lblOffset val="100"/>
        <c:noMultiLvlLbl val="0"/>
      </c:catAx>
      <c:valAx>
        <c:axId val="1704120063"/>
        <c:scaling>
          <c:orientation val="minMax"/>
        </c:scaling>
        <c:delete val="1"/>
        <c:axPos val="l"/>
        <c:numFmt formatCode="General" sourceLinked="1"/>
        <c:majorTickMark val="none"/>
        <c:minorTickMark val="none"/>
        <c:tickLblPos val="nextTo"/>
        <c:crossAx val="144518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-1.7317401428223213E-2</c:v>
                </c:pt>
                <c:pt idx="1">
                  <c:v>0.24695908751559917</c:v>
                </c:pt>
                <c:pt idx="2">
                  <c:v>0.10207421794305668</c:v>
                </c:pt>
                <c:pt idx="3">
                  <c:v>-2.5443256588899735E-2</c:v>
                </c:pt>
                <c:pt idx="4">
                  <c:v>0.12666270322908438</c:v>
                </c:pt>
                <c:pt idx="5">
                  <c:v>0.12552050307407128</c:v>
                </c:pt>
                <c:pt idx="6">
                  <c:v>0.11870293061061282</c:v>
                </c:pt>
                <c:pt idx="7">
                  <c:v>0.10319652119806451</c:v>
                </c:pt>
                <c:pt idx="8">
                  <c:v>0.16569832917656457</c:v>
                </c:pt>
                <c:pt idx="9">
                  <c:v>0.11571695618816016</c:v>
                </c:pt>
                <c:pt idx="10">
                  <c:v>-4.8524203119181271E-2</c:v>
                </c:pt>
                <c:pt idx="11">
                  <c:v>0.25254382422552146</c:v>
                </c:pt>
              </c:numCache>
            </c:numRef>
          </c:val>
          <c:smooth val="0"/>
          <c:extLst>
            <c:ext xmlns:c16="http://schemas.microsoft.com/office/drawing/2014/chart" uri="{C3380CC4-5D6E-409C-BE32-E72D297353CC}">
              <c16:uniqueId val="{00000000-D5D1-4DAB-A791-2CBBF3EBE6D6}"/>
            </c:ext>
          </c:extLst>
        </c:ser>
        <c:dLbls>
          <c:showLegendKey val="0"/>
          <c:showVal val="0"/>
          <c:showCatName val="0"/>
          <c:showSerName val="0"/>
          <c:showPercent val="0"/>
          <c:showBubbleSize val="0"/>
        </c:dLbls>
        <c:smooth val="0"/>
        <c:axId val="1704117183"/>
        <c:axId val="1704127263"/>
      </c:lineChart>
      <c:catAx>
        <c:axId val="1704117183"/>
        <c:scaling>
          <c:orientation val="minMax"/>
        </c:scaling>
        <c:delete val="1"/>
        <c:axPos val="b"/>
        <c:numFmt formatCode="General" sourceLinked="1"/>
        <c:majorTickMark val="none"/>
        <c:minorTickMark val="none"/>
        <c:tickLblPos val="nextTo"/>
        <c:crossAx val="1704127263"/>
        <c:crosses val="autoZero"/>
        <c:auto val="1"/>
        <c:lblAlgn val="ctr"/>
        <c:lblOffset val="100"/>
        <c:noMultiLvlLbl val="0"/>
      </c:catAx>
      <c:valAx>
        <c:axId val="1704127263"/>
        <c:scaling>
          <c:orientation val="minMax"/>
        </c:scaling>
        <c:delete val="1"/>
        <c:axPos val="l"/>
        <c:numFmt formatCode="General" sourceLinked="1"/>
        <c:majorTickMark val="none"/>
        <c:minorTickMark val="none"/>
        <c:tickLblPos val="nextTo"/>
        <c:crossAx val="170411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Analysis).xlsx]Combo _Chart!PivotTable3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_Chart'!$C$2</c:f>
              <c:strCache>
                <c:ptCount val="1"/>
                <c:pt idx="0">
                  <c:v>Sum of Profit</c:v>
                </c:pt>
              </c:strCache>
            </c:strRef>
          </c:tx>
          <c:spPr>
            <a:solidFill>
              <a:schemeClr val="accent2"/>
            </a:solidFill>
            <a:ln>
              <a:noFill/>
            </a:ln>
            <a:effectLst/>
          </c:spPr>
          <c:cat>
            <c:strRef>
              <c:f>'Combo 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_Chart'!$C$3:$C$15</c:f>
              <c:numCache>
                <c:formatCode>\$\ 0.00,\ "K"</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extLst>
            <c:ext xmlns:c16="http://schemas.microsoft.com/office/drawing/2014/chart" uri="{C3380CC4-5D6E-409C-BE32-E72D297353CC}">
              <c16:uniqueId val="{00000001-4014-43A7-A8C2-41C380B2E96A}"/>
            </c:ext>
          </c:extLst>
        </c:ser>
        <c:dLbls>
          <c:showLegendKey val="0"/>
          <c:showVal val="0"/>
          <c:showCatName val="0"/>
          <c:showSerName val="0"/>
          <c:showPercent val="0"/>
          <c:showBubbleSize val="0"/>
        </c:dLbls>
        <c:axId val="1419829599"/>
        <c:axId val="1419834399"/>
      </c:areaChart>
      <c:barChart>
        <c:barDir val="col"/>
        <c:grouping val="clustered"/>
        <c:varyColors val="0"/>
        <c:ser>
          <c:idx val="0"/>
          <c:order val="0"/>
          <c:tx>
            <c:strRef>
              <c:f>'Combo _Chart'!$B$2</c:f>
              <c:strCache>
                <c:ptCount val="1"/>
                <c:pt idx="0">
                  <c:v>Sum of Sales</c:v>
                </c:pt>
              </c:strCache>
            </c:strRef>
          </c:tx>
          <c:spPr>
            <a:solidFill>
              <a:schemeClr val="accent1"/>
            </a:solidFill>
            <a:ln>
              <a:noFill/>
            </a:ln>
            <a:effectLst/>
          </c:spPr>
          <c:invertIfNegative val="0"/>
          <c:cat>
            <c:strRef>
              <c:f>'Combo 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_Chart'!$B$3:$B$15</c:f>
              <c:numCache>
                <c:formatCode>\$\ 0.00,\ "K"</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extLst>
            <c:ext xmlns:c16="http://schemas.microsoft.com/office/drawing/2014/chart" uri="{C3380CC4-5D6E-409C-BE32-E72D297353CC}">
              <c16:uniqueId val="{00000000-4014-43A7-A8C2-41C380B2E96A}"/>
            </c:ext>
          </c:extLst>
        </c:ser>
        <c:dLbls>
          <c:showLegendKey val="0"/>
          <c:showVal val="0"/>
          <c:showCatName val="0"/>
          <c:showSerName val="0"/>
          <c:showPercent val="0"/>
          <c:showBubbleSize val="0"/>
        </c:dLbls>
        <c:gapWidth val="219"/>
        <c:overlap val="-27"/>
        <c:axId val="1419833439"/>
        <c:axId val="1419829119"/>
      </c:barChart>
      <c:catAx>
        <c:axId val="14198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829119"/>
        <c:crosses val="autoZero"/>
        <c:auto val="1"/>
        <c:lblAlgn val="ctr"/>
        <c:lblOffset val="100"/>
        <c:noMultiLvlLbl val="0"/>
      </c:catAx>
      <c:valAx>
        <c:axId val="14198291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833439"/>
        <c:crosses val="autoZero"/>
        <c:crossBetween val="between"/>
      </c:valAx>
      <c:valAx>
        <c:axId val="141983439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829599"/>
        <c:crosses val="max"/>
        <c:crossBetween val="between"/>
      </c:valAx>
      <c:catAx>
        <c:axId val="1419829599"/>
        <c:scaling>
          <c:orientation val="minMax"/>
        </c:scaling>
        <c:delete val="1"/>
        <c:axPos val="b"/>
        <c:numFmt formatCode="General" sourceLinked="1"/>
        <c:majorTickMark val="out"/>
        <c:minorTickMark val="none"/>
        <c:tickLblPos val="nextTo"/>
        <c:crossAx val="1419834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76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smooth val="0"/>
          <c:extLst>
            <c:ext xmlns:c16="http://schemas.microsoft.com/office/drawing/2014/chart" uri="{C3380CC4-5D6E-409C-BE32-E72D297353CC}">
              <c16:uniqueId val="{00000000-C7D1-487B-9849-5393EA55BC21}"/>
            </c:ext>
          </c:extLst>
        </c:ser>
        <c:dLbls>
          <c:showLegendKey val="0"/>
          <c:showVal val="0"/>
          <c:showCatName val="0"/>
          <c:showSerName val="0"/>
          <c:showPercent val="0"/>
          <c:showBubbleSize val="0"/>
        </c:dLbls>
        <c:smooth val="0"/>
        <c:axId val="1058664095"/>
        <c:axId val="1058661695"/>
      </c:lineChart>
      <c:catAx>
        <c:axId val="1058664095"/>
        <c:scaling>
          <c:orientation val="minMax"/>
        </c:scaling>
        <c:delete val="1"/>
        <c:axPos val="b"/>
        <c:numFmt formatCode="General" sourceLinked="1"/>
        <c:majorTickMark val="none"/>
        <c:minorTickMark val="none"/>
        <c:tickLblPos val="nextTo"/>
        <c:crossAx val="1058661695"/>
        <c:crosses val="autoZero"/>
        <c:auto val="1"/>
        <c:lblAlgn val="ctr"/>
        <c:lblOffset val="100"/>
        <c:noMultiLvlLbl val="0"/>
      </c:catAx>
      <c:valAx>
        <c:axId val="1058661695"/>
        <c:scaling>
          <c:orientation val="minMax"/>
        </c:scaling>
        <c:delete val="1"/>
        <c:axPos val="l"/>
        <c:numFmt formatCode="General" sourceLinked="1"/>
        <c:majorTickMark val="none"/>
        <c:minorTickMark val="none"/>
        <c:tickLblPos val="nextTo"/>
        <c:crossAx val="105866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53930572275307E-2"/>
          <c:y val="0.1036140197111395"/>
          <c:w val="0.88629213885544944"/>
          <c:h val="0.67435593805070448"/>
        </c:manualLayout>
      </c:layout>
      <c:lineChart>
        <c:grouping val="standard"/>
        <c:varyColors val="0"/>
        <c:ser>
          <c:idx val="0"/>
          <c:order val="0"/>
          <c:tx>
            <c:strRef>
              <c:f>KPI!$E$3</c:f>
              <c:strCache>
                <c:ptCount val="1"/>
                <c:pt idx="0">
                  <c:v>Total</c:v>
                </c:pt>
              </c:strCache>
            </c:strRef>
          </c:tx>
          <c:spPr>
            <a:ln w="444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smooth val="0"/>
          <c:extLst>
            <c:ext xmlns:c16="http://schemas.microsoft.com/office/drawing/2014/chart" uri="{C3380CC4-5D6E-409C-BE32-E72D297353CC}">
              <c16:uniqueId val="{00000000-B384-46E7-A4AA-385FB91942B8}"/>
            </c:ext>
          </c:extLst>
        </c:ser>
        <c:dLbls>
          <c:showLegendKey val="0"/>
          <c:showVal val="0"/>
          <c:showCatName val="0"/>
          <c:showSerName val="0"/>
          <c:showPercent val="0"/>
          <c:showBubbleSize val="0"/>
        </c:dLbls>
        <c:smooth val="0"/>
        <c:axId val="1604116031"/>
        <c:axId val="1604123231"/>
      </c:lineChart>
      <c:catAx>
        <c:axId val="1604116031"/>
        <c:scaling>
          <c:orientation val="minMax"/>
        </c:scaling>
        <c:delete val="1"/>
        <c:axPos val="b"/>
        <c:numFmt formatCode="General" sourceLinked="1"/>
        <c:majorTickMark val="none"/>
        <c:minorTickMark val="none"/>
        <c:tickLblPos val="nextTo"/>
        <c:crossAx val="1604123231"/>
        <c:crosses val="autoZero"/>
        <c:auto val="1"/>
        <c:lblAlgn val="ctr"/>
        <c:lblOffset val="100"/>
        <c:noMultiLvlLbl val="0"/>
      </c:catAx>
      <c:valAx>
        <c:axId val="1604123231"/>
        <c:scaling>
          <c:orientation val="minMax"/>
        </c:scaling>
        <c:delete val="1"/>
        <c:axPos val="l"/>
        <c:numFmt formatCode="General" sourceLinked="1"/>
        <c:majorTickMark val="none"/>
        <c:minorTickMark val="none"/>
        <c:tickLblPos val="nextTo"/>
        <c:crossAx val="1604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78101688927831E-2"/>
          <c:y val="0.11744700723986817"/>
          <c:w val="0.87904379662214438"/>
          <c:h val="0.67702073009036257"/>
        </c:manualLayout>
      </c:layout>
      <c:lineChart>
        <c:grouping val="standard"/>
        <c:varyColors val="0"/>
        <c:ser>
          <c:idx val="0"/>
          <c:order val="0"/>
          <c:tx>
            <c:strRef>
              <c:f>KPI!$H$3</c:f>
              <c:strCache>
                <c:ptCount val="1"/>
                <c:pt idx="0">
                  <c:v>Total</c:v>
                </c:pt>
              </c:strCache>
            </c:strRef>
          </c:tx>
          <c:spPr>
            <a:ln w="444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151</c:v>
                </c:pt>
                <c:pt idx="1">
                  <c:v>134</c:v>
                </c:pt>
                <c:pt idx="2">
                  <c:v>286</c:v>
                </c:pt>
                <c:pt idx="3">
                  <c:v>347</c:v>
                </c:pt>
                <c:pt idx="4">
                  <c:v>464</c:v>
                </c:pt>
                <c:pt idx="5">
                  <c:v>425</c:v>
                </c:pt>
                <c:pt idx="6">
                  <c:v>359</c:v>
                </c:pt>
                <c:pt idx="7">
                  <c:v>360</c:v>
                </c:pt>
                <c:pt idx="8">
                  <c:v>700</c:v>
                </c:pt>
                <c:pt idx="9">
                  <c:v>329</c:v>
                </c:pt>
                <c:pt idx="10">
                  <c:v>717</c:v>
                </c:pt>
                <c:pt idx="11">
                  <c:v>624</c:v>
                </c:pt>
              </c:numCache>
            </c:numRef>
          </c:val>
          <c:smooth val="0"/>
          <c:extLst>
            <c:ext xmlns:c16="http://schemas.microsoft.com/office/drawing/2014/chart" uri="{C3380CC4-5D6E-409C-BE32-E72D297353CC}">
              <c16:uniqueId val="{00000000-48C4-4B9D-AE08-0DCF52AD9627}"/>
            </c:ext>
          </c:extLst>
        </c:ser>
        <c:dLbls>
          <c:showLegendKey val="0"/>
          <c:showVal val="0"/>
          <c:showCatName val="0"/>
          <c:showSerName val="0"/>
          <c:showPercent val="0"/>
          <c:showBubbleSize val="0"/>
        </c:dLbls>
        <c:smooth val="0"/>
        <c:axId val="1604129471"/>
        <c:axId val="1604131391"/>
      </c:lineChart>
      <c:catAx>
        <c:axId val="1604129471"/>
        <c:scaling>
          <c:orientation val="minMax"/>
        </c:scaling>
        <c:delete val="1"/>
        <c:axPos val="b"/>
        <c:numFmt formatCode="General" sourceLinked="1"/>
        <c:majorTickMark val="none"/>
        <c:minorTickMark val="none"/>
        <c:tickLblPos val="nextTo"/>
        <c:crossAx val="1604131391"/>
        <c:crosses val="autoZero"/>
        <c:auto val="1"/>
        <c:lblAlgn val="ctr"/>
        <c:lblOffset val="100"/>
        <c:noMultiLvlLbl val="0"/>
      </c:catAx>
      <c:valAx>
        <c:axId val="1604131391"/>
        <c:scaling>
          <c:orientation val="minMax"/>
        </c:scaling>
        <c:delete val="1"/>
        <c:axPos val="l"/>
        <c:numFmt formatCode="General" sourceLinked="1"/>
        <c:majorTickMark val="none"/>
        <c:minorTickMark val="none"/>
        <c:tickLblPos val="nextTo"/>
        <c:crossAx val="160412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444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39</c:v>
                </c:pt>
                <c:pt idx="2">
                  <c:v>81</c:v>
                </c:pt>
                <c:pt idx="3">
                  <c:v>91</c:v>
                </c:pt>
                <c:pt idx="4">
                  <c:v>128</c:v>
                </c:pt>
                <c:pt idx="5">
                  <c:v>116</c:v>
                </c:pt>
                <c:pt idx="6">
                  <c:v>97</c:v>
                </c:pt>
                <c:pt idx="7">
                  <c:v>90</c:v>
                </c:pt>
                <c:pt idx="8">
                  <c:v>202</c:v>
                </c:pt>
                <c:pt idx="9">
                  <c:v>87</c:v>
                </c:pt>
                <c:pt idx="10">
                  <c:v>188</c:v>
                </c:pt>
                <c:pt idx="11">
                  <c:v>168</c:v>
                </c:pt>
              </c:numCache>
            </c:numRef>
          </c:val>
          <c:smooth val="0"/>
          <c:extLst>
            <c:ext xmlns:c16="http://schemas.microsoft.com/office/drawing/2014/chart" uri="{C3380CC4-5D6E-409C-BE32-E72D297353CC}">
              <c16:uniqueId val="{00000000-047D-445C-A05F-16FC5D2BAC8D}"/>
            </c:ext>
          </c:extLst>
        </c:ser>
        <c:dLbls>
          <c:showLegendKey val="0"/>
          <c:showVal val="0"/>
          <c:showCatName val="0"/>
          <c:showSerName val="0"/>
          <c:showPercent val="0"/>
          <c:showBubbleSize val="0"/>
        </c:dLbls>
        <c:smooth val="0"/>
        <c:axId val="1445187151"/>
        <c:axId val="1704120063"/>
      </c:lineChart>
      <c:catAx>
        <c:axId val="1445187151"/>
        <c:scaling>
          <c:orientation val="minMax"/>
        </c:scaling>
        <c:delete val="1"/>
        <c:axPos val="b"/>
        <c:numFmt formatCode="General" sourceLinked="1"/>
        <c:majorTickMark val="none"/>
        <c:minorTickMark val="none"/>
        <c:tickLblPos val="nextTo"/>
        <c:crossAx val="1704120063"/>
        <c:crosses val="autoZero"/>
        <c:auto val="1"/>
        <c:lblAlgn val="ctr"/>
        <c:lblOffset val="100"/>
        <c:noMultiLvlLbl val="0"/>
      </c:catAx>
      <c:valAx>
        <c:axId val="1704120063"/>
        <c:scaling>
          <c:orientation val="minMax"/>
        </c:scaling>
        <c:delete val="1"/>
        <c:axPos val="l"/>
        <c:numFmt formatCode="General" sourceLinked="1"/>
        <c:majorTickMark val="none"/>
        <c:minorTickMark val="none"/>
        <c:tickLblPos val="nextTo"/>
        <c:crossAx val="144518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93020905107426E-2"/>
          <c:y val="0.30666698862675973"/>
          <c:w val="0.88232559001460609"/>
          <c:h val="0.66266631251056429"/>
        </c:manualLayout>
      </c:layout>
      <c:lineChart>
        <c:grouping val="standard"/>
        <c:varyColors val="0"/>
        <c:ser>
          <c:idx val="0"/>
          <c:order val="0"/>
          <c:tx>
            <c:strRef>
              <c:f>KPI!$N$3</c:f>
              <c:strCache>
                <c:ptCount val="1"/>
                <c:pt idx="0">
                  <c:v>Total</c:v>
                </c:pt>
              </c:strCache>
            </c:strRef>
          </c:tx>
          <c:spPr>
            <a:ln w="476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-1.7317401428223213E-2</c:v>
                </c:pt>
                <c:pt idx="1">
                  <c:v>0.24695908751559917</c:v>
                </c:pt>
                <c:pt idx="2">
                  <c:v>0.10207421794305668</c:v>
                </c:pt>
                <c:pt idx="3">
                  <c:v>-2.5443256588899735E-2</c:v>
                </c:pt>
                <c:pt idx="4">
                  <c:v>0.12666270322908438</c:v>
                </c:pt>
                <c:pt idx="5">
                  <c:v>0.12552050307407128</c:v>
                </c:pt>
                <c:pt idx="6">
                  <c:v>0.11870293061061282</c:v>
                </c:pt>
                <c:pt idx="7">
                  <c:v>0.10319652119806451</c:v>
                </c:pt>
                <c:pt idx="8">
                  <c:v>0.16569832917656457</c:v>
                </c:pt>
                <c:pt idx="9">
                  <c:v>0.11571695618816016</c:v>
                </c:pt>
                <c:pt idx="10">
                  <c:v>-4.8524203119181271E-2</c:v>
                </c:pt>
                <c:pt idx="11">
                  <c:v>0.25254382422552146</c:v>
                </c:pt>
              </c:numCache>
            </c:numRef>
          </c:val>
          <c:smooth val="0"/>
          <c:extLst>
            <c:ext xmlns:c16="http://schemas.microsoft.com/office/drawing/2014/chart" uri="{C3380CC4-5D6E-409C-BE32-E72D297353CC}">
              <c16:uniqueId val="{00000000-5A5D-4A7D-B852-9D96B6E6AE74}"/>
            </c:ext>
          </c:extLst>
        </c:ser>
        <c:dLbls>
          <c:showLegendKey val="0"/>
          <c:showVal val="0"/>
          <c:showCatName val="0"/>
          <c:showSerName val="0"/>
          <c:showPercent val="0"/>
          <c:showBubbleSize val="0"/>
        </c:dLbls>
        <c:smooth val="0"/>
        <c:axId val="1704117183"/>
        <c:axId val="1704127263"/>
      </c:lineChart>
      <c:catAx>
        <c:axId val="1704117183"/>
        <c:scaling>
          <c:orientation val="minMax"/>
        </c:scaling>
        <c:delete val="1"/>
        <c:axPos val="b"/>
        <c:numFmt formatCode="General" sourceLinked="1"/>
        <c:majorTickMark val="none"/>
        <c:minorTickMark val="none"/>
        <c:tickLblPos val="nextTo"/>
        <c:crossAx val="1704127263"/>
        <c:crosses val="autoZero"/>
        <c:auto val="1"/>
        <c:lblAlgn val="ctr"/>
        <c:lblOffset val="100"/>
        <c:noMultiLvlLbl val="0"/>
      </c:catAx>
      <c:valAx>
        <c:axId val="1704127263"/>
        <c:scaling>
          <c:orientation val="minMax"/>
        </c:scaling>
        <c:delete val="1"/>
        <c:axPos val="l"/>
        <c:numFmt formatCode="General" sourceLinked="1"/>
        <c:majorTickMark val="none"/>
        <c:minorTickMark val="none"/>
        <c:tickLblPos val="nextTo"/>
        <c:crossAx val="170411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Analysis).xlsx]Combo _Chart!PivotTable3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_Chart'!$C$2</c:f>
              <c:strCache>
                <c:ptCount val="1"/>
                <c:pt idx="0">
                  <c:v>Sum of Profit</c:v>
                </c:pt>
              </c:strCache>
            </c:strRef>
          </c:tx>
          <c:spPr>
            <a:solidFill>
              <a:schemeClr val="accent1">
                <a:lumMod val="75000"/>
              </a:schemeClr>
            </a:solidFill>
            <a:ln>
              <a:noFill/>
            </a:ln>
            <a:effectLst/>
          </c:spPr>
          <c:cat>
            <c:strRef>
              <c:f>'Combo 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_Chart'!$C$3:$C$15</c:f>
              <c:numCache>
                <c:formatCode>\$\ 0.00,\ "K"</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extLst>
            <c:ext xmlns:c16="http://schemas.microsoft.com/office/drawing/2014/chart" uri="{C3380CC4-5D6E-409C-BE32-E72D297353CC}">
              <c16:uniqueId val="{00000000-5096-4EB2-8F29-1DBD0AE0A6CD}"/>
            </c:ext>
          </c:extLst>
        </c:ser>
        <c:dLbls>
          <c:showLegendKey val="0"/>
          <c:showVal val="0"/>
          <c:showCatName val="0"/>
          <c:showSerName val="0"/>
          <c:showPercent val="0"/>
          <c:showBubbleSize val="0"/>
        </c:dLbls>
        <c:axId val="1419829599"/>
        <c:axId val="1419834399"/>
      </c:areaChart>
      <c:barChart>
        <c:barDir val="col"/>
        <c:grouping val="clustered"/>
        <c:varyColors val="0"/>
        <c:ser>
          <c:idx val="0"/>
          <c:order val="0"/>
          <c:tx>
            <c:strRef>
              <c:f>'Combo _Chart'!$B$2</c:f>
              <c:strCache>
                <c:ptCount val="1"/>
                <c:pt idx="0">
                  <c:v>Sum of Sales</c:v>
                </c:pt>
              </c:strCache>
            </c:strRef>
          </c:tx>
          <c:spPr>
            <a:solidFill>
              <a:schemeClr val="bg1"/>
            </a:solidFill>
            <a:ln>
              <a:noFill/>
            </a:ln>
            <a:effectLst/>
          </c:spPr>
          <c:invertIfNegative val="0"/>
          <c:cat>
            <c:strRef>
              <c:f>'Combo _Chart'!$A$3:$A$15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_Chart'!$B$3:$B$15</c:f>
              <c:numCache>
                <c:formatCode>\$\ 0.00,\ "K"</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extLst>
            <c:ext xmlns:c16="http://schemas.microsoft.com/office/drawing/2014/chart" uri="{C3380CC4-5D6E-409C-BE32-E72D297353CC}">
              <c16:uniqueId val="{00000001-5096-4EB2-8F29-1DBD0AE0A6CD}"/>
            </c:ext>
          </c:extLst>
        </c:ser>
        <c:dLbls>
          <c:showLegendKey val="0"/>
          <c:showVal val="0"/>
          <c:showCatName val="0"/>
          <c:showSerName val="0"/>
          <c:showPercent val="0"/>
          <c:showBubbleSize val="0"/>
        </c:dLbls>
        <c:gapWidth val="55"/>
        <c:overlap val="-27"/>
        <c:axId val="1419833439"/>
        <c:axId val="1419829119"/>
      </c:barChart>
      <c:catAx>
        <c:axId val="141983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9829119"/>
        <c:crosses val="autoZero"/>
        <c:auto val="1"/>
        <c:lblAlgn val="ctr"/>
        <c:lblOffset val="100"/>
        <c:noMultiLvlLbl val="0"/>
      </c:catAx>
      <c:valAx>
        <c:axId val="1419829119"/>
        <c:scaling>
          <c:orientation val="minMax"/>
        </c:scaling>
        <c:delete val="0"/>
        <c:axPos val="l"/>
        <c:title>
          <c:tx>
            <c:rich>
              <a:bodyPr rot="-5400000" spcFirstLastPara="1" vertOverflow="ellipsis" vert="horz" wrap="square" anchor="ctr" anchorCtr="1"/>
              <a:lstStyle/>
              <a:p>
                <a:pPr>
                  <a:defRPr sz="1600" b="1" i="0" u="none" strike="noStrike" kern="1200" baseline="0">
                    <a:solidFill>
                      <a:schemeClr val="bg2"/>
                    </a:solidFill>
                    <a:latin typeface="+mn-lt"/>
                    <a:ea typeface="+mn-ea"/>
                    <a:cs typeface="+mn-cs"/>
                  </a:defRPr>
                </a:pPr>
                <a:r>
                  <a:rPr lang="en-IN" sz="1600" b="1">
                    <a:solidFill>
                      <a:schemeClr val="bg2"/>
                    </a:solidFill>
                  </a:rPr>
                  <a:t>Sales</a:t>
                </a:r>
              </a:p>
            </c:rich>
          </c:tx>
          <c:layout>
            <c:manualLayout>
              <c:xMode val="edge"/>
              <c:yMode val="edge"/>
              <c:x val="6.1689485569598771E-3"/>
              <c:y val="0.36490362796292758"/>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419833439"/>
        <c:crosses val="autoZero"/>
        <c:crossBetween val="between"/>
      </c:valAx>
      <c:valAx>
        <c:axId val="1419834399"/>
        <c:scaling>
          <c:orientation val="minMax"/>
        </c:scaling>
        <c:delete val="0"/>
        <c:axPos val="r"/>
        <c:title>
          <c:tx>
            <c:rich>
              <a:bodyPr rot="-5400000" spcFirstLastPara="1" vertOverflow="ellipsis" vert="horz" wrap="square" anchor="ctr" anchorCtr="1"/>
              <a:lstStyle/>
              <a:p>
                <a:pPr>
                  <a:defRPr sz="1600" b="1" i="0" u="none" strike="noStrike" kern="1200" baseline="0">
                    <a:solidFill>
                      <a:schemeClr val="bg2"/>
                    </a:solidFill>
                    <a:latin typeface="+mn-lt"/>
                    <a:ea typeface="+mn-ea"/>
                    <a:cs typeface="+mn-cs"/>
                  </a:defRPr>
                </a:pPr>
                <a:r>
                  <a:rPr lang="en-IN" sz="1600" b="1">
                    <a:solidFill>
                      <a:schemeClr val="bg2"/>
                    </a:solidFill>
                  </a:rPr>
                  <a:t>Profit</a:t>
                </a:r>
              </a:p>
            </c:rich>
          </c:tx>
          <c:layout>
            <c:manualLayout>
              <c:xMode val="edge"/>
              <c:yMode val="edge"/>
              <c:x val="0.9536711963372313"/>
              <c:y val="0.37574833000701718"/>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419829599"/>
        <c:crosses val="max"/>
        <c:crossBetween val="between"/>
      </c:valAx>
      <c:catAx>
        <c:axId val="1419829599"/>
        <c:scaling>
          <c:orientation val="minMax"/>
        </c:scaling>
        <c:delete val="1"/>
        <c:axPos val="b"/>
        <c:numFmt formatCode="General" sourceLinked="1"/>
        <c:majorTickMark val="out"/>
        <c:minorTickMark val="none"/>
        <c:tickLblPos val="nextTo"/>
        <c:crossAx val="14198343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Analysis).xlsx]Pie_Chart!PivotTable7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381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38100">
            <a:noFill/>
          </a:ln>
          <a:effectLst/>
        </c:spPr>
      </c:pivotFmt>
      <c:pivotFmt>
        <c:idx val="10"/>
        <c:spPr>
          <a:solidFill>
            <a:schemeClr val="accent6">
              <a:lumMod val="60000"/>
              <a:lumOff val="40000"/>
            </a:schemeClr>
          </a:solidFill>
          <a:ln w="38100">
            <a:noFill/>
          </a:ln>
          <a:effectLst/>
        </c:spPr>
      </c:pivotFmt>
      <c:pivotFmt>
        <c:idx val="11"/>
        <c:spPr>
          <a:solidFill>
            <a:schemeClr val="accent6">
              <a:lumMod val="20000"/>
              <a:lumOff val="80000"/>
            </a:schemeClr>
          </a:solidFill>
          <a:ln w="38100">
            <a:noFill/>
          </a:ln>
          <a:effectLst/>
        </c:spPr>
      </c:pivotFmt>
    </c:pivotFmts>
    <c:plotArea>
      <c:layout>
        <c:manualLayout>
          <c:layoutTarget val="inner"/>
          <c:xMode val="edge"/>
          <c:yMode val="edge"/>
          <c:x val="0.20162309889112376"/>
          <c:y val="0.16429867523324604"/>
          <c:w val="0.65532633860550926"/>
          <c:h val="0.83570138562283347"/>
        </c:manualLayout>
      </c:layout>
      <c:doughnutChart>
        <c:varyColors val="1"/>
        <c:ser>
          <c:idx val="0"/>
          <c:order val="0"/>
          <c:tx>
            <c:strRef>
              <c:f>Pie_Chart!$B$3</c:f>
              <c:strCache>
                <c:ptCount val="1"/>
                <c:pt idx="0">
                  <c:v>Total</c:v>
                </c:pt>
              </c:strCache>
            </c:strRef>
          </c:tx>
          <c:spPr>
            <a:ln w="38100">
              <a:noFill/>
            </a:ln>
          </c:spPr>
          <c:explosion val="1"/>
          <c:dPt>
            <c:idx val="0"/>
            <c:bubble3D val="0"/>
            <c:spPr>
              <a:solidFill>
                <a:schemeClr val="accent6">
                  <a:lumMod val="40000"/>
                  <a:lumOff val="60000"/>
                </a:schemeClr>
              </a:solidFill>
              <a:ln w="38100">
                <a:noFill/>
              </a:ln>
              <a:effectLst/>
            </c:spPr>
            <c:extLst>
              <c:ext xmlns:c16="http://schemas.microsoft.com/office/drawing/2014/chart" uri="{C3380CC4-5D6E-409C-BE32-E72D297353CC}">
                <c16:uniqueId val="{00000001-3067-4593-BC5E-8EBA75D9AB7E}"/>
              </c:ext>
            </c:extLst>
          </c:dPt>
          <c:dPt>
            <c:idx val="1"/>
            <c:bubble3D val="0"/>
            <c:spPr>
              <a:solidFill>
                <a:schemeClr val="accent6">
                  <a:lumMod val="60000"/>
                  <a:lumOff val="40000"/>
                </a:schemeClr>
              </a:solidFill>
              <a:ln w="38100">
                <a:noFill/>
              </a:ln>
              <a:effectLst/>
            </c:spPr>
            <c:extLst>
              <c:ext xmlns:c16="http://schemas.microsoft.com/office/drawing/2014/chart" uri="{C3380CC4-5D6E-409C-BE32-E72D297353CC}">
                <c16:uniqueId val="{00000003-3067-4593-BC5E-8EBA75D9AB7E}"/>
              </c:ext>
            </c:extLst>
          </c:dPt>
          <c:dPt>
            <c:idx val="2"/>
            <c:bubble3D val="0"/>
            <c:spPr>
              <a:solidFill>
                <a:schemeClr val="accent6">
                  <a:lumMod val="20000"/>
                  <a:lumOff val="80000"/>
                </a:schemeClr>
              </a:solidFill>
              <a:ln w="38100">
                <a:noFill/>
              </a:ln>
              <a:effectLst/>
            </c:spPr>
            <c:extLst>
              <c:ext xmlns:c16="http://schemas.microsoft.com/office/drawing/2014/chart" uri="{C3380CC4-5D6E-409C-BE32-E72D297353CC}">
                <c16:uniqueId val="{00000005-3067-4593-BC5E-8EBA75D9AB7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6-3067-4593-BC5E-8EBA75D9AB7E}"/>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3465886206640604"/>
          <c:y val="6.2076117125714099E-2"/>
          <c:w val="0.74227692581005889"/>
          <c:h val="8.058013910163715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[Dash-Board_4_(Ecommerce Sales Analysis).xlsx]Top_5!PivotTable13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Top_5!$A$4:$A$9</c:f>
              <c:strCache>
                <c:ptCount val="5"/>
                <c:pt idx="0">
                  <c:v>Binders</c:v>
                </c:pt>
                <c:pt idx="1">
                  <c:v>Storage</c:v>
                </c:pt>
                <c:pt idx="2">
                  <c:v>Phones</c:v>
                </c:pt>
                <c:pt idx="3">
                  <c:v>Machines</c:v>
                </c:pt>
                <c:pt idx="4">
                  <c:v>Chairs</c:v>
                </c:pt>
              </c:strCache>
            </c:strRef>
          </c:cat>
          <c:val>
            <c:numRef>
              <c:f>Top_5!$B$4:$B$9</c:f>
              <c:numCache>
                <c:formatCode>General</c:formatCode>
                <c:ptCount val="5"/>
                <c:pt idx="0">
                  <c:v>25673.943999999985</c:v>
                </c:pt>
                <c:pt idx="1">
                  <c:v>26265.973999999984</c:v>
                </c:pt>
                <c:pt idx="2">
                  <c:v>33036.115999999995</c:v>
                </c:pt>
                <c:pt idx="3">
                  <c:v>33714.175999999999</c:v>
                </c:pt>
                <c:pt idx="4">
                  <c:v>40157.440999999992</c:v>
                </c:pt>
              </c:numCache>
            </c:numRef>
          </c:val>
          <c:extLst>
            <c:ext xmlns:c16="http://schemas.microsoft.com/office/drawing/2014/chart" uri="{C3380CC4-5D6E-409C-BE32-E72D297353CC}">
              <c16:uniqueId val="{00000000-6109-44B0-AEE2-2A8CC95A1B90}"/>
            </c:ext>
          </c:extLst>
        </c:ser>
        <c:dLbls>
          <c:dLblPos val="outEnd"/>
          <c:showLegendKey val="0"/>
          <c:showVal val="1"/>
          <c:showCatName val="0"/>
          <c:showSerName val="0"/>
          <c:showPercent val="0"/>
          <c:showBubbleSize val="0"/>
        </c:dLbls>
        <c:gapWidth val="62"/>
        <c:axId val="1595149887"/>
        <c:axId val="1595155647"/>
      </c:barChart>
      <c:catAx>
        <c:axId val="159514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5155647"/>
        <c:crosses val="autoZero"/>
        <c:auto val="1"/>
        <c:lblAlgn val="ctr"/>
        <c:lblOffset val="100"/>
        <c:noMultiLvlLbl val="0"/>
      </c:catAx>
      <c:valAx>
        <c:axId val="1595155647"/>
        <c:scaling>
          <c:orientation val="minMax"/>
        </c:scaling>
        <c:delete val="1"/>
        <c:axPos val="b"/>
        <c:numFmt formatCode="General" sourceLinked="1"/>
        <c:majorTickMark val="none"/>
        <c:minorTickMark val="none"/>
        <c:tickLblPos val="nextTo"/>
        <c:crossAx val="159514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77026E2-5C9E-4FBA-AA4B-EA2BA197057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D3B74F5-332C-4FB1-A2FA-0DA2D822AE22}">
          <cx:tx>
            <cx:txData>
              <cx:f>_xlchart.v5.5</cx:f>
              <cx:v>Sales</cx:v>
            </cx:txData>
          </cx:tx>
          <cx:dataId val="0"/>
          <cx:layoutPr>
            <cx:geography cultureLanguage="en-US" cultureRegion="IN" attribution="Powered by Bing">
              <cx:geoCache provider="{E9337A44-BEBE-4D9F-B70C-5C5E7DAFC167}">
                <cx:binary>1H1pU9zItu1fcfjzE62cpROnT0SrqpjBGGO77S+KMmDNU2pK6dffJQabkstAv8O9ERCOwFBkZSrX
HtfemfXvS/Ovy/R6rd+YLM3rf12aP9+GTVP+648/6svwOlvXO1l0qYu6+N7sXBbZH8X379Hl9R9X
et1HefAHtQn/4zJc6+bavP3Pv/FuwXVxXFyum6jI37fXeji/rtu0qR95betLb9ZXWZQvo7rR0WVD
/nz7V7r+ts7Wb99c503UDBdDef3n240/evvmj/lb/TLtmxQra9orjGV0R0nJKaXq7Zu0yIO731uO
3HG4zRi1qXv7dT/p6TrDwGes5GYd66srfV3XeJKb7w8Gbiwbvz9+++ayaPNm2q0AG/fn24951Fxf
vfnQrJvr+u2bqC4Wt3+wKKa1f/xw87B/bO73f/49+wUef/abB5DM9+qpl35B5FOkgyiPXhIStSMI
dVwm1e3GO5vIKGdHuo7NmUNuXxebyDxnRduh+Tlyhs2nv14lNidRXRetju735wXUxdkBLAK7T+yb
L7qJjUt3uFJMEbodm+esaDs2P0fOsDl59yqxWRR5fn3ZRJdt83LwcLIjlCCCMXELD9mER8HaMYc6
hM505pmr2Q7NxuAZOouLV4nO6XX/5vBa19fDC4Jj7xDm2q5g23VH8R2pHAFneudw+P3ctx7neWva
DtHDsTOETg9fJUJ/6Wgs8pd0O3yHuoxCOfjt/s8CAkLIDiIF4Uohb5QLunUbhdwFBE8vaDs2P55k
BsxfX18lMJ/XdYigsCny+/35790OVzucECaUcxcSzLGh9o4Qkv/wSzNsnrem7fA8HDtD6PNfrxKh
v3Syzus1IsoXi6L5juMiJmNEbA3ZprCAuUQIRA43XzP385wVbUfn58gZNn+dv0psltfpul/r6xfE
xt2xbUdJyu6wcWcxgdjh0pGcEUA4fc2wec6KtmPzc+QMm+XqVWIzhaDTv7J8yYgaIRkFPs49OjN4
HHcHDofaSFFvVUfei8at23nmorYjtDF4BtIJsstXmI8u1mn0vdAvnZFSwaV0iXuLAdzLQ66AEIBE
FFWE38Vumxg9b03bIXo4dobQ4nW6n4P8Klq/aOTm7gAZVwl6513YJjygchDVObZ077KiWWD9jAVt
x+bHwBkwB6evU3WKtNDrq+JeeP/7uI05OwgLhID12q44ttgRXDlMArKHwfTiGUvZjsnPkTNQFq+T
J7gnP98U39/g2drs24tybQDIBgCEQScemjSldmwiqSvZXVQw05l/uqztYG1/lxlwy8Wr1KZdKFN0
tb6X6/9emaizI1whCGe3umTPvJCDINtRjFPn7g9mOvWMBW1H6cfAGTC7r5OxvrgG81bX1y8ZYwsU
C1AnsJ07DzSjReGBGGeIIey7AAKvPzR3z1rSdnAeDJ3Bc/E6vdDedYGKwgvqDUo8YAaow9073m2u
N2yHc84Ut3+GDw/BecaCtkPzY+AMmL2/XqVBO0jTKC+i+l50/3uLxsGIUk44AoTb1HNW6UHuQ7gj
mfiRHN3PfZv7PGdF26H5OXKGzcHrtGkHV+vwBeM2znfg920FcLYCQwi4auEy5dgztuDJhfwGj9v1
z8FYvkpFOYkmB1M0L2jD+ORAXLh+kGw3XzMb5vId4sLvg7/eVJFnrWU7Jg+GznA5eZ2e5WSth3Sd
X93v0H9vwKb8RlAFZm0WPcsdZROUE9y7WsIsFHvOSn4Dyo9nmGPyOnXloOhfUk3ojq24FIrzWzXB
vj/Maly2M1EAkth3r8/ItKdWsx2T21EzPA5ep5P/HNWXRV5HL1m8ga9goJWZvPPyM2WBl1eMIrNx
t+ctz1rSdmQeDJ3B8/ngVbqWo5cu3DjIGbmirlLb/Qr6PRwb3Nl98QCFt4ex8dPr2Q7M/bgZKkcf
Xicq2JL2Mhnu9+YFHAt6oOBXKCozmxbMEeAyARbn8jYym/EyR89Yym8g+TFyDsqXVwnKcdFG9QsT
zfaO6yCJlPK+RWMTHJegDEoc9BDcWboZOM9a0nZ0HgydwXP8Oh3Nybqu15dhW183zUumlHQHhRgk
8+rOmcwCZYUmDlugr9OZWbJnr2c7PrPhM4xOXilG0WUYBeuXjQUcYOOCcd6aWMK8ATgXXR53r88C
tJNnrOg3AP0YOcfmdUYCp9ff9LpO1i/nc6bmQZQwmVK3/U32jMR03R0YP8QK9znoLPV/zoq2Y/Nz
5Ayb09fZKDB1251cm+jyBSkZxnc4BTiE36EzS22ILXeI7aDB0IHJexijPW81v0Pm55PMsTl5lWHB
tBtfCp3c79F/H6txuoNEn/LprMDN1wwZJXbQv2ELed9YOLNpz1nR79G5fZY5Nq8zZHunr4MXbRtk
QMZBcxO7C5bdzXiN3LQNOugsnKnM0wvZDsj9uBkc785fp6oUugnfLNa6APH/go6GoejPQB4LePqb
r1k3pwLt7wgAJ+9M3Vxhnr2u7SidzsbP0DpdvEq0Pjbr8OWMGnN3GMJotA3e9czMgoGbbmiFVIfK
GTpPrWM7JrejZkh8vHiVSLwLoxd0/CiScXTOgv6/o2hm7gVlf2W7qJHdH7mBkXvo/p9azXY8bkfN
8Hi3/zrxSFJUx1701CAsmMPAwdwpx7wVwwV9g1jMttVdv/ock2es6De4/Bg5x+boVWJzhmaMeki7
9Ys2bEJnHBf9mnfFMnuOD7qbHOY4E+v5Iw19qDPPXdV2jDZHz3A6++tV4nRxbV70wABB0zlzOGKv
7bwz3A/iaQB0d/oWNOhDgJ5cznZk7obNILn4+1VCch7iFPCbg/plS5pgASR1UI656/tzsfMPS2gg
0ARBm9N0EurmC+7oITLPXdV2gDZHz3A6P3iVOH0o2v+dMBrZjY0KM73XoXlgMBlBNDUhVLtFahao
PX9d27Gaj5+h9eF1htF7Gh0Cby7QvZHeC/bvKIL/xVP19v/h3I8f8rjV7dst2PjLf3rRgouQCCf4
0Gi3lSUBu4g6IxrB71smZrWT2V0Iv1/WdmGdDd94kv+jixZ+Ly4/LqhYrpv16uZmiwf3MDz+6s3j
4rqN2dA7m7xVdG/37uDqz7cwHS6swo8bM6Y32bDmc779waDrdd38+daauo7R6aJcnCl31XRU6e2b
/vrmJReZC8yPK7iLI7M4QIMoOJ9y7z/fcgcpvourNSSueYBYEKyinuwkXoIDwkEN9JZxolzpKPHj
SpGzIh1AEP3YkLuf3+RtdlZEeVP/+ZaASyhv/2xaK46EMMLQe6tuDofiQg9MVF6uz3FCdfrr/1cZ
yzRVWpOjvORdUy26IIvMvhZdtOeHdi4zrwiHrDiOE2L1HyOT8wNTDmGpvdotxVpFXU7JcrBj1hlP
xHIctJfzlMdHAa2s1HP9PAm8Kq91vfdgp7csfVrZxso5qrzwxMp2qBB0vnKnbvvU16M+YoFtzkmY
WwvRx+7x0Cn7tLcGP/UenxA3AfwyJbcJUWjIRNsl0IQOPtwsK0pZabVFcITY+rholBUv0o4QuRdz
HlS2l1RWtU+0XX5x+8qtzKLlneL7rmw7f1cEISkOfBVZkTd2CruSS78d92gjzZmTR4qtirw1ZyHj
5CKlpBn3uJ8XR3FNfL3CJSNj55HE19KrdJWNC2HaPNkN+hx7bcnOnKdj5SwpGcW6ycui9uLKwVRu
6HfBSis/zpa98An1emnVzkICkWqRNXXb7vq1NZwMMqIXmjAIQc9SsdYsi/YGbrl6NTYlOdVOkUQL
FURDsOojtw9WZFq5HfJUL6swoBeEWNHoRarGs9U6rr5Y4WDOAtljGYZGjlkxQcsvtOuTcSELWoXv
TJhhRe4g2MEwktB81JUIx8irLEouaByS+ogWaNA4HZNeWbtSDbL8m7I2Dw8bXUP+gjodFxZVojsf
dU4vLJZS87l0iLG+Mtpg56LaYD1DU5jiQJdOli06nWCQLy1MnZYdXi3bBKujcZdnCzNWdudZdhyH
Z35HaunhOF0WLnnP8Pxxkot13Af+p3aQ7qeu1Rju9kRnyyqS70PZ4q3tusImRQMHCpKjwPt32Odd
uc9HO8tW2EfWLkTEsC2RlVb90oimGj8MYwFYOyooOQpGNw0PxwkSNW2OW0UJ8CtZceRW1kCWUdpY
ajF2XX8SBv343nLs0HixgfKygBNnWVURaVa1HqCEqUuwSi1Vr5ZFR9MV91WwTEVFYo/2ZriQDW1O
LeEatchin9feKNpiHcSNOBmGQH6yOkVO+65MzxhLgjXtebRfWCl3FhHN1ToPku5zyezY7JIRIhv2
tjnr+q5xFmHcY8ez1E+GQ2qkMCtRKPeTJau6eU+j0ZJL0SmITacVtrePMqnf2Y0RbLcWgZWni6yt
GBm9gTvhyJYxJJJe9pkBdhEref99iIe2/IL/ZvH30vTmPMpschFLtGsvigAyUtOctouwcMnFQCfk
08SqpGf5PbBN+jHNVqMqyi/YGSiXinMoZVIWvb9b21ZZ/137wpwjWYYiWKPCBke0pHIvSe3iSNAx
LD3f1Ho/6OIi2Y19as44E9V+G46DOWZ5i61XRYtZpEni0SPQNndlTIx9US7LfK8VujjKw4Tqi2Qc
LeuT1aqxOm6otvTZYFysJB0YzO+Y9YP7MeJ2lpz7Xaz3TWbpauF3jB2MHYeBGIcMe6mbBntp7D4q
PdcNsBGlnel9P3VSs8thVcLDskKbwOJGkBNjAbjCcqHHspuUotEc72J6Bhua84JeRK1F2AKHCEP5
t0mdlr6LfReGwglIUlwq1pPTUDpx4DlphjmtJIjNvvIDHX/VRPdB6Yk2aK6Y7zTJZw0LQcKF8Ueh
3xVZnkvHM4HluyuVBpZe0YTgnWyI02FdKWDepJqcxs3IzGen9avkWqic0srjQxX4q8zuKH2Xwf+M
lUfbOJAHfk6djHpFAQL9IKRs1J4gakw8Kwrsr5EZay+KAuc0BwP/t+haf1GM5IPqAtMvSFa0H4di
sFZJU4dLCEa9YG0QHrDU9ZfM96PEy6Ku91A1GcQyVJnYt+pe9scFjysr+hyEvK13eSlkHntFOfg5
jExxUJaO/akWJV2wzP5q5V3kNXmaeMmQN14U9sbZJwkNvqW1r65NwHwvJzp/16TyuO11NaySVJv3
slDBV8G6fJXBSS0RDLBzp/Lzr4SH2S7N7cBfqDETnt0ofeYGQ7JQZVIxj45JehKVQfqRxrXyXLtu
dkerMZ7VGbPIdTCuuqwv33XpmB0L3rWrtlfpe5j18mvstuGHjqdnvbJNvKermu9WQ2U8Oy7yvS4q
og9BLdOPfcbrYFc3eX7swoEt06QaD1PLTXZBFkZeV/V57aVKwex1rLiA0yn/zkVWhst4rPNdJ7KL
z6GU09Zmkes5UrT5QqrWnJbSMC+IumwZ+Kr+Hmmll2nL+T4d42C3Tyk9FUGt+DK0RT54ZkA4sKw1
7Y6qOiv2nLQa0kWcsuJAhYbuBoK8j/2i3LNN2C41nvHvONFlDy/VyYN88Em3GjLVnlYN9z+4ZSj3
rHpMdoXlyoUVW6OzOwxSnlphUx3BYA/7dp4PB71F3IOxSfrVUGu9aChvF1U7xPthXsuLLurGK9tO
4yPXcccjnWs3XT4eofwSzN1cLoUi+NQhgl54cBMP45OqyJgTp6V/aJpS7ye5ny7snsEJcUs7y9ju
iiMfWr7/+KxT1LMZiCk1XV1BJSJdxd0panoQQnJ/DFXYC/ewSmFFIx7BMJQNRYzx+Dzon/hlHqkw
C3rKp1ryLPrqwkK2tRv4hzyZIgxla9js3JRfhPFhMP75ZMjE0FGAABk8wWwrCXTYChAEHjpp766K
IuQHdSjThRW1LroyfqQMzwpk0Q+H41fTwUSCeH4eggeuKi1jy0MmB3Katwi9Re+mi9ppiqNaFc4T
UvJr4OwQ5CEEYjLRVA6S6Yd4EaeA2qaZOBxN6H+6dUF5aMNjiLxGNFJHA7b38WectmtTRvBwDu5x
oDiAicrZ7BmHLOCNqxt+qGWO6EpZNoIfGFR44NxQ+EDQofBHVtbh/7YVw308voBfhdQRKEeA8gZn
OhXtNh+6yHllmzSRh20b6f2+t9iBIX2BqsFjUG6dReGWF7RAolnInklN6tM+96NaHgZNqPcHXAy4
p5yhf2Izt82ChBIHx1G3h+LNZpENo5Ww8CxuVTtLGal0QU35/yEmwsVhWuYg25mOMm3uWFJlVVRG
hTikvo72Ih1CKLqhV2Y1+A05bUrTjU+kdL/aL9h02DA8Fmf43+zB8qjzhz6V/NAqfPk3aZ3gcLQ7
hCJtWrir3Bls6sl6hIg8DtuvlsVxcRoFjQ42OlV+0QiX9pE9loIeJi202y9gJxvZOcsxlg4OxD0m
IVseEcKhJJI4dPrJubFUaa8xVUYPjQ6zxZCR4mism/JLyiEwyZTBmUlqHp902/PJqZrA0WYjBaOb
UHZ2lLPQleQwlZXezzPODlLbCfeQ6Dyp6RM1MVN10K5K4Mzo1Mf4q6aFjnZs2JPDUdeu48UkE70n
lJ2el92oT4s4DXPPHxAmmx5xXY9Yqz7tqs74u9yqOZKLQqzTgNZXJKwZos4xT8MzJ5Fl+sS2bFsp
qA/qwiLh8hI66dkDx5VHoo8Gy4eEZ6i2LCI/Kr/ExoK/7GIOUYtdhPWPI0F+1V2cG4RWwT3jQBru
HdqcM0jBl/jwcYeWYyHWNQ5D/tAY01w5msBlhqU/yXsckdOqTasvXSdGsmSRa86rmlbpXhW0Y7WL
KCnaawaShsvHF7htT2App8rTdEkinWm9XdXh2DnQ+mx0EHTbIv5KAosd1inLI6+v7KdonF9kE5Tm
pA2gciCiuAhjc0OqqJ6C/mE87LjP17UdB7E3VDnE1JTIxh9/um2TTdfWokXdhamZewFnpK4dVO5w
aAJjzuI8cY/t2kGWI+wSWdLjk/0CNZ7McUDToZ0aHk/MtC5LLFLWvj0cSl8gscTVupAsKCKyxMcn
omjH2lQ5XE8lp+BB4OEkeLHNPUxZGBlZqh4RhA7rMxs5XLuwnLpJPvpWMdZHZdyBCeEBd47DPswM
MhLFtFelkxssKnMeRgl4AqtHsrSoyVh+GZXW+7YlQWWB9WK7djqxH32VIDnuaTCcNXnhFtk/NcQS
9ze4uN52Og9l/xIKRfnglCqr60M6Ds6yz9viKOvDaC+wh38cdWEqyABXU4EIt37O5K4JbNp0JtSH
2pbswKExnr8qKndlUVMc8dw8yR9O3utBDMTh1tARNLVvI/7CCbsZSvmYMVJpwQ9lZfi1lLQ71Nx3
P90QIlLVYHWqMRUfC2PoE5aOzkUEd5hQtPlJ3EBn46Yz+IBNEeGp30S8j+JDQsAkjUs7dmRS7w1y
bBld9MZ3vkmSJHzZFTWpT92ggAYy3ESwT5sh9z1K4+HcbjOwiGMy8TWVVlNiget1R29UkCOdyTre
a/H+Z6oZrBzv1Edi37WCJAZx6bDivYjr8ZOexCu14Az2hkaT8rDTQ1l7VNbmTPQG1FjtJ+D9EhBH
vhdVXaCWTtDT5ETYVqKXNkmy9z3YhlMtG2vP8EieFQOxxr1C5YkHFjsfPVtV1D4GLW3ni1qJ1vVC
rsvjJuGKLFRajv2yGKoRCfQYHfZORBa8S0Wbei0JKzf32ioSDbhvu+uLNRvjvIDOkBjkUVuSlFz1
2klAilsx9MU15USGDkESnnWDwf+VVY3FgSxAUe652vXDfdklyIryasSrY6Xugs8u8cG8uOkU11Ql
dC3MUzF8B1se9YuEBBqJ+6CNmxwEjmXOSzNm4RnLcDnQcRJUXfO+ZjUAoaWCdhckK5PzYrThL3Tb
kGoXPdHmPLGpcxxIWSTnqiT1laltPEXPYjFeM5m3/ERXZKKi+hQwGzvCQDy6WIsey/1QEhSkVgmN
+XGH3ezAaLTg5qKkScyuLAdMDx4EzFUzhiDCnWyQbNUxH+/YytAn38ae5QeViVvrgykiTF0lI7yW
a+ccFE6Yspq+y/tONOckssJ6mUBcwjPkq4VekEH15cKyIn7QdbpWybJtOmsxlnnZLyWFCRdjAAnK
8w6JBFV9pI5555P+IDRW6sOvki5Cu2MKTssp23rcMylyWI9GLljGoLWNviC50OmeEwkIWB46kp5a
kYZvuIkDwNlD+sZAgmoIZQHejEjFhiMfRIhTgW0rzHe3Gf0zZ+zM2S0FJ9IWi2GhIRc8pmId+WHo
r+q27sv9W7WSFLbFnnSmVyx21rmIQL31YiAXxJAw2gfbC26eNhxmXEsBKaocicwsTAX2ldYTZ87i
uv02REXf7ZoIPPxtaYY4fO0LNgUSAUds5xSKrzMST0ysBj3vlTHSH0NsMPA37k/JFiRjCO5KHQuF
eoSX2JGJdwsnseujzA2gpllpodKQDhwby/2Os93YpUH0vs4rLITY4E52y5TW5/lIKvO1NYpZHYge
kSTnTuGa9kSYlFzIOM75otV+NFw7FioZq9ipKH8/kBIscDggNmbQv15l8McoA4SFF4KugKxwVHMS
aHDD1GcE5kkTeEI3Rcm8NOpKK/Z8f8zAzVupiA9TXYOtH1KQkrtg0EYHlETM/cPMtg2oNjDkjQOC
bGy7uL/1+HeVybNbY35bXrsEc6ejILy7tP/Hj/+5KDL8u7lS/ucvpzv/f/6EquHthwU8+le4HmW6
xqOe/9G0mh/vhcXcrW6qTW788Euh9Del0NvPHvjNixt10o2q8H0F/qbkyeHLfmRBv1RJZ8XlB/XV
adxdoVTKHVcxhEnTdWe4ysFGZHpbKMWBtenGe5zcQBsnyqRTvntXJ0W3DUPCiODn7tLuuyIpwcUD
uE8IjR1gpMCG4dML7h9wA0UUhu9+flgkZZNz/Om5pxnRCo/8iFH48OmC8E3nCcOvc9In4tohfoMM
kZa8tMCtlchNPwnRlskaDJuod/NqqAe+bKgRoVkgi7W/BbnmKE0W1CTq0A3F0C4T18qr/d7N0voE
Gl1ag1ckRpTfRNLEplhaUqYxWwRKcXKtTDG052loVLp2HFH6lyxjlTwNZFRBATIS1VgK6GadvQuJ
3fT5MkiFTkqv6GEtjokaKiw5yDIyHCHRyePvVt2hePNEtLuZ2CKTtXHGA4VsPjUWYrtm0Y0iWdSG
MnSu/b7I42q/yVAF3k95V2u1P9ZBA5c2Roiyv6e2H1H/iRiYTNH0Q4zQCweuDsdMcMYHFxjME+sx
Zk4tbRldxSSZQtWmYIKFKH9Qq4p3NdyybpY6bAIeeha34EPOes6Gmi4IH2XPDhsJmjZB0aBiSEvR
AIZ864k9mqUfNnihKfkQCMDQdfRL8pfIsIJoWN1pWCcWFod6jpJfy1rk7fvBclr+BNmwbT5Emrcd
JdNxgU25VcaU+CQJuz0dMy3gbU0QVrFno44rCk/XONv4QK23KMp8PkVQAsKdN8AA9CyZ18dZ7xOC
wkZ8Cj62sz7kSYzIZqmSFLVtUIsKj/z4hJvZKh4MeflUimfT4aFJzzcf0ISRRUPNrCtp6Q5TBaMK
VLWbOnAVtpfrRsqvibD9Bq1zP+zXlgedCfs0L3dRdgaRSJHGz+ct26FQhcWcq2CAEkuvQ/qIIi/3
aR54fRy10bvcx0fINB68GM4IPPHYaAx5KOuYXk1kDpofQN/io1mmbXlAXATozrBQumBXlkpVxdD3
YEtU/VvXag6KEXzgaWSRgpywpBraD0lt22Po4VryFJvy+EZsIg4ABLgKEJFIpiV2Y84sNTKy4wGF
hkvfHRFI7RVVmfnDyvKz2h32BkcboPL4lL8+PG4DlugtB2sOuo7PhBq1Bj+FXOkrLnuYzd2ByJGg
NqP7tuaryPG5/Kpb7Hrl1RJc49fCHjrtrlCnssv+CUEgM9eADcAFkTA7sHwoE/ySRgbuGAu3bKxv
IYpSmbVvGgReoZeZIsTH1bR9zEe+iLJ6oKVnJiKq8kRkh+2HrJTxsMgthCgf3CzMdL6sRKHpedZF
ef3t8T3bTD2R04DZxJ0vHFVOOEU2V8y29x1tV6P5ZnSjIQR2i+iOr2yUeIXlGc2grSVFnRBK0/TF
9A21wvafbhZaYcB5gn1BuYNx+IpNuUW0VzdDLYtvSHMsOMUY7mDswSrbzSCOmC/gSOsALRXrLBY5
XJQuM03EvoOaW5d4VQj3NbnSIcSoPBrT7ogblOqfoonIXMbQ94XPcaH4vAmQ+KBMZw7fsD4v3Xxk
32pwdVa2ipu6TNuzamyiMgcLMqC1aWGprMNryCOzYlg6yThYH/qy9A9qV6dxsMjG0R6OsrDKGxRz
UYvxm0WLHDY9l4irRwTyzDXwMdSKB5If2mj5wLsmkd9X1RNqSjYZIlgqiX4y6UoUtJD8Q1g3dx6S
mVcdWlC+KlGIWKAfAJ+0USFubl0XedaUwIcgZW+tJyqreA1UOMxJSXxQlOgFaJisdtuePa3QfG7F
wUwguhMuIRSn2n4Ri8QkdeaHRfm11NCiasXqxOEnlITItFjdDtgO10dh+lMWmmFQXhvqvgoXMPi9
PA+q0bf2dcZjUAsWUq9TJ5JTxGV4l6XuXtKKCZ6iZi5ECM1h6BQqdZyMn8ZUJn3i2Wk6RQERdh8A
Fbkb4pcMwf/4yclAzPoeE/GAb/VoB42zLAWybnQitRN2iQkiRGzVzfSuE1go9jiFifEWBaIxrDyy
8inYakqRJWtTy7wqd91Ok+4DZ8XYHGuNTMhL00zTbGEFfmb2A45o5Uvu5D7/1NkdgZApJ0Dg1lX5
lPQ8bhvmJhy7r1AUQ3MpGCp8+MpMNJg/5AFxy/TrSLJaB6iB2wp8TI8qYXrA2qqHoXh8xrk1QpEY
9DmB38ZpbZRdZjPW2q7DPmP9Fza2kzD2LZ/MH0WCD+ctu0rIr37MRghhT9umDk4UDAvk9PFl0PmT
o+tRojMMZ/jwKWaocc3WMbKurVDRzz5lPM8a5jVFK6zrogorWKMwqXOy0r4qorOudgJYnDIURbAK
nIZ2hYdbaPq08xoaVEep78gPhunUGby6J7I7bxzLjhaVGMElQojs0IttjvqCx32EhlB2NCp050UX
Iro48OOkmTS/44K9mz6KrRw8lmhmuidowLldc3Cvhz0dSaQ3d0ojydo0A4n0w7yvavWxa3MbWYHQ
miIr6MZJbjmCLNAcpDcQW5O4DN+C5iZVAA88iTRr4576H3wjJ5GmVYS4cj8qKZtMZDXWNtmt0q6s
o71RDAm0zu+zKUkhg5NBOxWpoEZPgDizbA4iIJCqFFYNCKLVf2aqK5ZnYxHn9KPThAy61ZTBtIDG
Yu2kujd6jGaCAWvzwQpBxWErJ5OiywqOxgoJ8iJixPSrokJnwTp1YzRtRn067UM19IU89SuDv4pC
Nj3iEIDp3E0spdlu6eiO1YsB/gKP+8SjzaJMPJqLi6cpPiwMMfVUIdlEqzEJUWlbDB9Z0E2WqtEV
RGtMx6i4bGwnofnU1liNnxTNJ/+YWeAAwe7ILA2G1ZhJ0gS7LrPa/iOiVI3t6FXMIH2sG2FN8shy
IWK8T8vJurUwm1NrWw+z1iAiwYRR49v4CUkrwVagho+taBoVWs0CLFcMlQhdEOfN4nZ/JlM43cjx
WKQ901EH4QKiK4Wi7NSu8EuoS/qRy0FW1kWXqQLW4Ta8paFjumSBVD0M8qfMwswdTVOiQQ+lL7il
LdUUNDUhhCyNuqhbAglpBjRwRnvw/dgfHpe8ECu/twqD3s6UDdjwtEOT8zqD0cMu9dqkzZmSKCvF
u37DHRiDies/1zhGBA+QWVD8xqAj6PQOtgB9UdhK9NXl0BVo0QRHkJgJCAuFQHxzh9jtzu0iK7AS
0GrwTYlspsT/8d3m7iyexcNPTgBGAneYIgqaZzYIB9H3YqMlNAwHOVGobcLKhd/bfnwq6cj1sKpC
LUvHcyl149DTuoqqQzttmRFeiWjHOtJBZvETPwsVW1R9YYJLO0rt/d5vuVwmKi/SKw4qXZ9nhczw
GZojSft3vCO2GZdOnLuiXFSIH+t2t++F053qKvRN4cnMzsgxszVxlzm6p8giNg3oRK8AF/s/xH1X
c9y42uYv4hYTSOJyGbqVo6WRfYOybA8SSYAgwfTr96Hl+XbC7pn6ai/21KlRjabVTYII7/uk3lUp
+tmla8VXPWMxgGtetrZcA6JSdaJx5NPnrJ22lFfhGvnFny1dRMRQvzE+XU4iR2UG7Vy77DtwAkxF
e7nqjflyGK3KTjPNeVKTLlj3TwvEy/LVpy2HIjCd4qja0J+arcz4NNKaynjRFSctv4AeZqoHEy47
lFd9GJ6jJRIQoEGBLcLGatOlLxuZuQ5eqAnX9dM6rcl0G4xTHzzhxMj9d3CHmXvZoU7sTWmNASv+
SNe91WcmAReddpMWnSmpNkksqtzt41C8R50q+u8itmZea0yVbfhB/bQsYaXbZYzUxcT6gRQ1+gDS
ZmfWQU5yR6M80Po8ZzYeW/FDFH0yYZRXCKRcersnZsaU3iM3WvEI28KUhU3fp9bml54yKdqbnqx6
4I2a+bTMN1CbcylPLO0WT56gyUyGy0ylghcnzJUs0SU4oBDHejsWcqElD9JsmGoBUb+CmI6PAZg/
CIJx2lSaLik22NlKT95M4DMyXmJyLAEDlYGyJbrzFlUXLactKdbsvo3zHD8gUjl+GUgJFVcJUj7F
x+1mTIf33Q8UDJzKnOXxBeTiQZ5XmyLa5+e1h2oBIHQ6H+diSAKJ2+EJwaHydWUbghwrRQQl/H5b
7GLzB8UCtbSnXCdBbC+132gx32cqIZAxDlDgYuPK3USEfs05Y8F+nabtiJEKtgFb9i127UGQ6yBh
Lm9vIgnpdvug1KIK1iwKGwFvjMSX57kKW9ZxSdsctGHchFxscqhDqxX0ff0UBqR/izkk2cOpUy2l
L54XwwAOIc8xsnHhJU6QKsrE8Sa4fpQs5TDQo6ZPxYi7r6yI+iQ7KbEcI5a0UDPS0oxiApzT5ceW
D4KNF3lFlwny2maHEjc7Q9vV4XX241bFRHYM36By/A9nyQhVT9mK6ICEItgAsvvIpiImv0Xteoxz
n1IFcC4AE4FHAa6hEOmPYUBDM5yclKi0qqUAFzRUshDEgwAyqR/86wSptuwxXoHYzVn4PY3W20Ll
xyVLPGm7P2eYWfiEBP9peGfBekywzAXHkydbgN+1tDuGZp4jvBRHbDEsuIYZDBzu8df9OJckwzsQ
TIHfkdWa7FkTMLdJlS4UAFBpc3BfYfNr9rB9pHjLXAXHzbFp+zkYHrPGgbv5WeNSspPj35KR6Nsk
lC54/jXUwcfL/xjkj9cBKQA7lce2wwVEfSDmdy0zK90Zwp4NNz3EO766uORxwmX4jAacG1qSjwdl
dvh6eIPO2zt+2Ud0YwR8rJi37J523mCU5rhr8ZLYAmNzFWAONlPwQNtR9PKOxPhlm/NweKcfIwhN
dIo7HD7uScQSPVplTZ8t0cXmodPHovl4tB/TI2O6xfhkqcRfNCRvj5tfs01gnvII2mMUEqnI8MvN
DGEuXnZQfn66wp0mx/B+TKTdbx5XiZs83iWSbsTfwVKXYHaNkzgu/WNAg33Z8S8Get80bwJIgrW6
3GOSrxZKAiBaIQwsHszZDf2JU9pxwfOVcx4P71HGe0yfkaBixc27GcXu/Qhy4HhDqIPxI515gR9t
Hx7LodvJcf29z7hYXnzLWy5PPS8w2QWMCzy50OOWR9N18jFXpBrplJ9/DTlVs8PlrDLReBOcAAYf
rqzUOOfnaNiz8AWVmyrm2g7B1MsqHDnDhxMl4EqBMt4C22wBGACywWMS/jI3/FjOsKEcQI/efKaK
k0axuG5XCR3b1VxMqYEPpWpp2nZzyUaOPj+ikcfrIWge8QNFI2nvusHjn9tPkJqESwSoaAA50t6B
gWMABRan8OmR4GZ+zXq2ogtg237M/YViK1enNRli7DCFE60vmrbDEds1a9AzOl7CLef29TMoaoX9
hrfGaH3xC59XUyucOnnRot/9tqUjwqUurBIYjnPyc80MpmgxYCNbNNtfE1GYZXoZkkUs2cX0cesr
5SOGKAFrrnFHmi8jabI9jLDLweBwDF8EfByDCbzqmOIf+Gkx6gUjEPn4uN9Jyhg/HCY4Xj9IQKFB
CRYbuDJNY93TEpDFlnW3iY0cXgEF79HDzgTy4edfIMsekdaxk+8Hx+JLzoYd77F/QG8MbTlQw4Gk
GngpizRa365D79RXUwtgglx3YA1wpxPEG2A1uC4mbJVJxjaceeOGnUZBXQ92X194mRxQQewLDXJD
tT3HnyPyG3f5eUF5xoKrhUGYLu9oog6Q0ngcd7e5Zkk2PcJM0W2sgZQ62MQpWyxpxxrQBVD+MgcI
lH1JeRKhJcdhSPHw9yDdcVdZ3x3HRkfYMd1c7CJMvo+RVJMBEp3IUCbz1bKTjuWPevdL8OxQTANV
2O1Asy/YbwHSBovdMQLQ3R33wGwPh9DpF23RStSrqKxpZxb7JaObGKL3dG2z9i7LBjgsTmlsxin4
fZGRWlmDEw0GthKSNT0EVdFGuXsFIrno6RPUX4rzipENBP0TxKxRMnynkOYP8eeRFYAmzk77uaPw
lO2jft1TH6cGrHSGhqOcosigpoQcnvrIY5Z3IMKrGb8McoiaF1B9a/3rTj6e5WAVAOIK+TXbcVs/
t5u2nY/9j8JYhR+o/o/FK8fueAXkKBgzpuLjdyQK4b6rNg6nmatYAnSia9C5H9yGbJnFUuaoFtnd
DiWgbRQW6rEqaXf8l19TFjUldiJKwJ6BAviJhx/bacArt24uycsodmHx4EXOF1MuUGXgQW87o/Hl
MvTHKufBfsCBI0gf/EhRlk2Xwx5ifqch+Ic74JbHlYNTwp/++iDiKI40uGHwsD86tl6qPdel6q1P
H/XHhqU/gMahiA4wGk64A4QcXebStO54NxhWigH6hGcvicU9Twto0flKxvwo40S64jPyuT0uy/9c
cIHROEdKRvyxyG188LZ1v0DuABaK7bGWJRFj33WNUC1W4+ljQIADH5ueRlAa3jcdo0Bdizhp8+Jf
gK+/NfSH4BMENpLvDytw9A9YWUzgEIBXx88C1iRcdc75itUAwWt7NwTpsYLaGcCLKGc5HNf+L90d
8II/UaTHx+Mbeg8VPL4mCZ//N/jd+dUEy5gDqvrYGhUwYFwF+gCspP/8UX8D0LGaQrCO+CxAVvhn
drT1f2KolkIPBUMp+cccCfVqTDVYlqb3kA0fs5tm4nioXh7SIJO6FI/s1+b4n6/lrxACRJ6YP1Dc
4eahL8A8j/96LXDHxYBvFX+mYNWyL5JERz0+jviyqGY3KJ3/bZz/+YHQL4LpzaAqB7h4WMj/fPNa
uDBqu5A9DWuPg4JrnPiX+aaxzf1a2f/5BqMDtvvfD/a4Q2C3IclB5sbI7v87kLm2KuU9nGJPv3aM
RewHaA8p1kbIaU3HYj4py3b36JdkU3Xn+2M/Txy2BhibUpxH/3JFf53puCK0UkfWc5LD3v5Pj8lG
w2DJt2R4aj8W1YK6Dmt89ZphX5fFLPEIROoPfpgmOBxQWgTiuBBlk8HDBjugsz+RLjEkLFdsLVuF
rX7Ay7E+WHQntwT9ZLV88Fn2Y5v9zzdxLIc/jSquH2zJ4aiCHgXC+b/Db8u2r9LtRF/kfeA0qfKu
y5MvmcPz/bcZ88+Pgi4A5hgooNGY/sNY3rG42zzP+MXHyTkTNPO47Xjo8OM/39XfqCC8OxQa8DPF
RwA0vqz77+h7H04CqkNLv4VQp/0xC+JMH5UNPN9H97MUhxE67FIX52XuWjQtZYvKaaympF/zF7WE
WLP/cl0fEpE/DTggNwwBjGvxT34bwZR/XTdhCHojl2I8uz0OxdjEZD1IfY+vT/Tm93HvwQtXZuSA
KGnZwXYWZeVE+BR11zj0IA3ildEWAMpNnKKFDx86Rjg3FxuOWGLu2Cp1tG4VHLojTvsBBhcY41Wc
9kPTtX6Ppyo0YTZ2deEIEKubZI1Mkj3QD1pMZ6jpk3vWdxC53WouZgopj58zGQFaUJCQXKBez2VX
t4GymCK/zvk8wJ+JUn+czih0C+y52c/d4KNi1z9HE7LsGDsgOqzjNF3mOEBdaOIC5TbsyxhuVCqZ
z++SsT2YOyhPj03UgmPEcwtheIdrXo9TB6s0whZoL2sowlvlyz+QgwGnjyh/1QM/CxEQVAvGF6aT
4yzMhxkADUp0ncWNLQw+stMozuerEKC/5FW7Qpktz4DFW9W+JKgeaXKXbRNN7aXKwuDoqUfINONq
+2hn6LKNyVAL7TuglwAycoD1pRJTYVh15CgsYVcOCCIj8QMdKATsDR/gWBs+kY3Ou/kE2P4ghlBK
hXF2Z6YRWPwnaQHa8hrzHKz8SUC9Gqmqi1C7/b6hgxuLK5KtS/wlIus2FXdAn5h97ClVOm5UPwYh
Gkpk2K9ThSgOUNJNbzY823pZ491tMJ+hwZ8rVDgRKaot3dhyo+k4jbBVt2qRaEpp4UAvSgEvRBq2
0/KewZC9iZqlqFv7ssv7zr31ADACXxYfzNWvSnYArcyzm6LD9qdOvWgzKDx/lSvAj49yC3bgY+/+
mBrtz6Kqz2FcQ2FKISyxMMqHWRdBvsNNjsuItUakgw5m+gl7oSmebU+D9tRJwkkpOF+eySaJqje5
sLNM5+RChsl+2bl1vgAgYJ5yl8XVSom4y+XUhoBeZ/eJYVJfpJxA4o3VJ96Vs+0bD6WpVxpBvVq0
yXRGzwhkJu7JdWHDL0ZjOfaLzW7gTbF1ngqBpxsG7qTyNW2Ukf5+V+0UNpi5UwMzV9JixmbdN2H9
cxyl9tqlAb/u5nFqyAgkF3oOfjEbT2tBl+Ixt2IAPW7ld6hjWd0Ki1iHtO9rwuhwBW9Hd4LZGmRq
b0mKty62vkpVn58WvOVlgbbm3a3GnyEfYN8HqtuzXqMWyQJUkZNQoXm2KSDusgXSMZZBYvjLsu7F
1zboCTpi331ailg28A2EV/gmQyFLEwTJTQq0C6bnEd95pXL2CAxOQvYzJfR7BMYEbUFko6cZWRby
ZLc+aKKxm57GOUXfjq2gHrfVXyWj23RJuqWoWA69ePEm55hulyDy/bcxTlXUGG8ndAuyE1s5I+7y
RzGRvKsDFrirjoLVr9NoUo/rnGi0Gx2iCUZowCtWCPM1VKO9WfENf9djFh0zlJGDiuTzAhuaX2/D
XM+XAJGDK6kTEdcFdr/v0QLldrnDBiTQfdrg82KH5ccQBGsVy2j/Oo7KILqDWcga933EzBWthYck
Ms7XENjr9SrzfICTP7LybotybMToTKoZ6SLJVVqErb1y6+BOsfXxNWnhSgFg+kqW7VvoGbtLIyyf
efRTDYQulCVfuzmvyWaSJs2n/s5C0f95gwvxpEKwxHwsvYaUAIZ3yQkyCHySfgXBa8okbvuzQb9d
xmE3Pa5Rrx9HsU260tPEXwaxDW9uhSevHFa/VixyVpUK1wfisgB0hYW3ir1K12J5oPEo2gpRLOqr
6uxegivpXvGtgENp7Rw9UmDxlzZ2BWTOIYzKsoelqcjWGwXYfAZ6D0c4sJOpZD4Y0Nh5fpMVgYEV
NtL0qwtQU9cFyhyFKJ1xeMiWDIkS8ZBlFZV7fjFFRjxA7gKJxCLcS2x6e579Gp2VnbOvLmEvC9rN
lx3xMMV5sOmGDJiO/9gwIGcx5d43qKa258lRwkqXDiA+NZ/KUMzzZUa1PQ8o56KS5yN9of1E35PV
Jp+UY+Z93uf9h8cEr+fcxLcp+PlziJOiHtZhekaZFpQwDMw3gRv1lz1ELkDSRgwCJ6Cyd2ILU5xl
K3akUMkCsArR2QW+xYVVduzVWRPvXiCRSnD9c3wVhT0k5lkyfga8NTzQHtbIaGvpc9e5/ZqPamjW
HFsuuslO3vVpOF05ny4P/cjcJwdH1rdEz9gc4mGb71J4LBtoOpf7KJn89ery5VLCZmIAfxT9mWUd
UgOGDMpPoAew7weO3TAm3OMeF+KlgHDy87AX0ycc+PwCiy2/3aNgghQokycYmMkNiGJkY0wd3PzF
vvUJ5rvrTzsPzIMGkv3AV2OHCgKL8OQWhOLYyaccPeq+3zia+mvofTSa7M584slOO+zZHYJyco08
CFBn1Wz39L6YeQKA2wXfAxZDynWzkXSXFP5R5KAUde6BDBc3miRzPjUh4t3bCe5qy26WwPIHgBXt
XZBu/Ws7ua/4G8TzTDJ6HTtUMMrn6m6lCipGYiN5RY2Nv/iA+aVqkeNyC8WMf5HxPA9nEbdJWlER
5dcpM6440bDr6VUnCluDDk0R4gLauEa6QZeXap/oXHYJ6+9MANr8eguGHGOdhcvkbgY6gy+JVgdL
AazZ3X2ypsFj3lNpqwzWWNMIat2TOjIfGjCnm7jupDayDlxPICxkLArO+TyO+9NW9M6L81F6hDUd
VrhjNEbNLFxfabS2rq2iw1NWkc6z+RaggzoSPSL+acl3s1UmRMQGVG8sqpcIJSKsvySbXolEE+Ww
jzg7kQyFE++hzrmYpyy/IvEa9urTnmwsnsttHULqr2JsduFlkQJYPw/t1rtazCPxzx8GKHjmWupK
FzDe6ipI6fosE4hPyhj5SY8f/qUF/Zqqwp/WpYWqta9iBzj89u9+JRVPssqiXF9NwbaO6r7dgozu
CYa/D9euBtzR6UPsZGPS3U9Tqoqp3jJE4sTAqUeD9VCAJaw8jDtdk0a+FTdagOQsux5oabVP69CX
SbeBP8m90he9TIlp+EKWWy2BNtZ/yhnKEDyUA1lSLrrU3Fmwep7kW/l/zhXKU50A0ToyheD6cN9n
itIkcXaLz8awKGn4LGIfVyjhRGAqUNxQdC1lLrKnLUhNjsLMF5tsK+ykE15gkCOAL5rAJgSHTCNs
i6QZPkQrLEtdHuWisXDzEXIbBXPmX8CJduxCDTDJ8Hn+su+Cv3Bhv3BEmR2u06V7XiCRaFjB3DnE
4RFik8gcWKR8v263uL1zifSnWTha2cHutsyhdrRl15Hu2fVtVjuXbaUvZIr9dZ66bxNn+yk3Ldgw
vrJbEHVFWEXruAz1jsMmfaCjSJ5z6HBcLWdAJpgPmDBQasvle2SsfrRwgxXNmOf8ZjS9efYITuKN
X/nMLgG+8rwMupVedkYNddwP7UkPjEB6HUYNnYS51owEt7Fe0+vYgvtDIhI4YIq2qI5jhtxhn/vz
vsbx4UjCIVyHdB7GxkaZuYMMb4EC0C2spOMSrrBucVWl2TjbkkYdgxQTukJ/OWa4uWYDVvy8Iyvg
OwN9PJwVaKraYVEu8Elpd4dTHoe/zHRbS4X6ApfAnnDqyJNHzl3leyteleTRFwBY6wnaF3o2Ie1O
uc3VQ6BCV81dJt7CvntpFQRVHI3bKY+Z+myWeDIlSYz5nITMXfk4YWvJ3KqQTwWM8YrZGDfNQwDF
cp0rNOHJvUJbcjUvkfymRZJ/0YxHbzpKlpsZBGhN7GAuEyCvr8CwY33saauF5yocbjPGEtSt2ByP
SZh+S/XRpG99d5zaazy+mxm5a02bSfCJwGQNEmVIL001OliPQNnsBphbvqioSlrsI2UWSEVuWzvG
70KISZcxQuX6UrW5KCqN962AImFOiM2Syy7zcV6jhZ9bh1pL86vOmuk3i65NVNomSfgFB+/iShoU
y3wRTDqrJ6uCCzmQ+OWg3xHRNWtfwvlu7wlZ1bufC4vjAZ3nyXgGUZFhJLkBA+auLULZ2tJxlDQ3
6+jtu46nVVYj0LoZIT7t+m2aNqwVLEr0ad4CDPw+g/yZSxBbc9OrObkC1suhPELqEop5qC9/pFBi
slOXi+k63dC/lQHKkalu2RCQJhg6SGfDfSav09i2n3M7r5Uek7Fuw2AI7/ySR88gqQoKcQ1quDKb
FtGeFxRVV9j9+qVZByEUSjmK0hNiiMDcJWKJgsqzQ9C2dSGxjbMzhPoQdmASVUhOEirV84lD+TDQ
TiPkDUWaa442dq7YNsgYNXXSs/2tHxG6dx+baBlrdBVMjyUmr9lt5SLP2+0chDFcbveZR9ZVqaNB
Jl9bqC+DvpqDYlXsBN5Jr+GtRpqNoRW67TW1pd9FN/oKMToh2WoBGqiAFRWi6HSr+3ljnb7eCgZI
pxo9GjD70CLyK0vKFWpp6k/O20G+ca5Tw+sFSwVsBFxCSe/KeR1MNp04arX+0gsfdL+Pw7jOpBGQ
EXV9QwZQVs8sjEFhnOGlk1Nfuy1F/t2D8lbjOaRIRJBeQRAMKH2GWhy3/6MLaB5iHEfVbzUSklby
RhyJxfMH5hnYA7efWnogjHHEVnuNEN6DAQftftAJWId7/p2nLFyzM+TJO9bbEI1UfvZ2EYEo+wIA
XIDOlqklwxGB7Xh69UiEGIqbCQXlehcqGm4wFPLRD/q8gyTC08KRp4x6TwrfIy2KtJPf+uvE4/aQ
TGggVhgraEeQuvacTMTKrMmg95TJVej9sBnIeeSEGge9Ax9OiOxCPh7UbqbWEPPcxtBEoXS3FDvm
RiWKqCI9yynvts0CzJwBSMoKyiTfLmnDeziT28YuEK5QYAe9KW52lH5Fw4I2YyCTZkatL6N0oGmT
b3uSnkGfda+28O1LAJHKVMYGpjh4rLF2Gog2uu9hr1FlQUQunG5MNlJRzw5yj7Xc4wEc3p757adY
/YpKPj8QiEwvAKfKGxOypNJx5m9VtG1dY5MOmqeZgk+1Qfus6Lrkl8j12vMy6e2Wlmu/6P7sphBi
wLWwSw+Py6y/2z2EE5O5FNbsDOeor6dk355GGSwrCoSgbVCBokNkyhJydlk6dTXrivU92Nm62TLi
yxA9FVpqUi/4nuhvDnZ5ZImqGa1BvwczuhGnItGgnHAjMvSInr/zYD0QF1TUcV/tWvAT/GMzC06d
jwpoXGI4tisWpsY06RaOF9Fo8s/tDKvvWOUs5qYCoCgJOtQcUSNdkYW+jkPipzcoCKA+gBQUYrUK
0ohhRoEUxZDnANy64+i8uzIdUIffruCt1hIRkHmT66y9CvhooAj3BB4FSNRsBwVEvPmxLnpCwewE
kzhD/o8HkyPbrkwgUbsYbDuoygMwe9/B+2NuMProg9AcWYH2lEV2fdjwsOuUsoI2ChKFHwE0QAAP
leU3Abbh8Quay0U85qpzR9WVxPICFUyGJIGcyHdskcl2TuZUPRmk991Cbci/cxdh5ItlX6H6YvC4
I2RQrqWV4fJSrMQ/LK4VuAXY60Cy5shLWzCnofnXhD5FgA/zmiqzXEYALWS9QGLy25Kk8DcSPaYX
iB9VUPk58jwwbk4TMujeMjdGJc0h5xOu3SF0H/ethI1ou4PXM5Z17McZ3qi2h86cypnOlzxzEHmN
/Q5VJWfLisuF8xcKA3TDle3zLT6BaAFdGSYwPNZ8TmZsvQFsA4jRg/3dlwkfBxQF/TbeJt76Gx5H
SPAJCbf5CXoC+2lZ8wni3anHXYJUz7+kThS87FCA3w/BUfGOiNDpS9TUmywzzShUHXqQApGZhYKA
CXDJw94BASj3zNqs0TN0anUSdhKW/hV/wwlUaVBfdLaeE/v7Moq+idm4VstEts85dov5ep16Z+t2
mIunER5mj48jZEBDIIECdbG5TRAidV2IVudQ27CtK13E6HUQiPh9a6W+WhFJ+QDJm6ogpYq/wlzi
e5jrcrpVkozKwcifyq32y6YQtueKiTVeyKLF/uuS9lpF8UZOU7aQ14AJu94BudIJwADTbUgF6aLP
kkI4UHbQM9wZCDXCJoczHU0BjWEOGFhIugaGcvFJk9UtFc5NVHWoz2uRuKE4xi27X5IFMHQSG3aH
QMjkbYBYAeFRvv2cII7vzU0G1m7ZA3uEMBF6Iz5jyrfuMw+WkKO2WoMqQOVx6zxcMiNwly8998Gl
U1jUtZM6v5/8ZK4mMsAygdzQG+AC+UXAwuIViLHMMQ149m7jPWnWNByfZrfFlxpfSR9Xai6Wo1oL
OyhQekA8+TgWF2Mi+qzeaYDCCdGD67kn8dw+wcUrawdwq3aY6mk1JMQ3KF+QlrwZAYndEr0Jtq1v
FIlYpR19CAci0U1XtOx3qHPDOiXp9FKg3D9HKcIQDITcbyH+hJTBioGDcv4N1pXidgVXfrbzhFVX
+K/Q+U4P1ocbK5EBF0ZYBzvCHBGridmQdmecBw4ZFcWY1MiTuwaKFtwsQ+x+UwA76mJFozIgEBoR
nogcfg2KNn1WiBXuqhSoPpIo+wj+TwgWdZJ82zzQf9doCzzIveOA0t1cg0qGGegNHa3p7JNLR5OS
+0mJAbv8iC8OgcTHDfBlg2tfEQExgGsAb2fu0w2KlA0BMbA8xHViwnUSl6EXndovoYfephcm14V8
I0gV1RfKFN2UVix14RTUxUzSxWHz0hCFgGuDzEDRSGZhDf1atKNsLMJNVk5nLlwv/bYCxSwRAkFO
adovxZes7ydsKoPV7dpiHyMiJDXqPND9dbBlnEMXkkKqBFUvyniIkzZ4tLFooAZPCRSVwpofIbJ1
87EGtwu9WzPaZdMCUhfJNUQ3lrNDi405OIAG4Yrv4fA4J4g0lSeZrJlzr6ZYkMtag88s0PfBeYMo
hTulzOhNjYzQIoua0CZ+HN693udoK/EuVm7VYlKUZOVuBXaGCwa3oaIVEOvjTtKMh7Q9C77O+fCb
D/gek1KyQuO/QVKeZ+t1MI1omK/VNrI2Q+4rLfL59J/pub9y2mANEVqVweqJXB6QdOBk/srNSbLB
ScNl/l0be1hxug+dQqdpiwceGNBS/0JU/pVCPj4RNm6QlYfVFX7iIyrgzyw6wLliCiHv/9F9fOL8
IQJJSO/AJI+5SD00W3O4BnAoSAVS8OOW/1tpDv+3EIY/ZzD8P0U+/P9Lc/jL91H8Oc0BifQw2fyX
SeMfcQ7/E6aHfvw6/vNv/si8p/8DLB3M9ojxy2LQ6BBA/JF5jy+7j+BDzODpgGsYAYP/leWQZPgG
BCjt8MjDGA4MBNv/kXmfJPjygwivhvQ0R6YWAhj+G3EOsEj/ldmHSwj/hw8fvljocf5hOIRhIU5t
7NNL0haA6gkc+a6f5vMOh9BVywdysQcG7lyzLNt3cGCIRtEp2skiipYnYzxUK6MNvrZ5i0YO8f53
O5RSR76J5GVmMyQwjGl+J9p5fNrULD91IwHZ5Gd52fEs+mIsgxpS5eoKoU0NHLHD+zwqdbEGhUM2
rlpWVMTe7t8g7A4QS8dB0LFVx8+w7OsrnFo9AmiS9uyTEYXl1N8aEsuKtgwbneqQUTOPQFVlB41n
F2RJHQc8v4KYE+wMa9d7Y4v2bNsCUfkjQquBYa3x4xp4CgJQh7fRJoH6Qq82l7NJhlOcR+05MjF/
i6ikd1GgH6IVjQSLo0+ocE0dIca+7AcACGUIt9fvybahckMQEAKjkXZXuc5NINGjtIwUJDcwBqPI
c630Z9KG9jtopuGUONgBBokkHmR+6ZchVRk8aPgagbPtVnUB/hWi0nQBPJVvUTUh3+w3U0iGOkAs
j5OR+ze6Ldsbeq/kkYP5uwCS6u6y/8XeeSxHkmRZ9ldGZm8pakSNLGbRRpyCOQJAALExCSACxjlV
+/o5HpnVlVU1VS01y5nepEhmAnDAiKq+++49z8zXi7S5OBgIsx3C2HSm3uzeK3NaQyQAZ9fO5bx3
oFiHOkg43yrqEvf3Qi+osKYfmmf6WS9VYHrtmWz/0cJDHk2kWbBHNyCGZXxbFW11hOZ35MhWhOyY
21c6qN2+62b5mXByproZM1Rla9njAY+PBmnvByK3m7HztLw4pSzbWgRkajrTsslfEpV5b05nk6nD
5I14ZS9f2nnpnrzYym43YYvbZRBU4hNq5FciRsNNPonyi9VY7Z7DhOH5C5GTA9AdJ/cL6G2XTTnZ
bZJY2045DmKk1rrOIxFvnXpnhDmZDeZ8bduKB6/nWWmS0Y6DfLPKjwmGxF0MkORAn9I82yMUxqq1
KdNdJ3vtiAvc1UkrLxx5tsMK7/9OaLN5NhZ5tSA2yT1m4+Ep30wvwD5QHittOrZ1fJUUa+neGV1r
vNWebt92iVUcyT20hzwvKbsqJLbdYqXyvmyXs5EuFo8j9EpNjBxoE6Y9TpwHEN8LPTLa2PlOi+en
7NbqmKiWxoOq5LHpYmvnuKBRFcTwF9MqPtRitkmgJZbx5rj1UzOb28swtIpirRaXJrXtmlMTVlmC
UIiM18T/XTrrUg8WHKnf6TDlD05SdOzLpul9sA+n+3rmm5ItK5/dTDBewATsSLFcnWGRY+UwzezI
WAA7dPFbf3HMYUSeIALsj4X+NDb1MTEW+9RwRqyxZQV4SKoaf2deXMg7lo8yLg+2WkYwglt95HjG
UYJ5BRz/PPNtbLzs6GCt3SFWdaEzQPSO6zV/bAdh/dwQfwITnlawpfSXqcmLVwwe67NTt9qlNaom
4IY6+HbTgk4eBeiD1q/wtO3u3PVUPYHn7eSYV/sY/feWgx/8yfIyx/H8Cj4fWQTg3CUXmNxrMoxD
UC5ivgPw23+YI7VvbIkQ3djZo5et0VzqkxYRCnNfR6A0LTaMrYQp6agG36tK7rehKfbMI8HJopR0
gn5e7esxCGNqAlRiqreB2quZJjf0vPk52ZSV+2XhUU/1Ceq3NmQMHGl7cU5Q52/B1hET0LXX3Ch6
108SyoGs9ByfFUAEXl/bQQmvHZFbgEOl0GlEDkE+L5r3Es/1OW5S7yKRC47DINfKp6U3XrJRK/Ce
1LCS2+G7jbVhnwvpPgiMDGPQIgXfgc8UgRtXW+ljlrcjmqPei8eucbfhifjau1Z2U23zN49E4YEd
cQso1ea7IbEyHqUlvxlyG/u30rybarL6hzGPu9tcLB0VW1aiylctsDdI67qH3LcZaRvJoTO/Aswz
DjaY/KiP3WaXrrnxEx7KdLtAqPhumd11c6Ed+5pWZfZMam0ufTsrvJ2Ze8keCRJJSSVLoOlx+gDG
72ol5mQ8J936RUxc+jqVW6jU2EbDarhnkNY0b9aySe9NJ1940PQF/5IlaYYLMJEqMad9jeZ9LLyt
fS4n/Cd6m0eE6raHYjatqJ0Bp5BhFRuyiFZb9G6AynXNfKfPiXHy9KT4Rl1ThAvOOX/W2W4zXvEz
VIb2QKKdUGDR9d5bYdtZWNWLeGUiTHxgZUqP8WiEyrDlwzbl2keLf/LUksre0TEZ7vWsLo/S0vCv
Y2i+lGpxn5PFjXe66MSXdM6Q3WaHBoeis7YzU6e/61X3XqNjfIhtYvmf+nGjvl6tZA8tQg837NG+
MWhnWQsDFatG7MeWfGUwab5eTxgYqiITF066PXt/nidPk+Qg4ucTzcKgNr3x0iVdeWhSXml/bZ2i
8LehR3hzYrf7JM1UHOcyNXzgANpNRuOOxmf1MM91cRjl9Ib6mvistYggLunG92K03+hhfhfx9OmU
2xtUgsdap54mHdPyeV117NFVIuKbT0aXtKc2dZynuS2MlyJf6g8oS+vXPuYb55qBMd/tTI19cWoT
/orp1HZDN4/70l5phN9y1KLgRoMkTRhlRjNayKpZerOSuUGJWCf3oRs7Zb8Odvw5Yd10ycwu3Dg8
OUa70zAXBHEj9gR8WnBzVGKMKui05q1lAeXs5c1ENeJi1xVkr0+w43qqqdyg0WkWZz1R9QkMpfMm
ley+CcZO5A/xmpZnJ5V6/4S2lsb7kvkHWx3QeUNZJdYu8x9uug7as+ziVUZ6SoYXPw895mPnZGZY
a0Jh/Gjq3WwPXwfc8X6/JmVIkBzFKbG+UnYsBztrCQ1W43THV15Jjg7HSQa3ZL11MwF8x/yiNdIv
6Oy/oK9rB84iz/WWllFKRv/EDkJKiKEUmHNKPUhqXd3NadLd9dzN0zYS+0iz5fs1G3LqPVvzB0ub
9nq9KmTK63ELRsJEjs/sz1l2LOIdFmNCkk08HjBoWQEm7Gw/0E8LVGxdqg28IiMqkuNmkXjFYxOf
+srITqPAhqKXAM3wKt2ksU23GIv0t8kEeI9CqPZQODNUtAE6Kl20qM/KJlpiq12hXBRsZHFLe53b
fJhEy/iQ0qj2UJfEpzVR9Adt0dKk9REV9B+2y7iPr4OYamf4mCynK+Rz3NG3GIOsKzPSXr9Kk3+r
iPt/GMn3T4s40zauKIR/XsV9/TmM/+Mlg+D6p9GyV5jfH9/5Ry3HKFjHAB0GpkOX17KMH/pHLeca
v9kS/BVcCEAeAqf7f9ZyDJil8U357tL9MjHeU4Hhv73OLzOd367cXWb/goyzrhPO/p1aznb/VpiQ
V2wHK71FgEUnY/0PMJFEwS+oc+azDAzsODfI76ZfG+1wJppvhaU18roXk6k/Euug+5fQ5+ZhpJuo
Lwec3Brd/nhyMPB5/RfP5WvIDnkvmTsiuVw78TT8vebcrBL6DVt8EaxFKo9DDCB5N+VTzCAuzVps
nm5J5sgiwBXOniroIENy4fx5ql0qP79XSU+W0k2e9XrwYn+WfRx4dv7qLcuLPpSxDRpkUM/bOGM1
W0q1y2ZNhHg3pgvJHP3EQZEdGW7AEo10kOZg0+LuEWxFdsO36G3Yi2sDr9EuWdzmQ8j2vxx6s2tu
t0VxpiXh8nXr+/mcm0I9xa0yd6of0gfDo33ve5iafK+sC1zXFZspQaoSxo2caz9dVPUlSQkSGNjB
AoxCWeiITj8jzj03BcsbRJT51rXUzp3LMaBL2yDQNzMuo8wavxTkjR7iRjcvsWUKVgzyPfoOqCF/
celqW+hNMcNenNniHD/rWKO7MuR3LkJOynRnGzxRNCcdpEbzKxa/9sDR5MaxsIzoU3qfgF4l2ozD
rAwdzCOBJSkV6jLZrJtRI7/pD7U9+q690bqrxoO31OOzNag8pwOy6ZE2G2R+cmWitA+15H7I6WZz
jcOYi7csN2Q48bdERTy+xLUSJ2/pn1VB39FTov6Go0ud9LR1KDjcNJSFihJ9lCH8p+RxsGoTDDL2
D1LJVXdX1mnFpS4BI/gt7AMItIP9QGY8DrXUmd84uxgXEuF5JBM8g2prf44kelns1WZHcZclD9uS
D6fVoyePPy4wXX29gWIU4x+043CqtfiCy+2V3hQH1NEpjqndx8l5GUU5X0j9NN33PkmGbxwmp88s
x7FoV62kTunML4Vt5SEB8ulGDkNnI61VXLIFAtftZIhvy2pNd1praJGxiJ8Ac745y9IMQSXr7jjn
1gSL1RT3qnR0WuO9ct/cJJ2eNnzeiO5xGdldXE7BVk1TdRAW4J9dDFG3JEe7LN/SZGtEqNP94nCp
0aCm5dXr/sZdJi88VhFMtFlc5maDkwM854ZGPXSJVVfxZW6Nh0Xqb8Su30Q/+T3UuKjHIAhvlw3a
Cywn7fr9jMFwLxLD/ipj9ymJ25/YRmMsktiroh4/6kGW8+zepyUN+dpz4cmySR8S1pxHfgIDZ8wh
vRu67Oza3sL0kLoaeJivjTBa0ItxO3jDluzdeO0T7J/tW5Vp7fTYjxCrIB7tcm2KH0jvQV7sCqoT
WljhMNvrbhIec/bM9FigCXcXA+NhdZhinRCiy/Sgc2FC2I2yoa3BWYhG3g7SjCPHbNJjWsV61LUc
FGxH00K9ZW+1+or2wridaxDDB4AU6b5wSxyHtqHtZKzwZgi17OjbXT21ZfHKrDUVVnm3nN3M2Vk1
3Os2Vjre9cFiPlWfy0vaVEXU2sXs2+QUAncurABraXfKCxOI9jThQ7WGLJixPN8us1y4Avm2PXWl
kEc5uv3tisT/siRhOpXnSRRJCJEGPSpLGpdEsFmRTzrbdFIM8tZhQ4jguG7xFhFCbc+lFM2tXtJd
9zmzI47BaTdEKCdpOsfCnl1Wqr67EN4zn0Dkp4ENnyTk8IdFR7UbuVotbiAWlEXxtjHMiiO0s5yl
xfQ7FohvZUGbP50n5udJpG0ajbbur9t8V26J+uT4OPN/HWeXygRbuZO1036Nhw9ITvQ9nNSDTGzX
etgYYjrGFYOmcLL1NxiPvrGx2LtlLOdDvXVIHmXcYEMY8QTYQVVl44dRs9tEjuUMN3TUvd2c6F8S
x3YPEJXEOQPEFfS1m+9LR8MYuvWHoXXJJrPBRrWDdxEWwHww+locBRnzIPaK9Ggv1hpBthOINbS6
IOm6u6EVxs3k6N55rZ0sokH0GNubCpwhcfZL6w0uPf3sejSfGrrkrkX/j7V3oUQknmV0xw6/1+bn
CB+hWM2HXm+g266GCiSv6C1O/OwuA4kNXaSlaNoKL0SS1E9q7OLdMnXntcK0LOjuIqf2MFqqdony
soTIbpqJv01Weuw37931RvQb2f/ovIQJZMXyXlXWFAld6RGDe54bvU+PLtGHA8M/zbCK3btZjx8x
35t3dE9rSp9ZXmiAVrteG+4SlT9OJFUvS5o/rFzXE2d9g7exvEucatutdgHrfcUeLXx7HuydpOIK
OW4nNfSEiYSItapnq1DKXyau6yNWisQ+bTkshVs1iKSJDHbOHqD4ajLGQ+AYS31raRSwg9rdRATA
ut2+VJnwtFd4PqsKM8dxt5BWrRGgEdUOTbqCszcWENLF6tDK7It0ejsPMVxzlBmK0iJvr+NibaRO
iUnp2FwtxtVP1YCtAuW4dRiSDC0N27zfvprttH6t6LydnDHXzxP2wX2ntGXEPgcSJdBVMZ8E5DuW
/rLmGszpiDFf4DCpWDHdQrO/q9zNQ85z+WnG2Wr60nCqR3ebMiDa1RCapowcx1t2igrnR2dM2n4Y
F/kwKLfbLW6nI+fC5sBNyvIKVJILVChInalIkhcCNYRD8mrEdVEMHDoqE+xUv1lzKDY5wZ2b9MVn
dyP0jqBpnvt2qtJoNPpWZ0qAmpgpw84ldnJgb/NdlSJTDc7EUNWCyksNeo0o4g7zdBSpms5lWmhH
retsDn4x3EuKJsu716VmA/sbty7bFZKpDw0OPxy7oCUg0HfibYCwoIdrLvKLi0ftMffyBbOCTQey
oYGyH7J43THoxj5cx5bOyMVk1XyhegdHWK/Gr9BXvDAePP0GFA+8ccaSqtfNzKydPcg9qe0JE9SG
Pcl3a6IJHdzHYGjM+ZDgpWH+aAb0xQSpgIHdZroZJ6COWZi0W45WZomvWNTzIGlFnAbJZLoF2RKr
nnlcRhFk/Ti+snhvkclFOjP48t26ygnKkQSuuKNxh2x2Nad4hBmjZZxyBeJAYvUZbaxsFlaj+xqP
nR7YRTpFo0xvW7nALVyq8WaZHHkE9NxeVQtXXoayn4pokHW5t2q7j4iDmSd3Qh8Iy9pSPxgtkX7z
OHM/G8p2zrFFqz3IsJXfDIKjWYjxMvFuseWZGGic17Eyh6/g3umkJNLaldqWMN1KimNvqK0P6JPY
12Gf8xIMLkPuMlwr7CWGdwsUVv008FcHI/yc76yn2Yn8uR6pzrJfQUINKij6yol3GqYON0R1MhAC
qn5H5Mp8nMj6RdJGb2mUU0SFlXl7b62miBDifAa/tNzRLlkeyUL2BA+WFQQQySsCh+l3nMOIPUbT
WDs9a0bbb/W2jzp0oKBqqHzNeOwizU7tnTEL5wfzSNcbIHXbHdyq9ku7QG0NWM/zz2bUhyevFmSt
dFEmpF1y74QoF5/AAoiTIA4BZEh2Z9El9sVEIQgWwXBJg1Y0w0lJAjK9uI1U7eic/YUdSRlPQeOM
KWGXsqp3i93KfU6i6biCw/dbr1yemI9g7jRkqZHgyX2W9MAK82q+AxNgnFkk5pAXkJfFmUkrzax8
sAmzINW6FpN1bkfMBUBILmbV+Q0oJk4MTCRuM84ohKA7DlBj+ZEWttwODqbZKAMb8zmPzfLDrlYc
rm3prbeM8FzN3YIN5f+iifv/Y/2vI83+q/L/P+CXNjUwvr/S+H//lj/qfl0wcN7ipaMBb8J9vA6M
+aPup87+Dfq0/XvgnO4uxf0fPH6Ke1L/6N0Ev69936sk8Je6X//NJK0q+HGE8T3932rhgpL72xYu
FgbJ73XtBdPLtf4h8l51zjCsBVNXdZjyK+N8saqzn/mutBtxbtrZBaead864TfsCvFElvpKrxH9R
1G01PBmVNTIV9mo8MKKyJ9645IEzA2d1v2Q20j67w5TXmT4FLZVPvbNAAleYOz11yLVl0bALAk+o
5iNuz2qY6Uvgwxrb27pUOTXfnLnsFm5b30jC1qeGwYbiSDtP3Sorjp9ys2NqiWa/akMz75dmdq5U
OshxMm9v8gp7SZWvk+5Llpin1M5QLrN0Wq675XKd6tHPHn2ljpEgZb8loPEQYh83zLrf0d8waDIL
fr4FM42J2UjHhZponpjT45mJoMO6zuV+naGVhtJr6E1VSefced44s5Eib+7J+GHQsls17pF858nX
rmDitLKKQxv3yy7feo4teJr5wZQR8YobJJ7vDRnXb+Oi9McFlP68b8YcmtswIAQkBDzWYEjUxg5V
9WEuu/kVCI96ibfGsQPaN+3KJCroGBxEJX8oxuDJeIX03cGRowE9GGwtll7MkU1zR/cHvb9ZgOFd
g6bkhgXZ5tbPioWtKR6cFy9n9rIxLt6wz3KrG3fpwKmP4KRuhZBBlbh0dhEZo1ZX7MVlzDhyuZJf
ykcHFEueM0t+Jm6IbGD1TSgm+iCkJ6oDTJI0JHsxuTtjWRb2zrwJyMzPCYehUXChk7aVAYLO8unE
mfi+QZvghMHbuCvijL4gWyIDWRhLsIOZJvdTs7Zf9LpPz4U9lq+0oGw/FjOdlFZLRmTyNBGh0Tv3
UIH6cDIYJUM6ChQaViGdh0ZfmVWbJGW3U4wvprvWe/doVUT54n4KJhxPp9SLV8dvzKr4ArCSaKSk
CPshcq05gsUwjmNFjpS5HPG3a3OCjnCue+9xNeu04YZxLvbJ2BlPMQ3748L+uSOe4NAZrePhC47G
D7FILZwVh1og4/gVeQOyY+PgMA4UniUvSGyXQ5BdWieUM2QBTKsU46kd+3LYdD2Us4FUZFSaGQ5x
90R2t7/rXLG9l2OFqNEl6gVZoDrEG9l7pgEJD+lGo83F6JfhnhE89V0noeX5Y4MDwzdmTlKS7Eqo
p3HzbCcdKobm1UfCZcnXsbsGTXFFlo8FHpCAsb7UrmO1Hxt6r70TI2QAYxIXmXZToIAJeDuGhxpg
nWWsx+dfnvBJju19fy3YGDlR/qz1QlEhwXtfr/MV5lV5fh2PH7nIrBA62RJIEkGHK5CPyIjxfV3U
V5BQ7PlF4q2hNxtOX4SYC7mPUIa7tJ3sh2XgKMPHIihOqv9vVfz3fexJtT//1//8p6q4LgT72D8X
xf+j/P7+vfrbXfHXt/zF2cTOh+DN5ocdSccG+Fdnk+v+ZgFgYfgyph2dfyKU/2VXlOyKDtqBS21h
2/Bt/rorit8MZpYw7g6NXSJM6f+OGv73GBF+ypUEoxsYqAzxDya9XG8NazAtjaFrGq3xLFfbYfKs
4elP1+ThdyLHn+fh/L3kfv0YxgIj7bMgMH/i77yAmz70ipaddgAdoz/BMMUFPQn3vlrg4f/+pOKf
+z/P3uGC/g2Ehc+CC8+4DWD4cFGux5A/uwC5F/ngMU/soPTGuxd2P9/CNCE/von1obUrNPF//ccx
Ee8fPtKhualLAXFZh42OGe7PH7kWg+x0hz5yphBP/bhrxhsy7WyzbOONxK+8eC/iuoztxIQTnZQJ
tcfeJoZW7zuZTOwds7X408og11/ztrxmZfSW8nrxXsOUIf06eCzQibdfNmbrVrYyAvh59QmfdHUp
C7D1pdaPz/po1yecIrRIY5LOsRqzOythNEJoJnW6Vx0u5iwZQPKOQ3UxILL9hBGxvaSF1b84bXIr
JpVFi1PWAeYvcdgMs7i1LMNmGlhuThdjmKrPzdya+81c8mdDZLlfi7jcyS6t8ZdXczA19XIQTQzj
fuuMvTuLq36pFjqmBOLK0RzOjj42d6QgWIBxFH+nbtEOpX1NOPbacuhQhGlMr16MH0wzmo/BZSqR
vVUrafktnfCMLfRJcUXsxGD0bwyi9JYiZDKjM5CjUEuyDG+eNKQabtK6zXdO7RD3WGKe80CkzPSg
oq/q96l3mN4K7/Rr7hXGo4dpNqU4GrwfuQvA1wf05yBJGKopgKdkFO+zi9kctFL6XqSlKwPC+uU9
QrlLBBmj8I1DG/2sCD29uOoqO7N9k5m8sgvyLWH0Iam9+wxxOF0zgT+P+YiMDrSjQRf9G7Dqedcg
etITsTXpr5COf/RVle7TOv1Qfd6GCcXzOfHciVTMJtMqGrg4KTPbb9mi8JCZhnZh5up2IzbAdP6w
6gWBz1loYZHlsfC1BgKbnckjLhsLZk89RKbKihsmqE4/Eg6w74Wu8jLaks2uI23MvBOXgMZQbH90
Y4m4t/R3dSlIdDkcB8wVEbmwzrGGhagokmdvwJLexfi9cItdeX8VJ7h1qcFgWthn4sz2nXY851pv
EUQbEwBNws2/M7Yl5oudb2Y8mSEpN0VY3+4e46U0bmymk8p1WXTfZToyjzZvD4rcTElpQWfR559r
5aBS99p4Wxj19j4y/YpduZXvLWiHe7IJAKC2cXzs5KgFoFIegf1l0SS3Vw073J2xpUaEUDDcac62
RYuHd45D+xQkujfv6Ahe6qX66phxYxwynD+zRTN/TtVHjRPG8ON5wqltT3BvSp9ZpEaOByOfkYSq
QkbAWlQRqLKztxuXFt16LBknq6qAlr0QfqzhzX4phgVAKOwmBv6hbGpNF04Ke+eTBcYzGUtMkKs7
L0+OGtPI03EWUOUT5wq0GISeLztBL3F063q/zFjBXlfNApgMPcwg/Oli/AuzUlNIuvmQdRYtxRF6
ZrFsyeNcyCtauc3m5I45zxOAx6qvl4eE8CjmlNbuhvTsxdoMbwJwpnwzWpACzIOqYw0VqGc8zUtO
kSF3HTgY54ezkpv00xH276lQjIPpvxQVRzCyDN5QvGmyLb54c5Xte3FtTTaVIw+zGMsXJ1balVdo
IP+hm5onJJRG+Ms2UzBILfX2Etn3BFWou9HXVR44+wlsWYUiuFJtnv5kpA1jgIfu+p+d2I6/KDUt
H7ZRE6qs9brdESM3j00JhMefLBKIxVRaRzxv9Yl8gReN1UTJVHUxtRA52ObcWRaBd2d2mAloDw1l
U0b0sfXGoB6Eu/oYUThaxrH3DfhAFXQUBl+2Aei5L2ttIs8zL9VlNa32p4VJ/oZfJONYDxqSiKzH
OFXor2Ua9QwLOAIO8e5LmdnfSyaopzCUZ0YPDE510RYcokEBWbYOmKjA/5PaWH0CdChfTDGuD2WR
2xsUiar5klQpiJaB4ppeRFPYE+9tGf7a6v7bG/FfnALRpv+lNYIhL/XPjzH7mMY/6yO/f9tffBH6
b1eFQ8faQND2On3wP/URx8QyIUG1oIFYOqcktIs/ToKW8ZvAsmBQNv7FyP4XfQTLBPZ2plqZUl5B
fv/mSfBXPOJPMDULeiGz7IXBGQZZV/z9XG2J2EowOZsPDeNdQoPhX1G61R5t4fFV2cW7K7B+t0yg
iWoixQFP3uCvqypOrl60gRjdJ3d2i5MGAfx2ncqb2bVQtjUby27P3E2hYUzLqe7UNRdJ2nZDIqlE
iJPM9FO383atp2FKtycvcDzj0sazCBEkyLVbbhHpHZnVhFfRx1A0BznvdCDw3oV5MbzOpYc5LmvI
8jQGcd383dZaEZaM3SBSjVcMvaQ/tnP/qrtpG2xyNsGNSC2CMPtChOyRIRfvc8/H27J9LZvsE3sR
exRwucCxjYuesp8aNX8PYx7gpfTdq63nsOOvJ4RF48+riX7iV67JHmnOse/dI3zFMYoHLs3sxRGy
MZMa8uLTKLTVt20uZUNbKhQdP5QJKCZGkOSZP4HLINxjlQ1DGPd8FfIvXdLWwgcLJcGfUqM55Ewm
3jWAo0O7s/m/hXVZ3GmMrt+ZW6x4mUf6ejOuJmPFJWhhb0Vy1LdL0pQXT5VzRJeUe0L2jK5mx6+/
mEY0dfxCJk1b+irJMwxK/LjO1Trb1J+q7ppDZ/aANmKMFkuhKMG9MvmIS03nOnhPnsBnbdZlGwyC
gOc1wbWzRte9jkTG0p97wxOUjIKjLE5xIsTbjmjwdlhcrp458KGLdI7YaZ5+PSRZxzhvZXVD2Do8
B7oyL9VMh53079Pi6nNgFPyDHsBlzvilkrywjriovZ2eE6ltIOKcHG80qPivT9HI16Iz3mWDTtnc
DEaE8SMP7Ni+5qB5sJDkWowJ8o7n+ZPxybTNkCb9csneKZ+49xv/lsdyxVPKoOpldAkKzw3fU3GV
Bp3useG02y0cMC/oh/711/2uEtKhM5bhABDttktSHhn6xdz6DtPlZLvlSejJJy85TzU+N99NeTpd
h0elub4LCBHquWSGmc/w6ndT5xfhzcNo2hbZ3cTlQsl6Uht3ful4T5gvFDOautpuU+zagecMrw6U
lsB2uMP0OXPf5W38dTHqlpdi0fjStqjeoSQbUQxG5sRMXhlZMQ9tWQzxSWG0fyQ52gYGciehQjUH
5ti2cJYNI+oLHBhVb3FJxczvkKTD2R20dU/8RL8xu5h5RuNmRAX8JwbemICP6PER1+ApYzsMOBoW
t67Bi0okFozVjMsRv2YZ4V745FidXeZU3v16vUy8AQcBYpt4JirkhO4HaOXa16y43RYt9VOSinq/
CrOIYGHwGhZuE/y6t1rFn6/F9Y0Nmp0lhEegxgwSQMRqSRBz/+AMb7um7b09luoiAtDv7ZAHy5B4
ehv8egCuTziv+CWzNkBVimXMm3m/rc3bDr9u8zjRkxt7HiNyN2M053r8vc2kdpApf+qm8VkExbUD
QwBYvUheY2rlFujFJy1yE6GVt0dovM2VOXqBUevxCWtKfePQJb+Tq9y7S/6uJZnyNbDRN3FhFBHm
0SyYNoFpQ/KeNkiHNwp/wc6xechqZt/daAASgq1m+aKDSkiLxUHfCAus1t5LS1h92soP05c5QAew
A4eOdNgzmNbvjKE/LvYAK6omFr1mlaCqkybU5YRFEc8SM224dZpTePt4Mi6p6bn7Ta/Vvh1ZTGi4
zQFVIaNgZn6FZbr2Yp22OVQuK1jlEKT9tTYZ3mpEv15aSC8zOQvtiZ+dPsieR6KX1sVQ11I51lxf
kl1g21l4mLq1RUkD/VQ0ZGbTTtQ3q22td5NTfNLn4NIo3oBf19r2ZBEWFT9y0rmvdByLyFrHIdRc
yRJ4NZ87DHJ7MLA6h7AdGO0dd5+dw3+upjzipW99IHrrydLKbKf3/YcrwI4whxF4aOe8VI3VRIWW
PmjLdOcgYfsm5elJZSsHUq0cSp3ygPa+USwcaetV42TGRCamjF5Z+tguLDvCRkhje9v6/N3ImxVb
Tu5RXgrjSSbQbwZ3afNbBbaC/qTgFgKtgZBCHxSrwzWa6qdNNj4wR9JGfsCYS0ypB9mRB4ruboS6
2A8RUYKW9mzXaac2nr7DqGh+IJR8WJloJj8x1+LT7UxtozGiEWAOeDGWA9nzZgfgZPVavwcVEOAY
4J3PrVkLE7ai0NDd+NZbmk3blWa9DHcFk5YclFNrqA6j2kbtVcE0DFJ0j/ImTj2TNn6P+SzoFFH5
OznbBg44jsfaYw2H/pQ69n8hPl3Fpb8711hYSgmjOsIm4sK568/qTOkBZgfePx2cTOHQ3tLPrGBz
MWv3aeobvArMJA2sjCf9X+tCfy9EcZ7iaE+KBXVEOMBz//ZzPWUZyhvb6aAvvxY73sH/zd55bcdt
bFv0V+4PwAOFjNfO3WzmIJIvGBQpIodCBr7+zmpZNkWfIx+/+8UetkR2AFC1a++15jLj9K0YtBS1
fvr+61f73IM6vZpihBsWsVc0Dn9+tXkgDIepT7fLJm4QVQn4KSYxcoP0fw8B/1sr2BHGL22uZ6yf
n0yu33/k9xOAb/1me6RO27oH4poAKcr8HxNS/VTnG9yglN/fh6c/TgBcyR8TURLPfcjk3FImIxBu
rn/S+6UH/fOTAXKbbYVgP0GAFz1o59M9I4PWQ3Y6Ome5AQ6YmDtXDCtHDNMA6q3RqpY10JgB+8Ei
NkEzlMUkwJfYOoXWagZ7I24zMN1afmgax6xHBAVjbWGnCToe8M7s2UcQoczVBZR9OsSbvO5za7ho
9TRGO4dBfECu2yCsCTewm3Ln2FPxvRK8cd1asRssBSIWaEuOu8ks3582JCCtgDRMt5o3zwI6Dkfe
JUqzQkdMQbDcvDWAwOjHAkyrjfBYrzW0NU3c7DLpdfIqoWVClkTgPzXZbEZUarITSzTOSkvISE1l
e/mPGnG4JS8xOfMa5axBT9Z1wW6ZILvWZhl7l6ksnCdJvbXS/HJ4jsGnXM3IZ8FhTazbdVS3C7iU
Y8sQLWLnakut2qak+uyTLoue0fPIR6MBd7GAluK/lr73mo3ThafXjKPwAU57/hGc97RCLmPSf3e+
74p1myhPpMKHMJb05TXjZvSK+jSh+h7CPl5YGO1z6qKSeFDEhvRSBDifQptz9r6ueRhRf+4Neg7b
eXana78xpoPmJ7JeTDEp44S7avEuypL4jfvBvk5Sum3rHqXYZZQX3na0HfSE5SiOQ9AWd9HsEtvo
deVVOVvusicrvFxaXgvrkwHdF63MGmvhSMhppRV2IJ8yBp+Y+Pc9MNizrLWnfhV37GDCKLo17Deo
xBoaKXMwZ2LgybXHhCLnZw0I7Majh7XF/TTvyYHC55wb7j6i7r7FUBxcdJosj6UWdvnWmrXpcuxm
pxcCqZrVGg7L7e//bmnA9NG5ZhtV1bG/5i5+Ktn7VlEfkgqxTnHIMS5m5cptA5n4G6PWbjxNKAII
+EmsQGtOpEJ//betUrRxO/1NW8W2fZbA/z5cW75knLTrT3aT7z/1Q3WCtESYuDmQjhgnPsCfa6ph
/YayRFeJjAisSSf8qasiYL97ZM4zOD+N3n6sscZvtskvRO76XZPyz9ZYNfr5UHyQUay2ADgdFACM
pJTE5mPxgbcSlmvXjRecsEkUHyDosCaQOLZM3aG/ptM/HZIRS95a19MWd67V36dWgzis8Qv55cO3
d/XXMZz4mZABvEuFTABMgM2h01RyPg2q6HtWqR91PS2ZQlyEKRSCReeWgABH9FU+97jVPblMyeNF
nXutXJIpgnqEfDLXYorlFm9+2+qX/I4IIFaWiXuaKJ7YTo4dfBPEo42bX79jw/rr92c56Gx9gwYy
o8NPWxS7QMS1ndoLAgDDcOUQY3jfWxjDNi0uYLym0ygSJLLUPDNWNmZmqW5u876eBCjJsn3DsteI
JcJ6ewXCtoSilkdMMNzaTkkGK5PoKu0g0gJGazCp6P5DE8kzIg/tEQG95pyzmPf59tef6q+XATaK
ThOL3pGgF6g+9IesE3fSAJ9VWXNBzrf/UIb0Cmn/YMtdVLTWrqA5+LdVILLHX7/spxIRLx6WJ+pE
QuOZGzN4/vllgWSGFotccYHQWFwQ6NZdAP4nIi+IHn79Sp9K7tMrweQAxuJh9XK9T/dZhWRllqhO
LsC8Wy8keoJpoNiYjAXix7UuyRpbYirihA7Ae8j/7qZRN8XHh05N1HXDZkzO8JzV4dPLu64Zg4Fh
/qnMgiTDd/ZLmqn3QMpgswYchmRd59Jvh0yewA2l+w3yIAGRFO0cJM1apzuQQAVOXOChZl0ZDKY8
1KKV1lcrnQ2VWD/Q3fXONp25+5uB8ud5Ml+fRyVvCGJEDItnVUnZPtwfutPZBTpM7Vx0Qf6COLcJ
F1A0WvzOoDKK8DBEcfo19HwY7bOMNg4woHhpiN59bxlisW9GIXVTmfTf4tp033obq+7h15fYsv9y
kfH2cRPBbGFt5en8NGh3atgFddSa58ilqsBHH+tH81bFkfqblrEYeVESAw7ekm4BphR3vihQZdXV
Fr8MQeiZzG+qzM5Hzt9D+GVI8nKPfKhdVKiR7uFre6uAQCkGykqkA2URwU6QNMXFUKHikUrPEzKk
45B9kvkYfZTv4DBnN0YSXmHxNcdF1rnygp38rj2JhRylGxLxZLA2WN08L/TBS46Z0hghHrMOkdId
zScJ0qBH0K+46WJIHUqkNCi9klDKpTkZX6tGtredriFrQuHsMq2RHagPw7iTkRgIWnU1xFAY5IOv
lOBIpOJCas+d0k1VFVYV4tqqvZB+9hb3lcNzr7RW8Ul21SsFVq20WJiTq63AEXkpBwjf1lDLjTjJ
tzIGAoC+B7I6l71SeOWNidar8i8BUSD/InWs3bHVGMOSzEFO9K2bPY65Hp0ZtV/d2pAst52faAZN
lHx+8ZyyXjf6SMeWtlm40YBxvYDkHd6JTkGcRtAJQrXiJFoblX7NVEq26SRqq5W+jal+viv4q+jd
lfwN4RtSuOQki3ODgZHcSSxnKd2ceZLQ1XRhQkvJ6galsItPYrvkJLwzTyK80XTHowN4MAvIIJJt
nlOkKkj2WxREhjE/NYM2ukAHfdpVaflqTHnSmjUMVLxF+kWbtnQtgFrKeUvsShuQXxEzH0uMrLzF
5mTuMfCZSu8GBQeQs67agBFM9FURBOyHCBMGucb0EOrLOmtFcEmTySGRIJ3cIVpNY+a3R6eh0xUu
BryKzUAjztY2jhYlwSWoAtMJlxKQCDecmTb5psji2l8A6wLVuB7pdTE89PEFLKYAhR8hNQHwncjv
BuwvYIIY7gdUBRts8vm89GabFbMwIMwscyyo6BIb2kFXTawRTVaGsfeudT2twpVeGi2hHV7nXdjI
wYJDYbqtayfLYmzkPO0adI81kOswckmXa/pZoipsingzZU4+7fSmoYPJKCijx4ePO9vWZMtqTGUs
KvoqnwVeDielUZbmunYJVlmjJ90WxZeETni+N2u02+s0ap0b2tImUH4QnOIsGqKGSYkbGVG7ZaxR
FbdsxuYBIpqRbrqKd7AuW8YRa/yJMy62ZKqG8xyrRrDWeFRqEl1Ed6iZhGWrMDA5TtCV5HLGbkN9
UsyJOX9DSuKDTOEN5GjoyJXeC+R0uCPAbzIuoMu6iss4WM1dkELTG+rKJ4Z3SKylSXbajIEpmbUz
xCxo8quA5AE6qW61FhNZsfsoFkO4Tn0rQm/H31sotBEiGRmSKTUOsXJpjbH2XMP5mwh85DkyLui0
xnO88HpLM++mbDC6C6fyASAV8PDO7a5gSwqxB/ADmFr4tshEFsUTBOUiOkja0OOmGew5PiOWvb2z
sJa+2GMASNVjHmKSDzlCR2qcGaEuYNOEHCGTPPolSLl1TCbwU4ZuwsCDlfS3DUaFr1UdmbveHcJg
7aW2DtvdC/g9dlaSCl3UvbiAWW1a101rizvRQiZeDJAcPPBJkwuOxciTeFeD/gYW5dINv4w113/g
8K1uziSRzdbNGgQb48TgZ4lMh2sTDQVvrMRKKc7YwfwH+Djc3TmrZL3yhD+iKcXebFwlmELSG8Oj
dbgfrWToztuxVcUniKArG5PRuC7hlQz7spwx2I1G3s5bPXXVh1dvfWB94n0BpLyw7IJP0UkoN4so
LdN56ac9j06VwaK4LohMBrbeURWE/BlrqtEW0aUU1gQj0awincuNuKE7z+naNwvoFRK8uO7q5nrq
MS9x1XmYlnwiFhDgyqpObov8Adyyf/B68ocZ5Ngp98UUOi9DATt4Mdaofcx21JuzkDI3QXBOxuyt
x26xbQpdXOBfk08WvUSpkm1j41B6od+dBega+tVUuxIoOvlo28rga4W7IKfXNEvtq7FrwMFKferT
LwPC7GYHZj1/J1VVrSEQEqIV5wAPkA0pNs0GAZz/RdODfJMPVUh/x2KZm+ohusGG0pzR6k1snHi1
QdxjZlvuAoO0/1AnWh+uM6PgMZm1wPT3VlEK+S1nQZ6Y/3JLrUnI4B5JbMDMnLvnfs0mM8gzUXeG
Qyc+a3t2WhPLE87L5Ln2iR/SJsr0w+y3tXjDkTc1i1wItydtg5ncesyFClEZSDnbV1wWODOAHkkv
7/v2fJxcIMQ9gi/PbXZWDgxxNw8qHAmOfTNDK0vL8rxwRuuotYB+15Es8v4sJH47Wnp2k0d3VCLN
m07uFQlJbtz0izRqBjT4Q+9JdoFJ3gJ2E/GjKEG19Av87ul0z2xD8/llYJ2QTsPXPGhBNXxFc631
RB4zx9zHiACuAYUE87buZBOvY3xwsKQN+jdXI1AR+yJ3KgX4ZzbpnFsiIrloorpp1kykuGqDV4CF
q2eXRo/XNNlajOZYr/oM3QcNF8ndn1pj6K6mAHjxEpSGI78M9iTukgiNMY9D7D9wr+fNVeEjNd50
RuUT+ppHzrAYuycD3IsnkGz17r1NAsDA6DVsLSJaMq+/kVjQIJmH3NFrPDlcTQ4OaONjs02RuNVV
ZF6RZpE5+2BUnOp4HLXwPK21aljlDVhwcFJ5155n0OU4RhKju2kiL42Iy9L1/SQtnvuJXj3tqiBy
z09V6b8Clb/ppBCN53Gc+++tlPOXespeireP8pTff+iHPgXNMYcNnTawhRLlI4PR9X8DsWibpIDS
LiaM9I9GiumjXGES7vkWPWQlIf6zWe3+hiTPFC5GAMtVq+M/aVZ/alXz8rTGdR03kE7DxjmJVz4c
iQq9S+o8SnGEhcKekd1ZxTEcw+k+F+QzhKFtLz98Pf+hV/Kp8aBe0EWOo+NURRdNd/rnMxjHQVRs
szPtxjGpr3m6e0ziQ/w3nQB1kvtwUlWvQtsESopiSgrjc3ujtRu9l1Bld/ieY0XBlddpWffLWJny
SMRE/AfRaWXJRLtpBne8//WHxEX1lzcgHB0kC+GbhN/RG/r5Y3bd5MX95La7knBkdjmCQDfESOi7
ngMhOKaoPozJWDcE6LhkyFWBGYBirGLUCY1u2relh12F/AdvOm84lTIqFVjePcK8sLek/F2SeChs
TVyZ7NkkxuCThlpCoDbH6Xf0DemNmXgp2SbevItoHBNn5shD7tAhDxCBbIM+pxtVhYIzGKFMBDLA
QUILIEdxR2uluqgHoHgGbOSr1uzQPzhN9YJgGIUtTqnpPWr4RH2R9Q9Zx2y6ISSHeTfupDqImXkM
EOIBGOnlM6nc1ZMgsU5fDmPsHxupBtOOE9z4vZu3qx5LPAdUl3URbShTGpLSsJltDXJVmKO7SlQy
x8Yd9R8z8xHGmS3n4lhaPoHmWUhcSuXG9XVJEANkaxd7NdYhDyJ7NJ/P5hjvAj0fViaa4UPaGfK6
ydvgMHfg4hwpsv1JSSHMtn9I9Lx/oGB1brk6xhrRIYmEhp0tO9har1PJLD90EbzEQzHdR21QPnX6
zJWRVaHvnAHBgjvUwcGkGAPiRMcfMcr0PnTVdK9Tvt5Pet18cUrioQIaRnsZtuKOhk3zJWkRHpDK
C2Uuh8MM4x3q5oK4RDT8DjIEyJGAMZoqQCpc9MYa5kJ6UzmRvyA7yVkmRlnDQOA/wxQBP5odg4AP
SP1w4qxOvhJNMd17Wsu0P+6yPVF31cXksquMXUIV0xBOUWDbAglZQZSGV8Fc34XusAU/l96ESCk2
jhfJCwtnBVH1Yf8NxzIT97ZNN3mm5Lbkbj/Ho+wfAoTk57D7+VVmhGABLMBCjHxin77cRcDcY+lo
0r48Sc0s7DZrUCfIvXyUnn2aciv2+NW+iTQmWSo2rMuQ4NM1QgeyFwhDWOFMsqjGq47vNQ2rFzdj
nD8OQZKsWoT9xaqMAqJs9EC+2r4+nxdDNN0bA8pYQh9StKYy3Whp0eK5csRdbMXDKgpREAmN75YO
nr5jjsRXrW7RDHfeN2wA6WY+ibLkzJWwnHLaWoL7Hzte9YQgIDhkSHAHDQ1BFNc5FJx3vfPphHKE
JKyK46fBQMV+1g3C7QwIRw+hwb2JjTyNt4ZeeivLyp6twO2/tZZbXVSJzU05Gj0WJi4UNJF2A5ar
uoRoaF36uPsvuykQdwUYkqcOj+Wz1qLYPkltaiMon83cnkALafbt6CGcRmLvcfArhvIlpKTDvghQ
lsO9n1L98uGolLN9UzbaDakQRYsgJZnPB29qvlSNlt5MGKERRoV8P4LT+oGE43zpDHq8a0t4tMuR
LNetjZXitcpQnXPXph0gNnSHjwKi4TEBh2Gi1zbpFzlG6BlfvNQXqfPUY2doX2Pi4p5iAC4pkTTm
XAAgaGetWDP156CCmzuwD0NodtaNqdgPUlEghDfhgXa6qFgIyPcrCfhuw30IOqLFvoptHHDlBr7L
RVf6MNC4w9CYpFet4k+QMXaj2R1hpFXOZ3ft67m2WTvd0YT1Ft4GdnCRI8gAb8tDFKJi3+dGet/Y
FtyLLACFYU1fYw83utV3b2lkQJwtQtjtcDOi2eHMLLrqWOb9sM5suPJNELZvBCXIdRg3ZA5A4ciG
WhxGReYQnD8obu1wFSpuhzVD8ND8qkdoPwcHJ/EOWlpJZOYSgnzlB3JvGXoGXnOEgK9zkiaJrS8X
eZa9h9Xcol+xC3fbNda0ZPR2MynCCA06/yyJwuqcZLBh40Q8sDLJxVk8BQB0fQ8InSKW0OWEXaIo
JjgmIMW1pse5EKJ3ZXo8loVItpEOBYU0XP1ssGN/14XiliMYki5FTREngIrBd//aVAqrYkufw3s+
K9xKyCllZ1RAbZiCPxeKytI1BvGNitQSDr4gjMlnnmgrkssE0sUsh24bnjAvbOAeQV+K/cLgl+BY
LAymAsOINm1IClK0GMgSCSbf8dmzUeORDTKeFXhDCUcFNEN4A8wZZ3SmLREX8YDyFFmhr/A0bm/R
QKhMeU115m1gIcGxqU5Mm4lFJAIGUSEOxclbnlsKgDMoFA58GWNvjBVyuyjiqWrol6YSvgt34NQK
+1A59Xg/D2aCPBPnjtcUuyFbmb1WHkTtzC84gOw9jbX5Dlh/GWJS9XfjbPt7cvGmK5I/51UPleKQ
5pW1dIyMhqki/tDNBe9Ac/7aVTyg8oQGCusBkkTlbaRGQJ/mE6M6KIwQhLbk0XVCjjoKMmQp3FDn
99pGRlm56ELcTUJjL491UhiB5iOU7ftVqIX+Q+aFYpvF3PGOQht5/RisfSCD5yWtebKNB+0mJ4rm
QtD4OkxYoEHw2n5kraUDDIW8nosIKNvRH5kRc84k2GVBUrK9yq0oPa9wmu6rKMc4G8PEOsvmwHwi
zpKkG9cm8m1hMA8+iybY0YiRE/1bled5trJczpwrPdH7/YzRBL6rVm8RntlPQ9bF8WrGinO02rB5
zc3EgZ3dWP1Mj7AQof3k97q+G6K0iRewohs62yMtQKCU/dcyAaDTZoOqCyp5PY6tEv/2Rbn2MFSc
aWOWYYSe3MTl9sujfW329dGXxDDQhucMCSXFjncjDZ9mmcSlfTmR0Lyb8Ud9ZdavNcu6msBlapzP
TyVSkpjsQ5mYd4ndFEffCLCxFVX7BkMbGmg4GGW60dOG9mfFKvxeZMgyq0kLbqrUVc9ASpngBvAn
VidtohvFmCSiyr6c41i70cqq4uPGZrTpiPbxVjRFbDKZadutLGesvo5VN1drAEqSLhq7M/A3efhe
fBGuxUlXTM0bnLgE4a0d8flEHtDVGSfwX5Shzu1Iqh0qRgpGIlV6NKoJYZR7xhnFEQf8vLP0hvNq
yWC/remQ0f0ziAiO7IbN3c9L1Gi0Xx5iaGqXYU6lUdhOdYExSr0LXz6aGiFsOP2kWpTnfHpvE2qS
GM1ttvelFFcsg8UbYuqyX2khwkbA6SyVoeoFnSSzk0JIRyTWPkSxzrUTUvOKpQ4HbRti7ztDbM/n
7/phRezdtC0ptp4Y3pFuMqnyF6X+k9uO2d6As7wwQ2yVXj5O795UxVtAWACSk9hn2DE002Ky1bG8
rMxsnxoIR359iBD/6QyhbA2clxATsQL9fIaoDT8tQ1DHu1Az5CHwOQBQDkM8lkhLrsksprw3YYb3
XJjnZqrpsQ8FX3bX2n93oAEK8flA9f2dEAaAExMrxc/vpStN8kcS2e6smMp/yXDOvnQdhOAheZ2H
ibSnReTzzbYhblA3LEGmA0fbzW35HAYFNyac20Nj9tMZwdTysess67JHHHM/UHH/zZxSqAnZz6c/
lAGCIRqQSkwfn9+s53qp22tms9MA4dHSL5zbqeJB00nLudQ67jq2Im4w0XPHpy0KRZ196pAWY/mS
VErTi7Hwewflv9pnT0fOn9+UabuYQNSbcq2/HHxDotEMfO/0EXMTwafvmwEC1E4e50HrtzUusRVL
87ymA83GExAG85gQJrd1I/WYWn16kwyWPJiZg5U4sMu3Ks7caw8IA/GSclaJuCrOsGWS9uv70P4P
N6KLsYbmBYdqE7XnpzO73WlmBZm53o2SPQ2CPexomaMbK6eR1SkuhpUfme57b0z9LvZMJl3CePGS
6gvNYzqk5L2uNVB0TNLy8ryvDeupJ/vmPJ6hBut6bj4bVhqN51VYFf1ZHUXePnCQk+soLzfxyANN
FGECvya2L3UBZbsmTutmzHL/SAE5b4rRnM5o7g5k4XQDLgVWGMPqtJs+rJ1bzXand3ifuq2sJhYR
YNDNKVoc6t6hzPZdxwIGoICancMygm3S+xANW+oOqcOclfhUq4+Q466LTKo1xVdle0pB7+dI8Sw9
dm4tM63WxhigyTOFRw6ApAYVtBwwNfYP4azBI8M8mz3XZpc6B8In3f4ogyHkS4ppS2pj047gJtNI
xyJsBpm2M82kI6PVNlqtsVZ8IMj5ZWCB3JAmDGrXmbNwn1LSrIJZ/Y+Agj5Y6Q0KxyWmUEFzFR+i
cQb9tXlDGD4ClEIke1PrEWQUuFV84rDwy/XIIhyB0KaUd0eBoZUkIeD5ob7j9M0Si+HoC2ZWpj3k
FS0bWyuJnQGndn6y6HmRVX2dki7d1HEbb7ue6krHBwkmouVAAWSqe2jj7NmtOT/Oo6iesGyaxDlN
MaHQ6rvz08GLDzPjhyWbjnZTJ4a5F2wc16nZx9sgxXdBc7nN9q3tlS/jpJUv1kQeZmtkBtMWbHkb
E7bhFSdR78jQkcjGgUO/kxXNlyLnLDOOwtzrI6tRq852ReQrjEoLu8qas5Hk4GzoiOMMQXE3CaeW
wsUbwoTrOjfr7uFkkIAVVb7YRIdudYsTViU4Pa/qYmYHaJlTfjESGkpSZtVF66KuAbnPatIGBYpo
4nM8/ttqXdBxM8+Ioi7jJhT8IfAr+Qqymm9FceobTocLGzfErojYE2Ul6coZA1vO6Kst9GT/sScc
K1luyMcBROBRDLRZmiryj6Go6kNMxMLRQbeIJjuftlDQ7SU03v4BTDzH+2GKt57qAJFNVF3kKf0h
KO10CIZifvd4Sud17M0VKHeY5qNbkUTVctwmv+1SKKdWPkSw6yx+aaGpwlm969HyaWJ5ccmNUWbq
GphDthfqUR3V+q6n6UASPduULcduM9bQqhaJjjuGKBY6I8onEo86B/hotOS1zsyMTFdSlN5Oe3FV
hAiq6PVMIDg9blWKXvo6JvYeGqt8usydzuYQpg/jCu94ug2NkRYMt7fUd2OnTedWSMfDbCZ5fer4
FCa3T44hn/hmOicy5xScFSJGIElBlSFxO3aBY2Mopj2AeYKvwZKcbGk48tWrRt4ce9MmJbhjOUTR
e03i+PnM4wbZHDQ6MasjvTCPYd5axzB9QwY8wQUUwD7nFEqyrnTHK9n1NOeKlkscDnoGaJNPpCNe
oYkz8wiW/kALjrE57b9Ut5dVp5VrP+EWLGjcDeuC8IJlOOb2pQHV65aCRyevBn7ilzap6QjOVioh
3Vk0yux2kK8MLA30CJifcFnQtzHqbK+p5ooJ6iXlNjYCqLp0atDo6oxI3KJeFjMUJtz6NHskhJY1
DMF4e+rfnDbJMaV3W5SRtdd07ZtOjgTlsqtx+bKcYkk2err5fmvGtC4xr2R7JlzBjc4s9oipEI8T
Ns2j1zbyEZzfvCNOgZ5ap9qJQ25Gl73FSWsZ6i2Lu2Y0b2Xml89jSLFT69I/Di7rbDmQh7CIbFm/
EljPBUnTTqzhG9HKcSjP24RnWt3PslbLcBOUzRkGEjqSfuxS86Y1P84mOp3FaK/vItX1pi5RuwAH
tGfhcUtYc9e8dTIoXyIRhJcufHxMK+r+AVC346hDM9Lh4wSq+3Uqbz1kOxjCi/QGHAddJLLRoJQK
4+60N+DFIR8ZMu8lXjLVd6KJ2mu2demGGgGZkC08LH2UIfg5jLuTQ8zPMXw4JZWwxXF4GTmJuKsc
k0lqx4VETJTtp0wvjrOJv8k2KGJzdQ0iysOnpmEuv6nnkuKc4fXasML+YRook6uU/pxeZsadloPJ
CFjHHkuIfk+RkwUH+hcAiFVLsIe1v/cIeDlAvBgIHqf8bFhNMNZpTboJIUZtZDlSnLQcdnIe7C1C
BbqgZcZDMel9+ZwZGg3qgZ6xGQccFVoKZ9NhTmbQXF6z2XPznJbZ0eXboHM0ndVonL9wqp9IpzBy
dZ5oRrpQtTle1TRt7lGQzzuCFGhZ9E3Pl6mzvEU9z1Hqgy/Unb7ijGdyrzGcvRkH+mVGNuYxWfe2
PAxVRhNRLZUw1JXxzkwvIU6nXEoIAD0mj7UpffYHaEJ0p+ea7nSBQPLcBZVyZ0q3++aCC9m2vPVF
QYFnLmOfMxGS7Oprk9eUHLKZUadDMV7E+MwvDbd47nubb21WYhnDi3hU+pTvoM10TkP9IB+pShIL
R+JE3miml2hZDEy4GPZ0FtlBUk7AtaWCnHoiBjou+OSlM5QGWuqn/zw9mMh22GI00dWv9sCeCs7U
2hdzO16NhjZtCFqOt+VQ8kDHVJUhIX2Ma23ubMTuMwF4djyfV87MiYxYmM3YpO+dNZckuzccYE+N
Yrepni0wjzdDTft2IuGmVyaCbksjgU887N0M8HnnWU9zHUb4GihmWxoqMCJcXiwtO+9AWHT5XeX3
76jyb0aVBNxzKPvvk0p2wbJ+eSs/Tiq//8wPybfyylimBwIJ/J5y0v8p+VYMQiZpAH0IHjRslxPA
DxuN+I1Hw1R6bFYY1OIMMX9IvpWtRjAEc1ybxhkgw38yqbQ+q085tgE7wpHh8XKWb306heh5BGRV
Q0oEM0x5CFCge1P3CIHvZDP4bjpI2V2jZOs2mM/so4lYY1iHOdZFt13Y5WRV4UFl+qbmeaEh58XL
QT5wqCfE8kKiaLZdmrRjAKcbe0h8tMOh5zA283+Dbodpgte6120eUnpLuCK6MTqKnob7nC4Gz9Xw
22vIKXo8x/nBRKyMbIJKCHMpAIxefzKKOlC965au0G0iYa6Za88KB85x0dhF/mUc4/clljigOPFo
tS4RM5kFessa+wUMHnw2y9AuEcD9+9T8T+YzvAjc5v/9qVl9y16Gl/rbx6fm+898HO/7yM6xNtAi
OTEmfjefuTZkCsb0J5PE9yfjB4fM/40+AM+RT8Yec3DV2vnx0EAvs0j4QC9gG95p8v8PEhaF/9de
CL1wYjl0ArgVCPST0D9NMOSL2Ze7yZmiR0CQRUVGrAn/ZYRushzdOm83lZyustKYqdoiHP1I7KFg
6dWGyMQC4IE5C4bGsGcXRYHmDyHO8G1sHZUUi9sfrRsbZtheFZ6mof9imqVRnpmgAjc0+xhxm3rI
kR1k84IvkcIdIMDt96Enk5qLLKE4XXgMU3cu+h9iaInUPjiC7bArcZZrwGqJ36nlAh1ifTZKPNhO
bpKdN9rJFlMTWjyzdqo9Y+JgX4Lruin80DrgT3tOXKk9xlmO+Rlr2cKSY4FA1wgRasJpoNVTXc4j
/Z98bK57ENq2lvIhySBfiMi4tgx6tz4o99VkmxqCv6IltyB9r2ozHsA3E0df6HA7iK8nY1a2FSUy
r47j6toxRx0VZXveMlxfdAYOd+HdQTU6J0SaKI+xuGUREccRBzIIaIDRBgwk/pEfGewfLa96JCPD
WM6iHWH+hM/QHfYqkGuhUgSBeD9LNepwy/J2TLT5Kc3w5jN0jVapV3WbDt3aMo7JnnD9uxEAcOBy
4iIRWr0FRv02v9qXo7l1Z1e/NFNNQ1qeArtp/OyBRBDrAW0UhnyFnZAIQ5nbQAZg5IuKTs/fm7m6
wh7EEd/SDq01yZfSEvUdFB9KpRi93pKGEXoro7rC8bELvBnpnt3KS8J960cr9e6cJi635chZQqC4
PToBce4zVdXOl463hoh6j71RkwvLHO5DK2DVzsvGxR+v8Gp+0L1quqyLpSt185ra27zIYxTiq8GI
RsgYkZzXWVTcmjhn1maNA3FllOZNk7WAIr0AapvJITZQU6RE9U+iDJVZn4/S39an3kpYCYE7fSKc
WdgcmmGHlReGGLsz1ZDt4CNr9j0av/jMyh392eKDrxqgcMucoJIYkCYquY3wkJsvzHFiYDaBydqX
BNRBkk04T2uFPWtbD8tE8D757nCeGTUhzmEBJyEj9goibhYy5UjE7Wn5+rc8+pvySHk+fqnk+jKV
eVyEHxf633/mj/rIoggyMRexlusIJlm0f9iMBVUQj5IH6ccDKPSnkMtC/SV0g66E5QJqJqXyj5Ve
cYaoZgRSJcbZSv/1j8qjn3veKLhsMIlIyYRhYYI2eQsfvS2YiUVsB3K46HKYcxm39NcP+97V9071
R9YkX1b1oX/9lxf4NAGoRxOWy8gLeKwkETPhzn+hgRf7NNKQx/2xxf6Hl7L5Jn9+LZyDNruiCfTa
tuzPFv9JNEz2MkucI4aYVHGW/16s+RzOpP3MKC30XiPkUa2+1RnRajPlrz3FxYEmtgzzt1KWnsuI
ibk8gBq08aG+Jaav+xbjT4zzY0eUumad6U4177PGT4L6zkOrcOZYWhncTXCKeY7tQ0Nyw1VCEBAG
OMIfi5YWKA1hz6ztdmEAFETYOmAabkFP5jJKbyWbS1+DLSxIGwKJg55nAWyapl7RGYdaVPE9HgfC
EALVTZp7Go+bvI8zMz9zicJb2aMDjF6k9vCslQDoUi1E7em1RCPR6bLMS0uDh3OWIJnRbgddiy3E
EsgzfK1att9rV/dUyP67avwvTlpfmBRMf9y7f0ngxkDT1vFr+3/l+/9xh3X51/jl4wry/ed/lIqc
hxggskIoJCnPO8/oj1KRLDaMsz61IIuOOkf9ccAyPZYJXPiMXngqLNfhj/6sFRFumgZ/iBjUgDTw
T1aQ0zzxwxOuRJM2B0DS5aC7Oqb65B+XkEkUqcAUoO9SLOJ5+A4+9JImxJ4JrJos7tD+HRpCB9l+
H8X/s3cmy3UjWbb9lWdvjjQ0jm7wJhe4LftWFCcwUSLR93AAjq+vBUVUlkQpxZc5rkGVZaZFEBed
4/g5e6+dUw9Z/QejppX+9uOL//0nABQBM8s5myub/qefUAPnbTxGNYe6U/plJJ4UXrx+zGl10koz
IYwO7Wp5jysiy6KLponZ65m8A5P5WYDDWhIYRMim9QWvSO3tBjKBGhcXwAq5RgW5gQATorlPkEx8
XTuyaQ0wqko2Wv6c0atd/6MSAqSoeuiXep+SLNVrW2X7B1EPbAXj3DmHylSpzaIP8F20rrcQC+W4
yqzqkUYMymzDOsykpJboEYVpncUSoxaqqhsx9Os2k06Qp11QBtB3hdpKn/KcMMkb6hXJJGadNvnD
jeN/NixtSyrQl6XnF1AI4AGzAky90BT9jZ4kW1kX4TiXAQaP21mDZd9O3RZP1HYcmmeqXH1P9NF1
3LtnUN1eFnC4Q5YHrTMVe0ZH3mYagGBaVfW1nIW+zzOPibY+fa0EeiRH9uck3JGWojdB4/QcjBZ9
bjG0z+K/JMH/W5J8UJIYhr5Cc/716rKjY5N++2lB+fvf+XtF8fR/8Cd0G1ksRjHaMv/TsvFcgh9N
BxIAhlcWiR9qEotiRSdjggWFryHyAjTaf68oWPvJlmSJIi8HEzUMp39nRfnlbXZo1NAxp/vDs0mb
6Oe3OcaZsHhNLQ+mKYkVJSAaybIwGVQJafmM2e2uoi8vmfv4CTCsH67V76qIn9cSfFYr35FGlu65
NhSDd2tJ28aLPy7zsJ+kOW5dVTpbIzULEsjT8vAfHIogDMo4QT7de1F7Z2WjYZT2gDSUHU1hkptE
RB29Vc9o/4Oz4lKuc3iDm772/H5cpBdjzgkYEiT+ruPaGR9JSMhQHgyzK49/Pqt3IvrvF9DinASC
c1puK0f9x0OBLpB5YXMB/ZRcyFGZWLxIjJlHJ2QeR0pHzaZ4JbsGuNHrvxaFf6mX4Bn88Uvw98Fh
wK1PMX7Nd+c5EP0eWc0w7LVaOCuqN9lWhmjP/3yKa1X8wyePo9iU8iadRYEGlWbNz6fYg+PtxzaS
+w4jBumTZtXTJ5xbd9xmTYki/c+He1dDfz8cH3H2A8gJ2SCvJ/2D24KsDdNKjAFpoyIJk8DeV4QX
bx5yGbZ75ZkTUer++Yi/XkbCT0D0MEQD1PFL+ydK8mzyrFru2XoyscUvxs1i5P/no6yX6f1lNPle
MzLW6aW+33wIMhKrvM3l3sL0sLE07ZzRyZXCmBHMOpFbfz7a767ij0d7d9McocdtbBdy741gkSMg
yvFImd1kOQwQ0lM2XZ6//PmQK5DqlzOkAb0CndhIAhH4+c6pJHe8aeK1MxJHXIlaFI+xLmnJ1AtZ
y3VMr6q9dQnfCNoCtYXDxP/UIICScVfvR4SXWzmTIdFNbvN1ni3tqBzhb0ziqO6WTq0TZWSgOTKe
P/9u4zf338J+BB7X9ogPfv/EeX3skALOa5ROEs2oWMnH0GXtcatpaKMAdxJg4jEVtLh6W0Zj4llf
GE1Lw2suyexhEt3EpLQh6vngXbB/+9NYn9c33Ob/3r0MmU9eKv7rAbRBsjWjxA5hgsyYu50BBX7c
P8wpaiN9cvwirIkMP81V1p0jqB9z+nV0mkbYUTBdsk2rKrR6mItD5BY4E8xYUXWZ3aXpLNpxARAY
tlAlw8m1aWeBnHyUOIsfh9Ej+ReTctCxq9phw1oBUJ1HrTOfhrxja6cRlDpENuqLwj5LRP4gJw8W
n1DWRlkLihe6nNAsh6vaZw7ZpqTxKAGCcUY0eU7qnf5J69pxn1W5RrtJveXKuh28Id/4bkxavJMM
V/zlavfnu/7rC+LhKLMA99AJcAgH+/lhxfBhS5vqbp+Sk6rlMoFFoh+NdL6XS8T8TTJH/A+OiG2V
5Ix1I/Le7uR380hsXz7suyg6or3dEonz1a/EeWdhwsde+vTn4/26biOiY7Vh5oS8D9X7z2fYx/5Y
cW+GfaaKho24mI5xPTFMMTsV/vlQvz6mJJWadHwQEq67s3ePaSzps04Qb9DLjPZZrbXGEXG6+8EF
/O1REAVSpmBI5xr+fEIlk61ymLiAmtMh4mhdXztggveu/3wy76V8fIE4G4+BANUiHazvnZcfvkA5
hnoDr3y/RxFVh+iWsp0zlwCAeuJwyb12KSl48PHwAcvwPuFX3tciTz9alixO5+cPBspMpow2CWSW
wX7359Nt21os6ej2ezEX7nYCFrGDGDDsxDSkXmDhhDga1Ux4sF6/FvXk3uZDNmEI0MeLclng2Od1
9MEdMH/7m2DYMCch/cV+X3HEQtO0KLH6fRXL6qh39tbXQfQt1dBeRj1cswTRx+cCy3xQtMDQZJOS
tJDqZuh7FWSzqngtME1e5t4cLsv0LOGABG06NHeqIhSzGVL7YMfJdKpUcanpw0fFxe9PAOGBZVHS
8/6v37Af7m1kdD7Z1xMXNVG3cec2OzmJ+CFhFQua1s0IwTR0UHHOwBerK08AGL4QNHzfd45/lE0U
BTNi/i0+ff+mXtz63iPGZCFL7GR5wG/xtSsA1ZnGt2IoEPu1zQefBGO97b88Fj+cwbu3gIBefnCt
GBlpWXyKFr86oWWuwkwDxZd2LPKSIVKW6UerZsDRN+KjlBvrt08BmE/G3Z6Jyfbd6+4p1hLIOv0+
05IBIRJ5JC+UVdeu6JnD+joCpHH+5JpG8hXG0yDHOMhqk7GLhR9pjPudqZNq0NEO3kypgTfDNWUT
JBwQzh/8bpHFxquqDIOl0r1zwSrbegbZRfM/NV7WHYzR1s812ygOS11/gdF95ygOhBB9DcDz+4/8
uL+Wbp7DbpCZo2M7Orulnx8aZpBuHgER37dZ8amK9u6IrFFbdGIkSL39oE78zbKNK5bhPXU9f/i9
kLgvcmiQLDp7GjhvPoAsvtpMsQRskg+OtO5N3j1JHGnFmyG1xiX9rkYk0kc2bmTzJHXxfW5Y8acM
pwlTdcVuwlY4Kje6oxFDjPzvg4XkN19frN5APeleszd/r1MY4rQ1o0xHS+Cqz9C5yDtub3URvRXu
8MKW1wk/WNPXW/TLudroLAyTDTdj459vIaaefk5THlm24dUtkuFLU0VWqCpmuda4vEKluK/TYg5j
1VDcCODWYx93q8Xtg1P/7cOEToQvC+qGX6IOUqRfdjLy/k5ePYR64zJyBStEhi4uJzvJ3v585r/5
aDKLoZVKo3AVer67yY6fEQcjZ26y6qCjN0YULNJLPtgjvu+Lrt9MOpLUUmK9vMJ7tyRkvRHXhmj6
PXvkLsAOlYRjlflg7j3tOPVItGMoKKGmWmaeEVYSugEFLCLtbFmcj9bIXzfl/Bh2hWzKhcuQ5N3N
nhQJO0mf82NGENTwyMBAdAsh9iomzNvQgqYvq33iDmsirtQ/eK3eI9S+XwuqIS42dTt4yHeHJ6KH
6W6ld3tliOSlcZmDbjB4DVd9atjQvJzacYJa8gdQkcPa34xOW9gYtxpCfcgKJf520tR0MSYWpG1z
GODE2rHdf/vzk/GbhQa6vwP7VofNhzDj51cCNmyqbJyCe2eOuh3KtXEresKlqeXTDy7Jbw4FeES4
Png50Jbvez9pZvRNC0dmPyxR+SYs5d4sVVJ2JA/o/8FpUYPajAfWltovq1pDvMDQeKLdk+ne3TAL
dLBguNFZ1g10Ef/ZaLz+a/X4w7Rvvc8cibYIJSKkvPf7RujEcVZLjoSDJg7B0jZ3hJOiG9V78G5z
SYu8TtQHy8dvLyX7awFu28Ay+O6uxbFeMdey2z0IIEIoyKeib16aKH2Zn/35/NC0/bpqUmlAvSAF
EBHQ+4rby0Ut48XgEREoiXeOUgPMxkRMSwjfqELY2/Vm6FCTF0FrjRPOyaGT83aZXau8KT2blyu1
6DEe4S4Uj2YzYqbvqtyTyD/Rj25QqSVfash2F4jWbayqSYF+tUdkjsSEU7ICd6UBkDppT8Zugi2p
zr5nMpF25+IyFV2SMW9I4DFIE0BYIQjo2mVGOTtby28S8wl5eFq+OhnNEuyC7GCSM9La8BV1ad4l
D31RG2pVtZOSDmerFFtNb4xTuUCW2fcyH/tLuwQOfyEGLOU3DkPXasd/1xhJTl2fE98h/LwKKyBP
8YXnVrYb4pCts5202+Ju1NCknLpKqw9GlyPQV3Fndhs/SR9LsNUCJA6oxKMb43EJwBlj0lAY++Nt
2YCbO89GtpMEw/gN8wjkyRjSUe+rOYQuEelnpQbzhr4D/sGwKe21uErJIP7iQghCCRcNc7B44Ofv
ELZqLhG3faauJ2z0d1UqumGrtNZ3b/Ua489WksgqjxSx8671Zj8lrCAGDogYcFmCHsPHviKjpt4W
0dr+0zWMd+h2be8hS4h6x2dUW0EvkhG1SNPYJC3IG/q8OznazaeoMYunQvP026FyACkSF3zAP1Os
wuErWagd8e27GQPLbeTSRBUJtDPwZXscT1OY+zlzLTmeMMZNgdn0X7LcERtbmrj4MnK4oZd9E5Y2
bZk4ER0gOnfvYEwk2j119sJfakzBYiEF3Y/PetHML+6AlFhIRUyFO35ZWockMGvN050VtpLiERzM
1tGc9tr2y25rkBd2jUJxCaSeGmdeWSQXMAiLPbsFosnS6HFeLHtva8ZNmqLZZToYHTEi5sGc5ZKi
AklOwVci7Ht3ucmLGZyGYOC9KJv/l1/ldJfmSUDemGczXPS83c4DboQsiUZAvXl5NllJiALHuwb6
cQsXbN4ak5fsiGxYAoXSJoxMZe4XStfbKC6aZxI3wJAnLiE2Q+uEsz50byAliPEaIIh6NKz3aKLs
Y1eAUFq12UdLT80j5k5URfN4QsOzS+3GIAlYPZUQyJ6qNDowWb9LpXqCAscoUfdp1MnoqSSureMN
LL3jKN1qN2qYK4ER3iMyXZXxeJicuPaIVcEpgIV42YAaWMKEfcNt2mnjdYtN4baXjBknqz8fQL1g
sgJcp7TqtW+n5uBZQ3pI+xLIY+mNb6IfJDRG4tlI1hghISh8Inj/Lbbmpt6Bl4NqPpDz6SWYgnh4
PpWQg+bQbdlH8DFlkSBycPqMHC2/bCeeskyRX+PlxpF8TAXyb6hRci3eGf8B2xcvxDb6K9DR+yve
kfw7t2+R2keC6McFquhnzbB2mL8ALuJCnZq9u0ZHzi5ekIOVF6YMS69zcVDVzLfPNZjz2SZ3vQ7P
txpt7UR7Vu9p0rYQ7jqu1GbIqyJcvHK8T+jqX5tFRqRxWeXpccqcbmuDlrw0Jtz4RGZNywZZ+QxZ
o9dfwHpQT9LfbQDC6MUZJvLu69B7sUMqSQzyFiqBdT7PPWa8MY/efJr7JIBWDgKK76FXi/LmB+ZM
5VvXrPYYVfbGM6w/wiQlBmoSDZvPwAenENae2g9ULPeeEtnnsefvKK0AlDdgxF1q9tPpXImjKbAY
0IVbtYErDmcYJU9CAkP+KQEh+hXTT77LZ619clszPWSIfzE8QN/bpUrvP6HjxdHl1hO+kMgG/CKX
npfju0si17ERxA4OpIyC6whzDygLLWR47oPf7fAYkoFdNsB3N0OKlWN1EkJ5tFEZbvx4DcaodYFP
vmQ0eGyqpFifQW06xX6W3CGlLja120k4pVxO7RE2IKforhDrM5gX/FR4A4+A9uV0EUeYAlIPn3Gt
Y/mriZ46F4ngrxJwuP/u3xsHEwMNlUh7cpokucomrAG07swtjTP7Ku54VbdVXS67ReISmepZlHvX
RZ8D2GZ0g8ZO7CteIhzCEXeXJvzKPvDxwpDb9NLh4rwRS2fc9ynXO81ytV/g4+29hIuqkV1+pvFo
3jR217zY6w4zqJylISuyxePAlU0P9owVyNFgQBsdbofGwA+0jD2mLtV0T2PCdV1cFx+eESMzXWTC
ZYVrh9Vl9YhLf+i/+VNvX4ml1abNWPvx1YxAvKHeJQ38G5hMgTyyMScLj7Y1GZE6N/gsN+HkMy3X
oKG0SPtW16Un5Wqfr3WsO4YittSuowdYPgRF2rJ+dmICuwaZLCsgZomMzehRRNqS4J948PDIdzrG
f03iki05eeFjgfE0PEpVDHYAWzzeDF2LryQyShxRnk0FXiFdvhJWWxy7fIVcDqS6gvbO8W1jgeQf
+M7XieOpGMJsYVy7gdmBjdXDPKkUTWvPHTHixcIOokhh6+uG9SmXhGMzczHtu7TEkoI8AkHTVPMj
C1vPb72ha75YWYL/1l9aIE2weK6UU2JK6dHrPxXtMl97To+7cvXHpevtNrvIO7dJeLptV6MYGhO1
I/cDhyVFRnIleq6alyXqWo819aYvNU60GSgl8l8vuoWiCVVJTzA/WhN/sV7yW0r2+eG7/3WZoIWe
FjT+yVYrATO55GhWQSRx/m7ot/TdpkLOVQEoqkGqYgAvNfDmeGpEwpZr08i+VcdyHLEfJpInadHa
jqXXETxprFnJFZmRtQFrYamvNSujiYu4ayVY9Xh8jpA0cEH5/fBWo5LGW6SXWdCWU/umgaB4/O5O
HKfeeCXBDsQzr157w2qxvNVm1qAnMysCT7vMlq9QBvHnRKAVD1rTcFkcvuT9XgfX1W3WCOf7xSy0
W3/QWc1chyDXxmtvMKLS+G8hCg14qT7PiNlujMGLryCuYMvxiblKew96b5+slEJEjseK2PtPLSJi
/abTMAOObChL+1gD4nqjonYv2BNHu0ZGHYsY8DD6poMlGQhb3vPSe8NlVDbxfiyK8SCcklvDZ/Pc
6kRO9Kgbp9eO6JsdSPP+oWtGwKEECA1xzf/UN00TRmNjvdh+bO9EAwa1EeBdTWtG0Txazt7Azblh
oinCHH1Ws4GTrG6NspuvKUImuFdZ9GgWsQgKrb7DT3ExumtWkK7jlR66LpygNF9ChjjpMhlPWdl0
HDZ3rvQJzCkIX9YNa2G8rqfaxUzm4VUF6+HOicz66M+pjFl0ywW6CMPGFi3/0U6H06hUEaa8mxd6
PHXnVexWhKehFKLUpwT0Gf/RQv3i2xB0c7eab/N6tL6NhTi1qW6wpAH8XyxIQZVjkHY2iDMQeeIT
9TZYGX2uX/xpnTPVwy6hs3zEiugyLQP9cRizWn3y5im+1bHm7dy5OTh10YZ4OXGWpyQMetPyhf5f
+TkvUXzzzeEikVIds9CzwwlcpUQSZHneH3NNtzZjpJFGUArCwKS0z8pIzqEozPKG/+DSlI+0e9lq
DkudH9/KnoNIO3KvJdRPHLkWOiI3El8g+TqPsJyLQ5q6jzN8NczhqxOMlC06cau6uk6n5AJeXBTU
hnmM0PK/JHo07UZP0/cD0WGhlxJePAGro9ubDJspp1UYK+WcUVyIT5mw95U91zteJxbgOmN3GjvI
uP3C999GgG+f5kYYl37pL6gWSnHfJHMGtcoXO5u1i1Pri0fDdt0bNXKX7LGf251LXbjpho4gg3lu
XhdGTXCQYjK/24zHIK2IalsZMg3LWqMSoFdZHwDh62BPY91cENdL16GgJyL8S6ZmQvSQzw15W5Bi
KzQU/tl8g3H80wAkbMeruIMHSoQfUz0KMldelsKOHiCtUmaIcZezBJIQ6g3prad3S0hokHfWI3YN
Ij2B5YJrMkeQelU2dl0HCTglhhbFclSqXjPaNT47pQcAC39XdWriOYMvbSWEemZAwDddV7EtLUji
xmUM5O7Cj4bsqTSFs7cNGvC01mq+WEtDS0Om2nztR1Z7rmhmr5GKY5pviC7O8Q2n+i3gi1OXufMh
Godg9Pr8Au9TfdZXKOB6UZPkzICHUMx+wDaVqY3TZwdj1vwnn5kp+5wvXV2tJG57CdoGuAsxAQn0
sXEwnmAfd0eQYy/G4rxGoC6eqViL56KHbp+hkHtwCzDh1ijj7eDK8kY5VCwFRASG3v6wYJOOEmIl
9fkAbnlMTxqIKRGOrt67BxduHt8Y4G5XGowlIF7Kra9o3xAsZ3oZefOyKFiEasPOnkuMlTdm65U3
TkofeZMqFtAsmYZvRW8SK99nybc20pcVlcUfbFEBnOwuq++UwOLx1FHxcN9SNjlwYwu+EppjHYvG
44viQwHga0nvbCkMkLsxDcljHaXmPfUxO9O8TMQpzuf+W5kTwdHLniZCr4iOz8Ua/NwvQ/Ss95lB
jvoKrK0FiGdgdtGzmXdswkWUaqCTlqj/RmY0dEFzGX18F7ld3RXtzMLQJ/NU79x4GOud8Cc6Gljc
eDwSU1Lg1BWQ98SRYL79uI6ebZCh7sZv5qILXcLe7VBUOo9RZakBw3DPrwRcjFwqrFBpuWxiZg6a
oVnuz1Jyndg36tVokA7fTKQ4U7zylxfNg10tJtqPYSJ8pe01tZYAAxNSUlVmoB9ZoosqBDZF0VpE
DndJW/jUBcUso+exGxN0mjJdY1Zjm1RnKTmqbC2iSyYU9M9/XUx7JNcI57tlEOTY6yjTXGOZ6w37
iXqPzj4OrJawhIBeEJcemH51Z6MfqyBjZbR7UBakbDDzOT80Bl2gK7O1Z2OHl98+U91Q39kTigpu
IfPWYIraNaXatemHdI2eZ2c9KoZxXyqEHxckXo5vo0NvFKMQkRIXjmYk97kazX0lQcCXhu/e5NCR
yHdtPP0emnGvkJgK6PlCctIHc9T5jVTl/Oq0irh5jporjflfDb+Se8K7S+8/USF9Ga7iqA3880uF
nz5l95Ju+LH+uerH/jUlXaDY+7KDOi597CywwOH0BIXO+7OZuJ2gKej/nSZiXEBT1gMVnQ0CJDvq
TkcTpWO2QoBom9qEdVWCDTcfYb5fQSl1QsArEorLwFwInLlKRksHZkQJWbiVORCuZSYPRgZ3sy1q
/cRMujtMpSSiFnc5IYd5+rgsyfQwkTb11+jxfzWoH2hQEXuuwpt/toZ/Ubhf1t2Q/J/wCzeSFvJf
nsrjt//3f//+F/8WovrOPxg8OShRGZG43FTGFv/tjdGxzaBsILcGCdJqQfyntF3gKqbhRP3NrA7t
+Wor/luIim/muzyVtvpfLsh/Ky6KbvxP3V5My5htV6ERg1mbLPD3YxPIJ03vzK55vjCxixeUMbEa
orA2QRWo/gKGpr9tSE8d2HHZGfRzYS2fNbNwICOmxqEfG+084rdvVcsnO1Ztjfxx6S/quDrQcpUn
r51caiTfOatlpd21Vd+Qbh5rZwga4PtiE7sbvWZ+gMY5VBuyV7S90bTAG/usDZwemhh/z8BF2KbV
xh8ja5+1PvIk/h3IFvGBZL8Lx8IYycSTRlwb3UxLezUza4YVDZi0bIxD2zcEEjseBV3hnAyBHkqC
mUzi9pu0jYmWYtMHZDjBJbQqdYEpBrz8oNN31b8mZORu2gKpOTRVY6f0ZdnToOBbGJt73GrVJ3gD
2bZvcmB7BQKfubvqckVPOc6HL505WPCNS4+9fNMdrNLh+CXRtFwpEQ6V5x9UL9Nblyy7EBj9cqC7
4rNdVJBSmmY8xEN21Smf5aDPl23ZpgZroc/4UG8sFAm2FcbpOmpi3Mf+u+hPeepeJIYfbQyrvPVB
/DLbcfd+KQ8NratNBFR/o3x4NAKOUWhG+l5jVMMQUj3abIGCcVhPoskHttt0zAslIfPbGr0kT74Q
WxVa81yeGrr1Z02H0MMyaf8s7k5Li2ZnL20VgnHCZEDpuGlt5+BH/mlQtR54q00hXSLtUVkkp1u6
tLd93SD2l/O8oyT0N5Aa1dGsk4xMbvxHPaSmkNDDdtfPhr3DzaTCftZFWCGL3dhevJ8lXeEWbdLW
N7LnhpL2jM3LUeFUDWg/taGEZr2xinifWEiTfLBBQAa1bZ6193XvPHrzcp6ZFGHx6IidVqU6rd8l
2btN+WWhpgHsJvYZWM5gyiZgwETYnFrTfxWLBll39O2QZ+K+6ElYn3gk6O7d+HVW72Scq8Bc4bA5
+u7RM8gV6AsdNKd9bM3MeFZ8/gKUdGezlr8sSpA+kHjNNkszdVgjWIKFDGXSfHkWcBq3oRs34pAs
hBeiYZkDveB/Y1/7pPVDGebuHIVO1SP8qFW7NzzuYG1RyTsYhneRlT10phNfVHpS7izvBeuxfgLn
3wZ242j32MnKPpBOIkK3SNNbPsBeUPWOvsnylVWc+t29XsEzM1w/v13ID6arvVzg/yl2XpZPq0SR
lIRcliGaYndLFibbQFPTr1OnI79wycutwV4/gC9nhuQ3EUeO6fZo0NUI0tgDgGrGAKxG84wPJ+Ni
cske1nHKTuKgBu+VASmN/Sm0p7Jlb1tDArcz/UFFApaiRhVRjrBuhqRxA18uBhvmvLrLNUtdR43U
T8aw2jUYiiakQmNj3uKkgfE8lCSGFuTgWQpKCz9VnrvA+PgHtfMKVcC+zp1LTeQvKZ2NIKu84ji2
Lhs6jyhiF6LtRbP09sFN2LswC3yjjCa1mrri1IwLISjOcIeh7iir0Tl5JFduRGffImRu6aNbwGf8
mYbaVDihEDOWudb/KofiNqUwjQx5DTucgUuWEnWXaq+lWNQOiuRZN7iEmvPPgyDaT4zmKCSqirpU
AzzW9Q2M2LHfJGi5NoZIv7R1PG1ib7nra3M+uCMVfJFDY5g8OQQMbdXWTGvGiFXLIxU73YUy3Z0s
zS9+a+HISTML829v30UmKtzS9RkYadi7Qd7Oon0dCWzauAtxmJTx1l4vDOMUQZbdZQW+glw1PdTX
fO31ld4hsfQrWDrPjtOfZ7HIjr09P6LJYs+dOlgglOUcmbVU974/fioikGFN4746yQQFJkqHgD3N
vWnIM1cM3WXjmacUpRbkirq4KOh+M3m/LhIMzJGVeAGYzLeuk3oIdCYClynrvRAIUlGaAuhDTXWO
vbBDY9cR8m1F/qFgk9lbybOvPP8eaCN0+so4W5xM7mD3tTtya8cQEVhJ9M9yT6ZSek1X5Dwz+Ajh
MJphv/q8z0aM/Eva9kYv7TuC7pPQAe5yptr+SP8UjsxIRzwepLkpEj4vSdk6n4t8fpoiKQ+ucr/V
ODI2oLWglJrDtJ9J795hKbADtxz9q6EY6fCBUGsxW/DDp4sGLkAw2CYbuOi2zpZ6Oznpbm5x4bOg
0SlMtE/Sx0nfavM3K20AAhRSQq5dOtaalIYW4VMH1t/0lKDv2sc0+rCnQyOSHU5WrzCtPTBCexe7
k7Uzi8YKZtEY+9jNPk1jah/ZlNwrclz6nFBXDGZvlta4p6Iqoh14AgY/jWPs7JohkyFK/eQ1bFhg
5YLgYlXddUTjhdBcF6t6KahqhweRDlGf88wypawOM30asbZ8WpTYjwNofpdXkd1HRhuap6/0riK7
86dmTXrK15eszgAPWofWZEhi0Lh3zOjBkkTiAFFGDMNQZGv3hIdnDDIXNlfU3ZBmbyn+Xaf7XI/A
DKsTLNse0kPGENq1N1VWpBpzAVKhlq773/yQ/y+8iIHZE5Hjvy6vL76k1euPdfXf/8bfdbWDZdRy
bPb5SOQ9KDvU6v9tGcXF5eE3QuWBwIU79D9ltfsPQiRWgd1/F8//U1Zbq0/dpdTWSTPHseH+O/6u
d3oNolEAmJAcQvWMwYvc7J9VNgqZnzUobTnU0Vb5W1tdeNnVD1fjNzqUXw8BrdJGJoxOQzfAD/18
iGiShRabcOGoiDc5GAlN0SdzuKT/vOb/wVHWX/GDcraLfCwRyZrgUD332nM9vw4f6Sw/OpF32hY3
rYl2GjmEXG5c/UalYbu8/PkscO+tf+UHKaD4Lu0WKP6pQKDIvPdU9IXWZPHYkp+pVd3XGpTBtE1X
zqK75lPYUV7cWjpzLb0g0sPqdViMvTVvnWzmCzyP0z5tuu7RTBaLbNelz/CWuTemXY52mIzzdO53
rLvUiXpoDfO4M8aIdqhuymTjljK7V2ifN7Cy6W84zPW8unkuvSbEQNxvEaOMB9JmAttvEzo2vuGE
OUGPFwU91E3eynrjpF19RoWSHRO9cM90b3E+a6VLgyGxVXKh03I+K+JCBYsOmS3R7PFsiNcdQb5i
u6E0yXNaFstDirE1TFDI0EBsvzpm6Z6itMQdoLVgOtyFNGuzPycZdniYKyVu+C4Ze026BeVklx1Z
wQHaSEPsyMpsN7TTjQtPp7xjzMd3kEyUW8sd+CO5N5y7S6bYGHimYt7TGxe41ngfMh81Xi2Tmygb
p6/+UKqbESxfj2ZwhmIyZhwvXV6nyomekoYGalhCbn9wJmaf4bQYr1238iPtXgxvWitmgoSzYnj0
zbVvODuDuBlHnT+0XmAbTkKtbPon5UDIoKNsJyybaDgvnMhCjCFiEgkJBmgCfl8e+PbgUhFm2iX1
yesABWEzqUF+y5b5QSzmq8+u4/Ns0kmCoJs+DflMZwemKs7mpDX21SReoTqTuZigeDhkrT5vMhI5
ZuD9y/BIdqfYlIxbg2x281Pp2/1jSgOP3lzrnqGcSS6akhw9y+6MvSTa5mYqzOwYg20MfcbyOyb/
+r4miJI0AIesRz9SpOrBUMkCPMvxyaaNelg9DOSeLE7QthkGz9LL4aln411eL/JuaDAnLp3PdmXl
eN0UMZMGvYjyE5RthGsa2/gR//mVhwSZKsOCmlt26IzoUbiXAzPb7JiZTrlrCpLRUSCkzCdkFxm3
GN3iGxWn+l1WSfRRfFntK7NYsxEQr5Ep2kUvEdJJ/EKA8S7Nya+jIE9cV26EUclNFkXiCo2FGSoc
gMG8gCliAt2et5prML9aGBT6jXMdaRYKrTURzDXK+HwS9mNUtsvN4BKlFuDe0g8yaR2GQB0WbqaR
xRzQIIhehlkWNGSnmo6lJrV9TRLHm8hycixjyGO91k9nHa6alwRN4xYmNTTh1Qy8ZYPlo9Lw1+sR
6bkT0gv9VlB2ZUE/zgVC00aHzWko1E++eV7EsbjXZ7bqEWOrkYPZxh6FWLe3JzE9eWY0PlPPJTd6
CYAV0Pe6AZCE6aZuOlqbUhjeV4OW9qktZXkprRkGl2VVF5XEbDYbi3VPDqjKN33vaSBkDftsMv+L
vfNYjhzZtuwX4Rm0mIaOIBnUInMCYypowOFwyK9/C+xrr5PBaNKye9pWdmtwjUUQgMPFOXuvHY03
VgcoNhLSv0kTWb6OsdPfypGzxJDG6jg0tXtpDOAZmzpwLjIBwcgAk7QUo3LvxWhB251GbFq95ndL
JJBcoKbODmURI96tpPDOho0ipUcr2MWOhnFy04W9/ge1lYK9m1fxfS279JcDqBWlPpNQphUNSn7D
WQ2YqTeC08BWVX1UrBqRNCtWFXvdosS4yHt3oo5e1TH92SIEH9fl/E6HQ+UqDbxwCRlyOvDXRuz/
q+kwgpe+oEU1LnOHwKYlCU80gZwiDfagxZwN4b0uMT1RsHeaoNood6jWgr74VlImZf/uWowJ3wK+
yy5BrfVRyr0miYikdgS4NiTQdu2FNG+RdOYBhw9UB4uhmgYInPQiSrJyfhAPq5jGugzYvO1vYwAp
S8Us8D1JAgSKneftlEkYsqeX8K8i37kAEM2BjWMlvCdkCa9NVhk/lFdS3spxEf9pgjZ/Gpuhvw7g
ex3eftwsYdfS2ZD7cQC3DXrS66970oCvG5Je1p2fVeOaMTzxdBXcbSOimv12yWQSmU0TiWpwO5oY
yq1c6T8yiO7P3qCaFWJ0ftSWgBQSICxXUHPTpQli+c4uh/BbasfVU5cUxdz/LreOM5HvOVFMw25S
AIDVg6U+tNnBrdpX6Bxqj38YwEPUEuXohxnQVkCzTJ6yO9Jt5/GVsaOtJQmmV242dFeGpij2jEY1
7CotIKTbF1CopQmvZaH7XXFAWT5k1P1cdG4IDqYdMlv+YB0GzC5IMvfeGBr9RZEme5tQVykWokC7
7wi/3HoEiBKELFou+yblGCa49YRCdssK5tmDSNy+p0fJq/fpql5WniX3bW7FvwID4UeWp+59IV3n
IjSqYBtRgFyZNahyvn7N37IblXtLaNlTTxN3W5a1e4+iRFs7tiRMSKlyG2VBQtYXi10TUOfT6Prd
9KQVrVEmBZCLG2sRh+5wY8nRfjUKpPGlYIC7oZ0d8BQRg6vbal3Yevk7ZQ3fm43ePHDYnJ4YSNGN
G6NiUWkb3BNzCvXWboJtIkUJMstyXxQbUkU30gwvcxDz4xLNe7A1Q7qTeOGn20nTu99dGWqPhScw
BSgwPitfc//znjIQj39G0orXg231G52j3hFxJJC4MGOSIWrowNl+ZtYPybeybXyqXd2woWrjPFvt
aD93cu49O2I8slK5m7iOtdVI/sZKE3a880LiYiZqFXdVXJCSIUl81DJrOL49deVwXgaw6wNt1jd6
iXUsADp+4WCMQRgUV8uyBcRHMVjfDE6lX3h1XK7LIFX7YlTWWsCqXg5St/mIvWA8tIQKX4e+Ee0N
ZC2AAOaxPFGKuw00G7IdJ5SLyU+GI+FPBFrnHkZjW3U1ILIyu9YB2+5pFrkvAYTKrQqBm1MRYTHU
J5vXP9WQZTlJXhl1ExBPEljFUh+zmCnQMO5iLflBEXg4MilQ0RRhee0RAkIesINGYmzE+IRwgUJB
OfXpemrHZuMZpELlAQLVNvNS0HMxbSrLzA52WzgXaY8qyPB6qtBSDNe117B0eyCyt15dafhqSYjP
VqZByNzCB9y9Zm3q9oGMJqS36EmuKHqUMHq9snrAxVtuWiYc9kCl11zALFfXQCG6JRQDuNmELVyN
vSEOdej2G8s0IGzWWak9NLpO3RiFIjtmFH6LvGPa0CHPyYVyKDJMTQKpye8A+9WiK7fKKBHWtgyn
gt7qwQoS44ce2eOVXdTNigAc/ccIuAriYlJZC81uEF41fJg4JszDNPTTraTFf3B7e1z7apR7fzQ7
sbDGTtSLInC7YUE/lpmubKzpVnchhS40iwBA+sju8IBuLlKLIIy7y1Zp6TLkR29SC0c+Fq463DVG
am8T3ZoA+YTutqddPd8R4roBYA5yFJJgEpPSaFLcm0Mm15WflutJxNpWOZWCYOeM5ncEdz7hPGV9
b3XWmC9wkl5EYXfTitGj1FHTxE21335NaDut0herzY1Fjvz0ktsg8UYnrYQ0gkZufF/26wqY+zYM
k472QqgubMobtHJryqrsEOODmJxiqRB6kRlVLbPGLX56pfazmZzrwWyo0AwY69i31XsivEyKc8lD
XxFqK30t2jFbbXkQHZU/usRRSG04yPwXip749VKrqnC9I+T1+yiadRP4lHyl7UtH0A/wBPdbCnDo
tB+oufukVAwC0FBJZTDronLtJjnAgQqhwXaa0vh7hAocYJJBEWhshw5R7VTdC2gTE0xMvYaXb8YX
ceqKG9iZ4oVuSUlY+lh8azTR/kT96N57iBKHVe4T4dB243QwkyDb2nnc7rQ4cxDER7V9Y/tyuiGD
AcF7lGTrrmi9cTkMksjwyXXXqFjDZUh0xhbhc7rp6owjuZ4nhyg1xpaCfP0jkFNxYQQaqSxgPQJE
UFVk9WLjo8nM0Gj8YHtvfBvc0r8ySHYnn910qtuuTqW2MKu2vwmnkVDpMQ5mb2RDsbDlUywKHZZz
oMUk60re4moInR90omsKmvE0XtuGSm9LB+Fxi6/hm4t4KCP5IDaP1CAV3MrYO0BQL58JWdJDVJet
9aTPK6RrFOCeYj8mXalsL+LEt6/iolHPpbIcgOt1j9Aw6i6wE2U/CXlDeRMbvNyKUPqbjs7Gr6Lx
9GXnGvYrGv/K5BOhZmdkJq50FTsLuuxIncautDnrNrQc0Jvbj1ZJgHsWOuhGkq6Lj5U2/ibQ138x
kQXSGZl8UlHJBHCaPMXoVYwL9ngTS2FcxO2i1QbEvKNkJkvzdJdiClkI/Im8Xlbbw8ipgoxCi4wu
g2ymRkyrJiketDx5GbAZL1DnqgWFGwQTAUXvzBDPsGWsVebmPdlVtgf8ymFnTGyRi6cvK6pLNeXm
XsqQrRSg4zGMYERlwm+JD2kIkNxxXHK136PKW7r30tkbres/KRTzC86dPrzjNyVYgtzI0tQli2J+
w1YxfR0Mq3pMawIERCsGbys0ZzQWCUKGbIuoN3TIOWZLY2uqvIUphnCyqZLheyZdSrut7NNDZ7a/
o97v0Yb5gE4xSV9Y7Gx/lkJ3l2jhG0yv2ZHYafLIGkvLtyqjV9Pzqi7JVuwRUtVCHRHNRMeUzdAi
tfO0WQMOrK9k5IbLhpiQO77/X4qOD1YV+lSL1gPeboVqOgRV096QWc25gzrzE1GrFguXZ6wJGwxv
aZRWP6jhfrfTpv+OTOZ+as3G3nhuTK5U2Rt0XydmdqHNrYE2v6fBTLJoHNfyztERHS1Dt9m4catv
pq5D0MiI32l+ZW/j2PUuiWMYmVxk6+3jIuBsmprRD2ckOqJkJqSkrUUbPxq8B446rCdRUHwPCw+A
axQ824PdX+DTMbf8FnNVD7W6txObABdfXsMhGH9EU9htuqz3sWhYY3oVBFO/7SQFc3Jp/G0dpQPu
s4CHYoXes9fF9kPSVXKTtgkfrAziRV+ypxpjN9g4mrNVVkxMfOA9MSFn14OY3ENN8XmheuWuRV6G
r1VA1nsue39HNGJ6xFQ3IfTTOMWYkt3t0Dg1Hsi+vCunJmKHq90S2qb2ZNEiGUREe+PVuMjc1DWP
BqKPP0ZUluR79CT5tAlG7zJur5HxxZe46517tCRBGS1Heqjtt7TUiKrH74jvP10jChWQ5Af9liRN
d5f32PIr8rO3qPfye8WMi0IIpSvdFX0r8/YhgnixGDzdPVizlFv18nsclN4ujWJWLDaCByZSbVdY
QXfJVs479HYRHZuoztj/VuWfVsFAXuVK/LDqlBgFX5HjtIhAPf6odIzoFwYC2AufCNIV1RKsN1Fj
PrSmNoxLDSpPcExyGZkoAep6QKZcCWdTl8PE0SyWwbEcZf5QFqgmYYgHmLSaaCUoYT24ZvN7GHCD
6BNbFVlb8qBP/U/P4dTgIMQkR8bhkFRD25mMLN0XSWCQuGXsNNNMD3z/zotXuE9FxN7YDqtox64w
R6bs/2zMpF1V+hgudQxT5tiD6B/cV48jyJBOl47Ub9lDkSrrUSbSWt/4aQd5f2FXmMHdGieKnpXy
OgqNXRdo4Z8YPciNg2XqthmCP/Vga08Rn96jaXpAd+lB1MkikPRtSSXCElo61VYPhpaGHB10Fzvp
Aihncfy8EPqxCmpijnQwEs7OYICt78u57kDzv9N8xEM29Tt8aqiiRMWYxDgZYz34/GofKrv+fDWo
fkDYKEmdWiW9AUQWrR+5G6uIlhjwlUVSeMM6j0S++vdLQUWFfOKYiJtPkWZ64wrKjwY3FvvRA+pg
loy0M6504M1fGCRPXOxUksEvmvi4QchAjzv1YqLE08ecsJcd6cDtZZarbOfKlC0ng3dREzqzrToG
17/fn2lYECwwjYGTOnlxThIapoarbDdmPEW0EqzSkpIdZ1L7i/t7LwjClc/98UHTwvCw06JPej9G
Mib/SQhN7ooxtggXCrWUyc1PSfKjoplT/rgRo0EFMZ/iK0R2wxfXnxsX7yv1XB9SB4AeePKmftLY
GCNbxHoWNTu/0CjAl9ygW/ePnz/PEwrC200Sg6fPZDp6RaceVxAvalSBKXeAuw1qBjG7iMizwmNu
IuObRhMxTRsgbJFskj+/9LnxM/MHTT2gefOB8ALWF32Eacm5SDKuheWoiLoKhWBP0/OaZEV2YCMp
2uvPL3vu07cgD2DT53ax7b9/rVZDgOOMzwYln+ZIkLpHN6DkF7mM2sBj/H5+uXPfPrAYX6cTDWHt
VFZGt1s3CEvico1yHmqz3nL4H9Z16OlfzDKnbJT/9S5JiLM5gTPR6CfInGCa/vMuyV7sfzZvY3MM
21+DYmxqTW5cUVLWt64/6a/kr1JM6inFf3675wYthGsXV4sFXfHDR+NZauojHYEXdqBbDEtU8zG6
fXGVcw+VVzi3r2a6wyni0B5Cu7ULpp63WaBLQ1oRwTgg9UBy/u83ZJNqiJyPqnwwN1H/bvxlA7qV
EY3Eru9rgpV7HFh+9f3/7Ronk1riKJNEWcaIYaqryUWPgXb880ucHRyMP4OXw/DwPgyOIPV7aSq5
w2bFQGh182BWJY2yrk9eYo0Zpi47HScebRaBIG6P5OirGe3jpwfG3KGFwvcHP+m092g7orW0iqSJ
yJhdiZVC92xk9SXWAgwvIii/WAw/DsY3bDoMdRgFMxLj/burOVaRymrVu6Ic2KC4460XG94XW4mP
YxFCqo+QndIugMhT7l8QGWpC0VyTSw4/txGosirRXXopvYzP3+GZK3ETczYoWCzYHifDJGgSbNOj
X+2Y2jC7a80FKIkHIdOnz69z5jUZnm3qBu+KmcueJ+6/et2uKDIrkF5FgJ1O0MKr5uc4f8iFr8PD
51cyP66xcBX+utTJGkuNyg0Ll0u1hMzhDbCjBZF7SpFl2LVrUpanx9FhP+bQ/yDH3aa6r8s6/OZy
ZF2rySTtm+7v1mwooxUS/jyNoyk7OCSLHpQ1aESHx9NViIP4zq7RtLXoadacq9Q6N1WqDl6XD8e+
aqlgk3OcLymzkQ7uJtMXN2rPZK33i/nsX3AYjyigZz7H+2eKN0QDvdPyTJtYPQdFqR+Nzr8bXTd5
LabWO+AfoX+ah9/kkEUbD9EYPWt377oF6ah0Zo1aZEuzfcRsUC7BAi5xy94RAH0Fs4gQ9QrjfJP1
1BsTy1uEyNBMEgMJA5Gd6R20VGvRK1X2jt42QWLKN5dcJ11RwvMuMxstQ5qhJR6Yr1eYg4kei/Bz
cYcBT8vUZstSo//wwr78YtE6M9aQIxsoOFiz2PKfjDVQjfDw5chzSbXmsoNqu+etD7soxRADJNHq
d58PuY8bHiiN4EpATOF8D043PGDluq4nZHYX+MreU28t1pjwFY5QobahH6nLmNLrg53AS/j8ymc+
X3ZzuuuaaHE+njlkNHZa3LrljjLX+NK5vfG9pt/zgGI+/f35pc7cJAIPZiNqHfzvdOtIX5Tz5tgC
ZO8kXZHOoIlHJ6hZ4fSSezwrIPQaGuzjojcp2n9+8TP3yb4K1wA6eR7yKXnRy6KWslNZ7khRTLZA
Bh4iNLZLPx3lP28DCC3iewIpy/HqA4+PGlADdynNd6bvY0TGl2/6Q8tXZFn/PEzZbiCYQhjF6UM/
zUgSTQUKpmtBrhnEB08uhVcrve57xwV57v761wdoQ90mEwQeL13k02UrQj9e2sQI75DVWFh4R8CL
/UhPp8mt7CvMzccPkIuxtWFrABHUPF2+yNaEV9sW3JlmP8SW9lxP/i/AIg9R736xB5m/5fdzIJfi
WOpya8z5p2QosjqTsdQQYszRPxa10gDv0cLLuwmjUXegTPnVbvT8FUETIGObP7rT5cUWnl/NV6yN
7pAF4rUajQdLZvWixVmHS9v8ggT2cezbOhtvS8fGwtJ5ukQ7DecOXAbZTmvbwzj7mu3sOnH1Ly7z
cWMzX2aOh/M9dh+nBQUs/+Dc+NW7TjO1B82DNCEwIa8/H4cfZxGuAhEaP8zMNvVP1qxBM+Hppka2
kxYVLSo9yzxt/3ile4sbgIa6Py0tvJufX/SUo8wphqsycXiO42AFOv3UwmJSAce+bBcQmrfo84Ay
XCmIrxwCuvSYAchbGIPcXID9zuKlNwXYCRvd26qhjvZkrOQbMo8fAMzUd0GbwcgQgs3BvC2oK/y8
yOLcx8DsXRwljfPFX3/2xcAVY8QZfmCfvhgkCXFOZyPfUZ0u1+kYpAdtoM75+TM6O8rQVVJSCiCT
n36zhV2zjERVviNpFExH1e30DO6Bp77atZz5YGFssbdlHnI5w77ftDgkgpeiLpmIBjw2Gdbl/eDq
w+bzuzk3A+FEpAwHNo5ix/xM/9puTrj5hqjVMsRDkJo7j2VqcFoIz03+o0vtf99Fc2ZEJsqSAYgf
a+n7y+GRdjsEVxlnx/DX/Oxk4t4WMnz+/K7OfTxg3GE88gS5sZNnRxxqCeeBjydPHP8mGw1abKHz
i2ZLtZGR4//scwyRVAubL5aqc3MeilibfXVw5tBD6VSPLfA2uygyr1WpvU5ptBHpk0ine6brL652
bsBz7IEFhy8WRP7J08y5R88FjLAjLi/bFoTQ3PYmANjPH+Ybje906eAhgiO2DQuZ8zyG/hojQQto
xqHkvvPbXn9KANBuNBTHizC1OlA7jdc/poZfAUNS3TWw7+zo5J61JYTKWk+jwCMVpWJlwPFf572P
HqMFnvXFbsQ4++Q9Tth8mRZ5EievXIaNjjOnYLUZbNoEqn41VFAR++I3+8Tzn9uB6oQH/uYyL63k
Keu7BlRW9T1G0QEGUh1EDwSDKlKwcEdNwEnjPj5/kGe+NXrabEE9z6K4eLog5gCC0mRgu02U+y8x
GWqjC8SUYY5+ZcTd+Zlk+szjMN40xs5cqGXX/f6dmcao67av2NqHxi+dgsOqcPRXSHjlzgvKFIiP
q77YYZz56AyDjh07GlasD2X9TubjIKOK20udlziJtKWJaoc+hpwWFvaVx1r29Qo1Rrf793s1DKqY
VKTYIJ7OlLYWIDf0m2rHWe1Ifg6cFZnfUo2PyHCInkbfib4YbefeJFs2ygD4VfGunnx4fCu9amzA
HRpZB8vR6FAllJa6hZQN9snlIP35HZ5Zc7hB9lAWCxubxZMvsAilHScVj3boIjoXNr4kva7qlYUi
9v/mUuRgzZF4ECZPF1Hh4X0hWQNoYFCVNw4coIX0lHuRtIbxxfR1boxCXmJ4kpMy14Pfj9EOSVw5
URnYNUX70MbVb8epcTHy/pKovsWIrv75cMQEhunCdIi2YId48tqMgV6b2UzlbjIJCNa9/k62ciWo
A3xxoTMTMyV1bK8WlWdsHPP7/GvGFFOPAizkCJhHzjOQkq0/1Q9fDAmL33EyK7+7xsmYCDAPpdjJ
+J5TzyARKxGHxmmcO7MlSyvMSb5LIr0HHSDFqnHT6LHqpYdYiF5t60s4r0aLGrIEU1KRtLXW4MDj
uRqhwVhKHibbjm/NIBqW5diF30Khl9uiQZzF6XYE8hOF+9jxaVLow3DjGBKtbkr7/m4KCsRWpYGZ
sSoaudWJbwk4QA3RdZrr7A6rBORVlsjrePDirSEbEJgOEs3OiourTpPdzs+Ch6TKmiVPONsU1Irk
IkYouEOcWCyqfhJrsFAOYuGsv6xsCz9lgkPu88d7bmyyinsG4+Qtbvv9G3TrplYwSsodMuHXelCv
fiygdIEwKap1qPX/iUX/P+bpnPvC2XOz2aN8T0Po5FvA91zWVjSCoanjueZ07M1s36vyi83rx5Kf
Ta2Uxha1TMp0wcll7CGLLaJ+yx0i8lshEtjIvf+zzh5pQl8hSMEda36PiH36/Gla569LlZYnyuH6
dEMWiKIuRO9QE6nG6SUeiAbxpa3dYnTR8zWaGc44NVzXtco6vNElIkGtLZnIa7OD3oQaMu21vaW3
2sZQNmQdhKEMOLGl30kHO0h/OEbHQX1ACph5U7QKlOFSe/GmVWSE92ZmN0t/cuoFQQXkrKhJROuU
v2elcvEbzwcpkn4+bcWAyxtHF/9/MTnLuFHp2tM886m2nK9exbk3Ds4DuzJtOF7I/Mj+miPALkJ3
zbpyp6vXkXboYuxJeTMITvn82Z+bi/66zunGqBNdkVcBgCPfyfVlSb0Bgk+8/vwi5xZEF4IDfQX6
bZCn39+MDrmsqm1Z7mg6+UvYzgsO489VBiIXWOMXprOzF6NeyZmFzI8P214XREtZ5nwrWuwWnESn
bQcKCwUoWmqVfPH4zk0ELmV/Vgssex82v/k4Wm6KimonU3lrNmBswAc+V7n8rRI0C7H7xZM8RXjP
R3BODxz55zIpHf6TRzk1Iuf5sk9Lh5xkmMk0MG7Lfm9Si18R6RXvbFEreFaBdZdAfdmNEaaGqErK
Kz/yCcQGK/ToYQnCnhHCt/nieZwbtrxnizIS9dvgdGPZD2GDe51tTl+L31YQPcVmd59b6Eg+H1Fn
r4OLH6MLoo0Pm4Om08ZYoMfbcRIVVHPUazlq/apq5RcL6bltK8UpRBsE0ZFZc/IdWn2AgwPt5U7h
GYkbJK59eSsx0Ke+cZ1X9UORB18UKs4N4L8uebphTSc7R6OnFzuth4vfVr8DO0fc7h5k1X1x5rDO
jV9OpHOuDPlY1JLef5mq920xDV7BNGOO38ET/Onhvi273PABZs34S6GRi82MvIZEh9dAM2ZlpkT0
F3TNs01R5Tms/WbXmjgWcLXhM4qVvIepVK38Ms/xfDf+ZvB6/8l3mDUXICAQTBF6sIK5MOdkmH/0
3sTOUkEmEPr3tGqPSHHEWrHlSwgJA/FiJeu2GM17geiaxd78x0yyt48qmJ26lDgYt6cNWDimDbQi
wc4PoMcEiXehdPvZEc4FNVM4b2P/xfA994pnZxZCGY9i6+ljF6kBWoXN0C6pAw1dXCvFZuL0u4Kr
D9WtmTXpn38wb9qJkw0hihmoKyafC8fMkzcNcxMEgZ8XO7eYSH3uW0C7MaB2cF+EY1V5/iTMwl+l
NsrJN7uAH6v8qWgntVZI+rZa36Nc//yPOjP62GzMFugAY+CHI2/gjn6hTCvfZUFkr2M5ulcg46bd
mFbNcyoBzaCL/PH5NU9DlOaXjSqBqs88axPzYb4f8tHgTACF+aKbKUTKakX2BkGqtQFN3mwDMEQL
RgrKSSdfB5GMlyM9GZwXtrH6/A95y9U7fSP4wpFjGBxz7NNSoY40wi1AUeJbTkFvvvkaEiufbtFW
l8ANlentVYoaGYsVLJ6cIrKhFfRRSVrrbnqr1zcjsPWXmICEJfxo/YVtMekRPUMKx1QGkAZ2PJL8
3yNibKZsYhTcNF6jFbZXUivVLnZrD6ZL66386MKsMus+s8rhms8WE9rIh/Ac+21wyHXvm96O2RcH
8zNzOEumjwfdmzv0p4Ujym1p3sD+3HngJe5jZGlg0YbkOTG0ePP5sz53KYTXaA1wo7NsnKyaNJ3q
upiXpaACWS5qf3bzDQLwIVj/58+v9fbeTt/rXP0lQYYqIzLG9wOs1Ny87Umr34nOCf2FomGM2Wuy
jW0oqm5VerlxYVR6eKMIFTyaphbdmgq0n23lYiuAhOzf/qD/T0f7go5mmBSx/np3H+ho29+VjN5H
fv/nv/nfCb10PAjbBVHIN0pL538ADr7zXy5pmQgH5pE77//+h+Awf+j/AaFZ+n/NRDXMowy7uVfz
L8AG0sEZOX+PrAAlJ/8AXTSoG8Bsez+yAlRBflj5+c7yo299FmMtwqO55sj4wqi7l522K6GfvviF
8YI22NhgM2EW6GBbATeBeWzurR56VTPz9Uujd/Z0YfKtHHWx8mYOPyp8+Qc8j4vPAUp/5cPr12Zy
P4Fb+p32RvOfuf5WTuqA8JNkE2rlsG4j7w6ltX/TT8kKX31xUfZJz2/Dz2z1NfIHlM2rcc4S0Mnp
qLviemxYxcWcN5ASPCDRPtw6TeisKq/3lsbYtw+zkWYZzZkF8ZxeYBNj0EN52TYqenbtIlmw4yAv
YE49UHP+QTonIehzJoLhNqDo55wEQMdrm+CElgAFfMq4fGoyFQrCFarWoKFBMshKzskLyZzBkM1p
DNacyyDyGoBqQ1aDtElt6Of8ht6GIc9M8kvRgt3Yc8oD/WXkrV77anYkQBBicEgDMiGKhBiHdM6J
mFQZrXmriz4mQwJD2UYRKgGD/jqcUyZarR52wiKxYPAq4y4QpFGojlwKUgs3RdDfUgUu7jJ0BJeY
ciUWdN/LMrDX+ZVECAbVyu+ArpV19tLC077NrNjeW42mltixsYaIqJP3taVxxOXgf2FnI8RPrXAk
/TW3hskokqOs8v4lDIBJBmiyn4bCwuNESx0nDEScy7gLinXTZ/a+Jk3t1uvBs5X0uoE0mXinlOWL
b16ScvBJEew8lRkrl5PjMtJx1h/tEls2Ivec+JBIF/ISlL6/Esls2k8Cs4UN0db1ojEFQJsmDLFT
VHp5qLWprRe1X3r1IsmzXlsYVZEcyWyvLkaqoBuz99Lvngl9FccSvi4SdcKn1ARw6lthsR6KpLo3
cC8fLZzVF/bMx6TOBnxNhBhvA8MD6JlkEPuKFHWdIobhZnS65NiqjHD6NgJ11iQN768vkEuqnuwx
h3Dclax9+7XWLWzQhAD8kK1n7TXLatNl1KDfIy6Wn4G1ccMD1JbEdiTTIiDA7YENPRGoil/pme3Y
rnR8rzcmcoInpw1ZWZ2m4+ZrwAJ3Xq7zNxaVDmPabeHvVo6b0c3lPQg/5xcaxCvX61wm5XrEwjRT
wsS3mO9vm0BrnANi4YGHQ9K4C2/ewwmjTI6Q/MCF1lO3NVpL/HYGaNthWwlMKfxlKdnF/qZrDX59
jhToNppiAOqOdNylBTPs1h4Yg9iFij/5jLGFKNg+NKmN09Wd66OgP8bVG8abhCv16A0FP5iHqbl3
OiaRFV78EftVQ5hqb6ff30Za6iiuhn0GB44x0v1Nhh5Jkx1U172gswxiKiUBAvz8EzBb87kv55QX
VdjerXQie19l4XBnADNbSQmz2Yxaz2bJ5aW2rV0etGJOjDNDPHIwmNQv6AvJsdQr95rz0HhRI1a/
C/XUv+thQq5jRmS2wE8ZfkfzVC96fL5UIsOBX9T5XNGjcbXJo1i7x5bZbaFuVfd1BKu6ylWwfntb
RV9U90k0Ngh4spDyNNUaTlHwUy5Hz3Yu2VUD+mIPjkvJjfj1bU/sl5cPjPqJf5GQ842yF0y+esbH
pdOxKeNjV483rdY8dDUk486pvpeJv4gKd1wG/pWpWqjn0U3czdATFe+KVP5x+uAisOA1z5uK0vTu
oMTAVo63yp2eItm4K0cf/Ev4HEx0obPOGiyCYqyWvllWd4p1rF2YFqnTRmK4d/h5HjGhGke3Yw7P
DB8rkAdiy0DZsEyK8ZgMwaof0hWSogP+u/DGUNpwbQxmuvGrCKswTb1461ZZuvCDzl6PMMcWngBz
03W5WCo/q+OVJo1fJeXkrjZ/I3atLuo4ERfp1Dbr0iyMvWU6P6WhdqXv3KJPAFnYtRbU3ij8BmHo
pdH8n2NLEPdUNsUmB87AqbEkJrmwxhVYcfR7pjRhSbhudd/imsDemE6/IOMAsyWdaE5l2wg14Fdv
xSHwsi0pmfESqAAvOIEONtRtuEj7MSPx3nh0RwhhIH332TAWe50mLE27OsOL2or1UGYh/LkWWPck
NlpVfav1ljylstIvx0z3DpKBT7aLq68cauc69vqlBjSwNcY/1ijuROJ7vxOThAC7r/XvHpEGKyPL
HhRxr6/jqEHUTOHnJVbtL/W2JJ6FGJCDHYT4SbppYj6g74pIDwoQ+EndXk6w94Pwvi6aXzHY1LVe
+uORqCkMXFbUga0rlakD6Ztku546s7ysDPdIoyW7ZVjJte6Gxo01AQvtzbasIAFjtsiww67sRus4
q5rid+OY2XoqzP2I2nFhCfHa5jD7KAwEq9ToXvSQI4pesdoHkJaJyW1/Elz/rY4h8o11+IiRm+Rx
K+tmYFxGy4HcLWk7j+FY6kuXzxDudBm9oFNroD5atAl1/xJAYLRmk+D/srFW3XkQqB/hbsx7CMhX
5C25I53esCevwQz9AY9b+ph6LUjxxi5+N6GX/iZNID8EsoAZEjUAZTsNYLtr95us4b+N6FBzCtKP
XphWt7SpCGGMa3ZWAFMWPSCTo8Dq+L3Ea/O9p/V4BO1TLekzjwtIS9MKMB1uY454ZGvEJS67kDQi
GshDGl12g8qMQ2OGuFTiZnKPZlC32ArrQueTiJ5AgmjXriH9ZWaZQ81LhE4K85VqQZZCgXSkzYgp
MfFVtQMyz556lkFEoscKr9bBnqvlITXzdYhd+ikgyfYO+n6Cj7+py3KhglI7KqAfe3YK2dbQq3qd
DHm4zHunmo/iw5+yMM1rADbqsZdJvxOxVz+7tSK0irlwRYEHC57Xo1u0RbIkjXKfFezCyNjQDnrF
BIYJsoYt5jRLIRVuW1BApAIZPn9WTkicnf/wGkgjjQz7a2Cs+pUMS7nJrUpua5Pwy7bPsLkJeTWQ
WUa87zYyIyjh/vQtlVjxVmmJvICKvFxiosPcGjf5BiKFWlYys7cT1IMhAQ0qCfxZmC0HfCdvupsp
Y4+XdVXDytX51yPOgfsaG+nOt/6bvTNpbhw7s/Zf6fC6UYH5AgtvCHCmKIqSUiltEBoyMQP3YgZ+
/fewXOWvyu5ot/delKMqnJKYFAHc97znPCfXXq3OPxuVbH+Mgq2CcuduA9En3vRFJEntQ09tmjQN
+4Zc4m3RDW9Yv/IEre8rgbtR+v2MtD063yw5bSf2DSGh/8cZbfw8pSaykudlW/pjty4A7qAwiOsP
dfxDTfPW6njkDaou1gP7qvXE5uyAO5Rkf9ZG+1FFJ9aeV7L2Tigikk7z4k7HKKPbl+IXoubGmtKL
q59zdzWOogcIPKwzmRSG3OblmMUPCNUq5BJuR7I87WiT0vY1LeaRECsdFrivxzMY9ZE9/X7i/Euc
kKNKHgD4yJ313GY3uKQ0wdgQO4ZtyHO7BwfspnRDtsBH5s8Ea+tAEspij7rjafgCafxB0/1hA+Dj
BsTvx8dILMvamJf2HGdOvckGx74Du/5dLYh8i3SvqV9rQQb040rU0wwL38kgSUjno51gJmRmtXwY
rdHdjaXQNqkx/MC8S1WRYw53HujKUHjUGNgT0w9g8/YCBt88jcJV15ijChjYnm5VTbwxupNXB3v2
PnYk4VKaiCye99Gh1FKXXJ6uB7lqq2AY0imIoK/zqJTFdursdIvQ8ORrHdCsHDoH+CMSZ9mXMMdh
ZauyObuAumDufCaF2dJYkvqHOV5cPGfG7dAfA5j/0G0qB0TuZKdxrFrO8a29s1xYlU3mP+rEuvQV
dIpFo0msy/fLEmGtQ0KYTzbdZA+yKJeXAh7QXZuUnwygQMJqU91C4t3iHCEL12FaJZ+qLHnqa6r8
EoN7u2dFXbfpq3TYNIbevHJ8cddYladrF/lLwBnoaqWZc29lSwyOxiysg277cH3nhSutr8Zvbj/2
RwWa6bQUALEDRTT9Pq+UcOjzs5KPSrV6jPMnnTalkfAo0Akr/Fr+V3MOKHzvy4t1bhxD7BhXmli8
l64R8nWxyupjSWpgBJACbY1bPjaUoNcxKFe3sjPnVnsW3QrQWm6Ma/go+/RWjiZvNWn1rTAtjfvx
lbiHEaJp0afmVJB0myxjFWt6NR+hmEMJsEy616pbDRsmlVslW/dbQxunZ+hSwfS3+jarJbzbqHb4
mdzq3QhO0X9GrdJuovstv+0U21sd3EAvHDFxyD5x413dUh8ucdLJq3UrkstvlXLLrVzOiWvq626F
c9mteo4X9szgF4XCT7BKZRTUIe3Fvxmw/6P6/CvVx8bm9b+pPvuv96T+E7Tzb1/xm+aDkwbiPQ9z
VFnc5Iizf9d80Kl/QdUzWLzhG/wjs/NXFD6DHJFUkr1kQv+uANnGL76PzZCaIDyzqP3WvyUB/Rrw
+YMEhGiNg5mXBSMJC/o/uZlyI1K9IyL3TBaaCE1UTepY0QBEt5xHJRns58kkI8Swqftu8bik0vE/
iAr/SGgEf7RFbjmBUVtPeEqnFzDL6dGxBKzmwvRYPMjKhahLoITtjcaZr7tC944VoxgRu2e9gi+1
qoa0sMojBKl2ywk+y87CTHxGJlV4m7RNqn0ZzdSjZr0KytmIwwrxPMS/5GzoMTXNdeb3DyTK8G1k
+ggDiuPiqQUlvJ3dQUHIb8YvFIM3u+w42YEBfy3GWmx1mcq3psz1gLMN4RurfQf3CMV7ohkjWwmz
SY7LnEw7Xdb2hl+Udq4yqMehEMMm0T2oQ0Hjmygi+Px6sqU3CAiXuZmO2b2WJObLME8nm+E4NNJJ
Bi1Oxuvc3iainrQ7fc0vhZP6z5Mzzfcwj62tNP2XafLc9QBZLbKG8sHONLWz+8Y8N2UJsQsxAoNb
mp7KoR4xlCbpna8V736nGLHoA147dL4dVZn726LWho82F9F+jhxrg0O1+FEWwI8XFo0/LMP0VOC1
DdkYM/3R92azprNn+o5hZKxWcZrFPC+8OFBl4b2ZZk8xvchAwnn1S5mWL0rjR1dK0v6bjAO95pqz
5uBXr21I/IEjRVmtxFgxVhTMRMbKSv3yUSwTdeu0FMn97RP5rIbW3dD2RFcNClS+Q8lgr5sI0fHq
BxFWGs9fLD2WO1OiO439ygU2fbVzI7/Mc7vcR2OiB/Dh1SmxTI0RRp8cfgqgcXri7K2dFaReSs1K
H0e3LU4OVbOnhMPTHWHsDF5HNF7GRjWbqm2nz+62BV8BgemCPtfkTx+Hck+uCpm9FNl44oiW7ian
ak9dBNVnNblj/JVQrhaALHV2iYE0B/RHCiAQ3IhXaSf0M0Kfjj3QX4pVU5l6FSgXLknstf03a5r7
EWzRbNLfmCueFbpIQzNOoHkkphPAEtSAxpemfxzKknG+k9ivGGhhd/jjdEoVL0ooFx/WMrfPMc/F
cjXkZvKzRruDjFL4O4GgeGoc7ctdHH1lJUmWreB0UNXVaKMJPwvmviUtuRGZ7r8gSOWroRFHyF3p
pfSAi2Io0z8G1yg29F64n7mKlsMylUMSuEMCParhEMAYPX7HBmBdtDwS9Mh70abvaEUMqnycjzXB
4y7w0JkPnpuPMiwjLVnPlBhfhGPX6wXmdeC6EyaYyTL3LeVE14Iyt61XjP03uiBr2mYr2qWzKNcY
kuP0qElKxRxYZmXggedcufAI6WYqfPosxAhhvhnmtbEMENu7aF6no7c8DxPIjWFUxiZxIOokPtQq
qguju8SrmovrqtCIvOYpzTX36lv9rqms5X7kxBDUkzg4PZc1yrI57dOo5HA/uvWFMmo2aKMBWdST
3vyYYx24K9vBfDJNlb2luqFCzWV470cMFd4MknNfsbx6nDJlBnAxAosF9R3nTkboenyIbdWc5kxm
ATdP/dz2/LoR04hElKnFTUH5YcySbr8o4wut3T1L3Ix70xjMfdn27io1INHAOwF6wy9521BREEap
JDMiKdaYTat7ZMiaf8BoksGiiZm9KAdqMSvE7wYUS8gEkgRG6uRb0U8yTCNu5Lq5dMc06adnaDX2
RklgLK43uHf6BIwFl+i49+NkDKPc916tWschQodzoE3kCRsbIDR6ieO+8hBcdsAltB9GprTVNCYW
m1C7/5lFWn22nbS+Auw0AonpjkOU/h4vZbxWRkEQux6GrTe04P4lLdqvuCm7U1MW11tS65D4bhVY
TSOPVPx1lwWoyGaEu3XRjdS/b5NbAqjro2Vtx6StS5tJkhOqF0LzHcJeJPYPfHDDehTTZ4+SFuTc
M4tVlI9JABFROyUaOgiklvFFUhYd2IZcrq43+siTtfvaewnXhuXCoXEoSzDSfGLl3GvcsGghoIPW
fsuLAfuZUOnZIM+5XfTaeB/L2EZnXZ4ZH4B9jrO5cwbCuNRNR85jmhoTzZ2Lt4cDfF10Y8/pQYec
YhnuOtdnfsEVNJkQeurDKPP4RZsgpGV9SfeAWyUX1qBwsQHBjd8oOFAH31LiEGMp9LiDAv7nvkmB
XqefWqFZ12XpL32c0l2IY/LY84ZBGu77p2w2y1th74pLIt1WvkGV5hIne9/TrjnqMbNyU1NkYt0S
+VXs7dLJ7Tex1xVrKnIBA3rRidKrfFu7bb+/SaNIQlQuksi091xQ4P5LQoM0A0CSY0AElhaVpxjy
IY+iaHxPUl1utUF3j8vQik9DFMVH00rt7LTNQ2tRNkDl97M+2+2ZPKti8LHEvum0hRW1IFDsiOG5
BcN1cNzyPVsgJiaZiDcqT+vtcNs+98utRGHS4vYAO5KSkTS2r21c1ZflVrAL8s8ZVln2QL2k+UpH
AMBrnspwlIxoeDEAPO6KZXBOpUwzKG1AWC3Ke6g2Qn2wv03aaMP1LIt1WkEUEQBen3wvltu+89Q9
9X1gG1tJmbKKfngsCWj7ANeGvsXMhfKwa+tiOSU29Cfp5PH3gUT4SrRDHcqFLkfbdZaf1K4/gZSs
AjPPxGMe8RI6I2dXg2Vs5WbW3cBddS0T4y1qGRvK2qaMV9ZAMrWZHsvpNEeG/VxAOTyozLLXNnZY
sJqJv0mnPHpr+nna2lPavDGlMML6vY+6gEFSjPhfaS54Gw3uK7TtGJuYUTW/TY1Fn7xrvcPWYrb0
lfAy2Fs+bUZ5XByn7gjd1EZbqsvhbBd1HCSeTkchmLHnTHOrRw5V+bFSHo96x2AgSscchnxddwZG
ilie6fDclKR3t96kN3f061JHPzkaLFq73OiJGRPFr7jtmFm/i5kaUeqokb4gaE37xC6QXT0c2HOW
OWzfxrfW4F4Lq8eRW8b75V6yBQpypzEO9dJUG8cbp3fqWLxi1So6eKO8dQGdFTG4NJf9R+gAyP2s
8kS+uTNyJMfc9zL2o5AX8hOSsdpk6BSEQioNmm2re0GZ5douBiHgBkLlZQbEIq/uoPiwj8ltdz0O
JehEmji/6CU1ycgvI480l+o04nOsb/LsnnNv0KU3a7PpLhsdB8B6GSPjAPw2RufktJngE9pFlqb/
xLngrDqiiau+Y60BWTZeG7f2N44ezbot8geH5m4LhWlG+iHSwuoP/LbOr/qtNtp4Z05RtBZVL2/V
TW3OSg1oOTuLNlRjgQatRCS+w29v/I3Ri1vLu/4gJA8kLNhxRnF3Z3xOUhT3C/VJgT6YBduf3NxE
1QKY89Gboj6jlmrwkvoz7cuB7WdZFRCvxJTkuX2IHC/Nj93k+fXTOA+8axQdThpoTr/ipLzKGvrL
LVaHhsB4RBAkpDA8F+GcxFWodRH8PLBE0w9JEfXXSAwR7nDrfOdr6jeNXuzNDa25R0gEkWYM3hTq
rZce+sFTd0ryp2lLql8trjwgsM2Gn6jd5T4CRo9EtE2FI+tVLKfqq4l04w7gnbd3aSnlCmadfxa9
+7QkbJoVW68vG09YtFrEIo+R449rNgHNtSmhhmYuPV5aKcsHfUwoT2G1hQiLoWpnF513uxvMIac+
M4SrCY95bMtVDPQRABONR/Rcmke9amna1BuOACRJ1yyEptBx59JaCY2fp+eyfp7SwX6B+O5Mqzal
2wydXTNXSi/yQOedu47AKIK06ObX0Ynu48zjbQUFPT2yRIvDIYtTOlf6Rb+bJQSzrAMRDINhYtcK
n6anW1F69x5PYZbg7DYo4SQttmplVR6mMsueYq/oXjuOnsxM7XCeqyV+LJ2l3Xi3Nzsqk2yrYaKO
V45ZJmctGohl1BUETbeX+n7OWvUYRaXeAZPlj/Ys1vZ521RXmMoNADZDfWuSxvhuSE99r+oYQLrQ
T7YJkp0Vjg7+0JQUVFc+ilA/QNH1S/lI03dLd04kK3HXT4n9UCXqXSwNyx08jDFY1URfAm/Ueeyn
wNnpGKZf8j4v5uIl01ljedkYbW/kLPB0PYg+RqHuGQFn/Bo0wwokyCqqHWMZ8oqqDZQDLsKpqYi4
uJ2Dpq+o1qEqR5lhlDjjx8KpjxO/hjkLjt58UcLLE9iPRXptYrqFdbWwSRyy3lwDQjfWJnnYPZv0
dJ9Awzs5yZDuQdeJM92nDLCTy4dJ1z4Kr16ekxild0VrB385lkL1Wnfy+SXnVmHyyR/1YMnEcq/N
NVuGXkbbzhyKa3U7J1kLn6tmYdVigO07RGaOFM/JNwD7Xe+qLDLgSRi31V91O8gaTnNybkjYtNJv
DaALfoWZNjz6SNOsVN9rLKLlPZS61loXrHqtO2XwFKDGraXDiKg2cjcARXf5ottDHy8gSrOdm7CK
S6G4zS9dNcnpaRk1Fr8rrWPg7S693lrCXPfwHgVROiIH45G3pPG8DbTUhJVza9Tsaf67tIc2sVkn
npd42kaaIABUlNO/skbeDFl/1FS8Wy7cwcXNqQx1x7m5Nf/gtZdqGjNoaeM51lonhPyXIH4O/EbK
veaxSo/fzNLaDpl5sHJno9nNxkmMtScgy/YL9XDdmr/qFnJrmIPn/YM2dfnbq/gvIHkXHNhd+9e/
/INzDfAXr428omHDbQKW8w/OtdIYVKVH+MSkbM5CclaMdum/sgH/Tz8ER5EtWAfiEPjHN8DJuomh
dxjPKY2Kt39crdhUov6bC+8/kuS/lCRx+v7h1/5PRrQ9hkrq2to/q5K/ftHvTjRagTDUg4JwcKeg
PvL9fqsS8o1fHOxXoJv8m8GRzPnfnWi2yf+F54PMgEsMUb+piTzKuuSvf7HoJiJu43kYyghK8BH7
d3RJwn9/vobAV5nEVvmsYpZDMaSa6E/XUOqmyDdGmxwmhbuG7WjtkMqh6VsqgdQzT4Yd2j3LDZkr
hTUhAhfICcODkIx1pla7xiijiNKZwj0si7CjNSZ4uOCdrk8PbOxLe2tkYtYecj9rXhR1z04w4IHK
gNEWLnsDsx04KZfwzIqIaWXVlzDQKcXo3ZOfgTFakRzE3G0sHSjurPbXTBNWsx4MLOyBNdbRoW0j
yQbH06Atk1b7/NWo0Xk+ReKLbt2Qu0XXBuRFTSc0EJrMk292Sdj6pXs32hhvyqG/toWpbURr8Djm
IKdbPNiN9FFm2fwwJXp3hidaXm+uo2otplqjKcybYhDrjh4z7WXyWjgSj048KhSRet6B+vAPJiWW
R267W5aI8JyTOq03ToU3x2wTSqw70mBGODlUkdudMF8Kn5VcajXFo2FO7tpP7Ld4mOW9U89+WC2W
denNrNkP9WyHiWFeEndpQ6dyxVqbWX5NUisultCKs1WNV0fnTOuAVISFTCbv041MubVFbQUoWPnR
KMsiTN1JXYeGmzrwjpSoWN/aZygLFq+tX/oTPUaUndXnSDblz2yAXDvkEPBbB9YNQlh7JYv26QDe
R9ShrcXVEkUxBP9Dl/iLj/OPkGlZBXiyD8NYs6RM/eoxa1rrak3+dLSkGC9pq6sHmScfmWkl707t
woKJpyPS1Bw6dPSsaFmzeZJL7WGop/KxaPISxatozyYY+4AqjCaI/PyhKbLurE15H6Rcsc9seyIM
A+Z0ntO2DOXkmGvD4ZXCio5DfYjip8UTVFQXnqL0O6tqJm3QHPgmpDSOVqL0w6z3XwV//j7u7eJB
DBXN3Pga/atIHfng0YeMBBZlyO/xspxtDUkzkzxRcvD724Wk21U3+UQLt++AE9v2cQaxIRvL3nB0
p8V2ou0WHdBJ11rXJQc7S4xQ2vkN1GgNdqjyfNxycI83muqPruW3Bz1x74ahVXjz3IqaOqDxQIAm
zl1VAYy05TMYTvpM8XaEmdBdum8aTwR8ClcP3xvVBUd7oKEbKwFuiD67EBu817CaGXPjh35hXzl7
0Bnhyc9WCrEvs5o+VXw2LETfSkEnJ63U3RyUqXl0bNQnrD/HYv6i5kauaqOTq6XXX2zglsEw+9FO
joN2NxL3Itop4zDT7Vduhu29KUuKHVDFgwLk6J4KQ/ub7WqU7GQAqslF01TFkp6E1kFwZFtRxv46
iEite1E22wIzIgffw9Klp67saM/oMIjilasiRghMvSuWwmWIlluux1Gmm3zMJvjcWXsFwFc8wOmN
90PG2zwzle0Bok4P5UROsOroEJU8sLcLnLA7uxkOc2ONe8o0ojxEgBwfRpu2JWPWdpqanTOidVJx
gdWtPep4kDSqiENlMBdf5mi0ytNYO+ey8T5qVTtr1138p4xT4cY2qQlIvDS6ADJI79l3v1e2RK1R
+ImW1Hh3saB3q6TRu7cWSuhWLxMZNrIwj3FRMYJDMUK4igsw2XbB+S6BH85tF28897uibmqKkqv5
ben9lM0s92d2/t0pnaeZFsophQiX6opWHYxTugvO1qvK+xqDoL8afM6ll9iJ8G4BXGnZltgc9gpn
0Gm6z+q9zIcI1b2i7KuWlX/tMvFT1ui3MYzczZh4BaKCZ2DD0FzGKumSOo8CO6UxjMG5dxD7qUkh
8Lkky8Yzu3IzJwr4JAUAI63q35KCwix7ByG+O4B0S3qeLZr6zLWsnleJnfU6yQeG8vu88WqctfXk
7fIeAeQ02Y37MPHAfrSaiEskH/nooVQNzvfWSJtDslA6TUjUcj46Pv1pYPQqRofVIkEblyvFVRWa
x5DAjv1AR7V3UHOkbTo/q+JdpLr9nFrxfVLcwORaBhIO37bYJjm54QAYePIqPbtdD6Zd7ow0Tt49
Tv3+qvTYZuOH7uxTbDUG6hIEJXe1jH20HyST7mgNA11O04I/gFv7zyq3OZpbtjnedUPbXubJVHoo
qAtpcOTSprPKHDzRK3ta+hc9stS7avT0lWcyFtix7O+wrpT30eD4P3UyIkuYFJF11YZ8eNHg6p5L
XewFA8qPsrTcL4fisRQTjqXg6DsDNgefQceph33J3TZoOT/M4VzcCjv9iHcRoS7xvvXD7NB01hZf
WkYeBpy3abYrV6bjQ6Rs9xvPEX8t2XtselacGuLPrREGu08S75t0mj5zphqbm1GMxymvhsskGHrw
/iXaJc3cVq5Mq2xeabLIz1Yh6YygKskWgUnRHN53lX/Zncqv2Agei7YYTebGKtqzsCqx3CVcrLLu
1P2iLAWxfqTRaGW2LBTW9BXpd7JIxldnnMcfkUetEqmTYVNpGQOuFvt0B01q1g6NkQ2XyuF+s7La
Rvu09bm9nxuKM1aWdsvNCSrEdkIb5Rtx+op07BL1e2l0FhbyNFNIJ6LMXpSX2hRa1FZ3zWy2b5QD
WQq/mSz2XHMpI7apyzmYbSZ8Xrm/tkSjv0Z+F9lrCqPzKTQGYPF9YafXyIcrwiJL0FXTV7iOPRtT
kpUg+BKTZsOUm+I0w0g5EOVzQ1faejgPoH8KqB4wweQS0DJrr5WOpc3NAD06SeXbK6OVD0bfdmHL
Jhxw6IAzQmDaCCeKsvetIAC8Kouqec2brEMsjPvWCPqprb/TRSCrdQcnVq0k7P4fLgeou0hn+2SZ
7ocdJ/4zPTLlex239cZKMHjCOxcRIaUhxy40+kABMhazOjAXXdz5iy3eBqeB9ZRIPLZm7IC8n63Z
+hAje+IuMqxvPoYremhKa0IYa1h9VrVZ72Jv4l9z6gi9XWYl89XLIzUEk5kY74M/mIGka+SN6bx7
cHxcdDTlmfprv3CAXANU6Pks6W0PF10YX75ir7QGohlrBzwo0XeMJ9UzjkLaB6wqmY5928/MlZqW
hEvTsi7HubLP4vyiL336XVXiDJiQKAa8/wE4JoZHlkswoR/sztfPPb6fMPZL1pAO0YF7t+BsSJWQ
2CqcRHLlNIP94YvFpIi9lvG3yp4Fa7lyRFw2ADrMgdGm+tanDu7cduayHs0l2hPKwt5sO124SKvY
9LrenwhkIew05Y8kM/smSHuX1mOoKhjWsChTcNE1zzGuhA/XpjB3qHUMOPw2l5v1z+7vEopp9jHH
LLyqkYOkkzZxZq/i3M6+JPawasXwiZmHAltuLTQG16yN6FeeiicEsmSrp47GfBD1p4adDips7nrH
vCmpNNI5I5ZjTAaaSOmmalS/81Jf0eZlxvn31hMGdIhoZAuQgPKN1lKaLoDnZTnmGuVBI/aPE3/D
4mSCyPiMlrQjvdF1u1KqYRP7VrVXRUy/d768yJmVdmBQX/Qes6C5ECljOaan/4lr/df/qW3Xsgll
/m9T8nP3nvxxQv7tC3737eiYcFgF8zD8lTNwy/j9NiEbhv0LUAlAKwCWboxlhtOqpibmr39hQtaN
3xt4fx+NxS+gYLHZQK+8jdOm8++Mxr/CDf6kLtkAlnSwymAW8A39Y8yRI1ua1LM33/nVoi05AqWc
Z9Yio/+tLG0LDzlNjDjiYnlsHUIaxjynDHq0r82qam6+s/oIP2G6ZD0bHTy20zWZZ+dSSqPVrVVd
TGlEPROb5p7OqxK+UDRe2RZPlQp6fyB5+pxEEwLqjtJ0xiB2P1wfSKPavY/AVh5q2AWQRkF6195P
Zqk57XdUmerTsI8FkZBoH4lJy7DFe2p4lANv8qNW1Sh40k5Mex1nTNZH3kvbuuduSUs7PzZBadfZ
QpU3+xCcAaxETWmXuHqL9BzdfIlKmIsVjJSoUqJhJk/0klpcd0YdFkuvfYxJmT55md0o5Mske6CJ
7NxNjdovDuGdpI76d5+rb9W0JcmZNG/SwNXpgqfsjaRz4E+LMAm2YHC/maKAwUy4REeAM0d02BKC
SEZT4jmJ80HbEyIZ5zDPtXh+1MDBLXqoxzlstsiWjim2ZsoBaDtEOqeBnaHTn5EWqxIWST5d3YJb
ADuhlmxeThOIaZbDfwKc/7c7AvxMpMq/g83+STd7+lFVP9r2x48/3Rb+9lW/C2fGL4DthHFLbwq+
2e+iGcFMCF0C7csQFqiQ/y+aoYy5ngF8kHCnDY7mpob+fmewf8F3hwwLCQJWOlC9f+fOYIt/gjTd
WjKIl+pAhHQfIMCfRTPBVKglcGb2nKpZbm6ZTWkEuQGEcPt0Jaa1FcKeOZ6AMzAtt2oOca9YWxFH
YqdKO11FTtSWa1RB49xyYH6acj2n5UzHoB+7LWvTxlqXsTt9L6dJqXCGNvvux5WxN6VecHtwxkCx
a6BMVHz1lez2eFrjrUPYIqQtUwWkopJgWbp+Ow+YxMlV2DUxqalFAldlUPCZLyDt1N9tqbz3iotx
z3zGojN1N30rsBd1JBSHLI3vMeB5u2pOiyczsQbmSeqRY9Bvbv09YYLamoO2HNoBqGgYm677EXnw
+FZTSRZzVTZxfFc3M+uarPNOdN3oV1w6ZlgV4oHYmn/Hpa+wAMTxW5G0MLHJkuwW0Q9hDhodR7Le
bBsRVbsxtYO8seaHWtbYDyqz2lBkRRFPPxiY+P1DXOUsiqf8onmYHQX7E9Jpo0chTFuv+lw5jw1i
4HpUth6gMNqoi1O779tF20XaYhwAn2qHosXcl5sKU7WWUROW6fWdchORrJWnseyBpfBkpHTWAZAT
J1runC01luXGhCTEd20XRjiUHZFq0SrvzSd3KqfPOe/ddTti64Ni2z4sOfe9cXaLDSnBifLKab7a
JDE/em7BkqldL3FoGtLKdv1AYR8g3ujb4CEdZlnkfnkQAua7fjazu9gpSY958lZUTZhwjQtiCFP2
0rvWbZqNcs00nHXDXGN+BV2OY2TVIPR8eE01/ozH2d8sejV5gYoozOS6sR/secTAhzfqOSFn++xh
3X/XXMx6WEoc/U6r8+HoaeyyasxNdKD6iVzTRcHoR1InTJbcO9COWN1TR1rfFaPxnEya7BBzbLXz
+jrnaaA4U9M7fW+WjX+0Fc9LUrs2Ih74gFLseg2U96Zp82VY+b1Nanbpp/FALGeTVSamvmVqrE1i
S48HH+M7GphJ3xoCQFCxraQby+7x/1EkWoYEiwczzFQswtbAezWZS3nRNAcMLhidpK/oNHPN97pg
v35SbFmTozSKFzdtxLWsHRZXnqHt27S3I3NbdFZGR/EAc8n/xNGv0nUczcv9MkztBRusV376OFCW
k03ldEVj1TNuCOvScPYnn1Xk4smO2mztNz2VcUXlHzDHmrehui2wXSYuAbJJK7MxSOch3kkcv82z
WYw2I6BD+xOCNUJvLQ4Vi+BWC0snwwHDjZL3vRzksoncrHLJpcSR/rokit40XWrxWc2iFC9s0UyF
FYE2uYdq8vvoK4sU8nC6EGtCpEgMW7PXek8OEmNUTuCvxDTpNzaJiGkoUjoBkUE+hBYhfXmUWtRI
BPhbVrXX00c49A3B4oiHrX1H+ooD0iyd95zzG58UHS/xnolUp3ZSjZQcd8KG2Wp1Od2x0yB3GOME
Rl2NSNiqM6LIX1dOzo9cirhxVzBs4EvHC/Ixxr84WzFdpjR/2/zELo9uWVEf+1FYYqa1VgMKc30v
6PKsYYT0BNW6Y042Sg/B0mrU8EwiXutJ5d5PuHY2iJj8p14M2apxeI8DF0/PE0AX89i4CJSrvG4U
S1sy3dsM3OEd8zLpwRQ+h41uHzp5genS7C2xZTGdbCsxeNsaa9elMosTGVkDlchw6tOUOMkxklJs
6rGz6b6mSYeLakglLoeqJ2FETdvBE1R5a4z2XKsZ96/YTdewN+HT4VnVHxnhQXyCOjRYfDjaytWq
6iySvr56g3DPnauGVyeLTNQOyz8iLVqrQjVGmE92vO2abrllUfpCX4H8mz/VrD54RhF74cC+GUXE
qnlIdW9l6koHBGREmwkz2bNDu9qDbWsRD4eq2BexaO/rztM2hTbrh4Et5yejqoPiaYSAtOI9t85o
V/KtvufCSMMWA+nrYKipZntkyl3mqOkocGjc0UZFJFZNyDXjnL0lpmUc/h97Z7IcuZFl0V/pH4AM
M+Bmbb0IxBxkMDLIZJK5gVFMEfM8uANf3weU1C0xVZlW+6pFlVQcgoEA3P29d++5TgMsyY7UttdK
zJe9PqcBUXlGvUpHtFN0hOaLixh1EyO+7vKy/jwjVjkgQcf3ysx/R1gbQLjUkCQu4HMMJPnhd3B9
CY9tlemfEvjLGyAgzppOPA0zXv9eCfJ3TQOBdISY80LrgRzNOc4IwBbRzuUNbOHxkippSDtmaZzt
J8gkLXshBfzLSBfz1vBm47dxgETs0GHcoPc39m7XWGgGeT1TVGTMIfXZpklN/h7d03Omy+aR9n5z
O7R9e3EcQ9xQ95YBxtb0BkgEoH8rHs9Z5cyBQ5b7IoMj3sBObiY7Bt9UDfo5DA3BL+lcTgIF6ufB
x25YFRayVhUXfZDw5F+c1FM7eHXti+8hje7cbE27sf/Udo4qVnbhuwggO/Epc2PqgTSrfpVk8TE2
KvRNNlX6IdajL2FbAkkrsTnmpQeNQJusTYKI2F8RxkSQZqhv7Daqb50k0U+W1i0n7TZq1kpDK0Wf
3E5Xyug/aybCvPXQRV23sslrEwt0sRuVK4LG0T2icRHw4uo0ezTxS+ID0XeugeGe596fLfpsQzv2
6woV3oupsGgrG0fwyqMLye7WZoIU9tGdYo8mcEr0RE4pQzP2oXOnOvkdjfufufhP5uJc9YUo/q/P
99e4+vbbf4EjeSm//fWI/8cP/nHE94xfwLaYBqX1H7Ps/zvm8yXq2yXRaJmZL+f/v9T9FLRLChY8
bqbffOmPQz6OHcN2dEM41r9Z+mPM+TgVpx0B5NXib2DGzvzz7wf8po3omgl0Nxr53ZyT4+qe2WzP
ls/OyG3vPEkMs7e5VicrnOdP6Pe1gy69s1nhsAgK1o51jVv5kxiL8pIP+qMT6lHCSadJt5UNMIxS
mVR6xLaBja1xm9KkWvmdd66XOR6TlEuK7PeF4O9bV+a3liZ3YV+H6751BLV4gcJuHHxcBMnboA/J
ueA6BtgtgWCUVYO82Z9XjDwlXo35VAn94hpkw2PReamUXAyQ7WaysSG0ffJGpm62LsCULiy3s2ep
nUxIx6mj8o3e/K00xmtI3C4w2oHJVcbZc77Y6XTSI76rTRGZx8nLVPcoH5v51emzYz4arzDMnxqi
x6s8JAOoiC14c/YeorO7otOKxLULsfRp/pmW+RNr64ung4DQI3nV2+x2uQJ9AQ+DcehbWpfoqKM+
3Vr5VK2tApYJ6Bq6mHJ8QKp/9UvlBrDOGS7k4lUikd+x4EBrn06cwqvDjI4j0GTHhcEfigj+aJJT
EahMPbi0imVtP8VWdoxU/tI26QuOK7ZVi8OHy0DH5g1JO3kj1e9i53xWk9VvG0FKuGZnx9kGMKD6
mGXH5HBiVlwoM24pXRzkpMLU4b5mAq+LBhyhr5NpE2nLtYyLF+aISN2YQSIEwCK7vFZt8w1aM19k
p196k/HvsiL72EcQaJ9qj545oP03K+fbHCO5zTJ14hDl7H2yifHa8w7hRD7OYU+4Yu8y4SfgYY0p
HsZf4qfYMewZo0p6hNf62NpUWLGjHgoUZIqoFzCiBHMjRX8pR5AeuDBe0bSdRngnQRq3yTlrvKdE
6b/6jXWHjckIXFhFk9nvZyb1+0aNDyi69zCLe25Uax8VfEaaTtRV1o/9ahjmk1tNMe0cPk9hGRat
Ke4EtiJE8Ui1VnWnP5aR8SosCQgCCd+qj8gT9MaHph0ebJW/FeSnBrrLcGIo1IMVGjGZ6D2oEHNR
hiBACAwU48H7dTdK9yyE/YRVFBeS7Zxrx/a2/fJzvE9mpWwu0nKfEq+d9ku67koz1Lk2CSjGLCFw
wsXoq9FIYsHmtstVFAbIkZ1gEv24b7xpJP3CGQ9d4foHNWraXRZP+aaZ6+Ku1OoJpXQ+HouYg7ap
5dYrIIiv09i6N4af1cyRVJUgbm7RNadrgUJ17WWzfAm9inEAUvjc5cjZlI9ZGT4WCvTCerY75rmF
mQQqDmH0ZF8piHFSqJyRKGARrNjrmij7TWMrpAQtARR02KC3M8Xo6SB6zTnX4ktZYQfCLfRYaSgq
u8FxNuPgvChycV/L0qR60RbaHHNh38OhV8/CpbleDGtzqhZKCJPpiAwLTLLma2VUNXICOHUwJwJX
mcbW8io+t4lHAAYhXm3GqWtFruEdUpthxzATj0zmPXmaex7MRh7CsX3TZEuWXPaTrI1F//eXDi7E
QKI8hO/aPPp0hD/y1RkkolySWbW3R41G6wBfFZ7EOXEaEr4M9ydQRHae715NsKFZJJHZ8J4/gBqF
LYfSnbxyH/Gor0sjO2LEjnHV/zQldmkvfXhf0Bc5CwJK+wfspfQ8ZaUo0vdmn72IkNVwWY458k4o
MFdddeCf9N81gP+SZP0RYca1JB+WDRwpm/g+aSuyShH7HY2YqXfiDdijBwbv2I8sey81ByUI75dE
thNnyp/RJq3v2m3La5OZotMPpLf/EcyH4l7O6eQvRPnWWqdV4VNsuDj7O/2UVmm2J9z4VcJLQ+kx
wvIaUXK3FOOrdoEbwE2PyvlE1hS7LiH2QhSAChDmm748SZfl23fNOshg/DRVeksRvS2c8aqK6FF3
4mLtKvs8+PgPVQVI1XGq+jlCixrY+FfXfzkl/Vw0utyw2Jdpnhr0VOg4f7iFzBz7ZmXa5T42u61d
6Re8DpdiRo38k9f5pyuKC3k5WtFfhUPGHfYX5ayQhq/4Ivcqop9DB+x9MhIaADmLcEl5RXB0dttH
RvEpH6eL1+vFpzhiD7Xn6K0ZWZeXo0qacYBAqXZCfos/hdaYJtyzhbkl9lnunTopgijCvtgoUz1F
jjntisgEtJNMyWnQ2+5aZoqM+IX8ZCb2sU98BDtuD/irTN444Lsg5XM+RdywOwYZb2E1P/rRsJ37
js27tvbxhCE0LpMgAhoFvkadcEbn1ON4Hick/6bJ78ZH9bVFhR14BmesH1/If1hhSIsght6AMmxC
5fn7dZw9DT62ZgGglfiMOE4oVjawLu5Kk9b+x6/FCfu7px5VqM2nBQfnu6TP1pwSL7fhYzvZeLW7
5Aiy5ycL5vuT9GFlgQJN+NXy38L8CPxO4ibrc10v95UY622XKJMg8/l1WemT2ZpoIoTHzLT3QjPP
MhQxppX8qKnwS5emv/ouw2CmKO3Kz1NrP6Zs4rFgdaqn4tYworfZlRZ1Kp6K3HJnZCyWXA10TW/y
BDO2X3/2IV0hIPSjgw2nLcgdzi3Er1IKiqbemi0Cb4vh/A7T5GKYTN6ckluwSbLbUWXHzAEI4rsp
B1QDMp9j1EG50CRGvb9WpRlvbGv+CfLZ/odFn89CoNEFPwza+0OhUJp1T4+0KPcGrePVyOwrSHok
8KaW8Z5jrkDCcWudT/65cNw6CDu0bbNR3PUp93KYlRv8WMNWhotk1mWGNsT6k0xra+2D5gF4457D
AUjfEDrnGDf1GnGEFtQVDgdylR91U77OHdpvL7lXFqdDRujgMzS1y2Id1h2XqYYWuLNyuRO1vEYO
HpK05f60axa+zgXTLDQ7RXOXi53pzI+ibsfbH9+4//CQsGcs/3mP6fjIy6XD4uW9BIkv/XLNEUdh
WefPsXXsLHX0k08E7MP3z4nPLsyyZuCu/+6ZbGzkIjSBQbubXbmBKQnQOkyP8En2gi4wRCZuyXmi
QMJkB8Yy5QQY5bc4NufVUIUufhhRBwkpmhvhzvghgN2uysnH5W/cAJW7wzjVBbHgtA8bzFpbdfda
pPNV5dMJWzSbMbdZZGUvoVxOqYiTmHrcNkO5TlVlBhxXN2Of+luk1Of38nK2lbVOHL5RtNnR1YDi
pSgnt3U4wHeY+/igfKbISxEENqJayz6rjuUgHxI8HmtMjUMwN5R6ziwf2j7SVxM6PmGND6iLL42W
HC2L05rhDbBlMiZR/AM2qGYFLpQbsh7GrWG33WZ5jDrlnCF5PrjRUkA4mcbzVOO8bzgt6WF6q5rM
X3s1340j/alJHR6xHk+ocNRr2/drOXCB0zy5RSlXMMvlKG7n9lMajxifbAwilbMf8SppY3qcCwiS
QIAof/r8SFG8Q/hZIi8auTF5OlzZ3+aG8zXuZHnMDOc8djinzXZC8yt3am6THRCp6gSr+5z39pPZ
Jj/bj9/BrB/WQ846yJ4Q6nNHLW6Av+6T+YTV1IRbse+86bXsxmuns+8hwKW847Fezl/vpXbVCwOh
ICe992e+jPstkxSwAyk/1hTWOutJZ0LttPYXufU67wkYMk2fvEY1THsE+BoFWob6M7KTDfFw0Wuj
5eK2bpmqzRH7Yj/H4qbkbw9mzzqbGmtM2k+Po8VxS2+tmiF6Qh5t1C8TIU7WCHNN9sMYkhkkKI7Z
cD0e+pEVlMTqa+tTkgpwpOhCr7YzAOPJ4fMkbWZhOZxPRSwf0hCseGFo8wr9+avbAcVr6/7qUR3s
s8Q9j2wiFJnDA6zOy3Ka770/99f/dNh+1mHDYc669q87bOff5H89A0T7W3ft9x/6/+6a77AAQs3+
vybaH0N0T/ziIatBt+O579wbDvt/9tccdDVYqvAugeMhtIYN7c/+mo6VRVj4WHgOHLFM5f/nv/9W
P3Qf/v0H/ijbXx4oHCcWHhhKtI/VkjEyrND1qDogkMPplpWRc2e1sj6/4/T/cmn+4Vj93QbEa5G6
zRGNpiLG3Q9P8djp2tz4RnnwLGmc53EyzulgiceJK3DTwPPf/Pj1lt/3t1XDoTVpg1vVyeEW37F+
WrTrXu3rvF5hMKWSel0AoVSzgRAG4RArpmtt8PwZD9JNzIcfv/hi2Pnw4hRKhD5iEUIE9bFYajQd
4BqWzcPMgvwN7Dw42RzT7c1kzOpKl0M8hqb+s7f8D5fY4WqxhlOofR/61ROp00rfKw5tYahLlsf9
N9b5haKbAKyN9OnffkHEYmDCl9kUDdrvvH+prqna7Fqxj7WwOnmAQXAjL0RX39K+Wmxtzz++rN8n
EXp4el3fdJB+kAL58WiMKF2fI+aVe4b2TI+J4+rMu3lu9HHlS7ssGEwkxtnPyY31psy4NqNTPpZM
/GQQuxkyVuZm3rWfgPwgHHeGcVXXcXdjYIR5mkz/J3cBUpmP94G3nH949pHDCB72pZz4S4lXMrSK
0qIf9o5HVMKDRvpGeOqiXG+2UdWwsjeRIY9GRcsqWnW9YzzwDE5XTeTtnq6l6x6TzrcO75PcCAm0
uyLel3upC83qVMy+ARkxLuLjCDC62JTtaJwLyDtF0GQONLfB7DggaW2yeNTNmQGao4yz1npauxk8
vTrV2gQGuGfvCBPB7AaYTOX86o9WPa3ddsaSjI7FTE+t5aiLyyrhrkkVycQ+1UftSwqqOrw2rdly
y4VpwyTP6yYNeyxcWAPwEqYObA70AlN1i6R1tD/R35I3GAooY11yp5jkw2qne89C0E4FzykCYnXR
ZK8uImsAeKqwqZ+H1IRz1+rWgYjTvmEaPtbPiI/Hi951zKRFM7N8MSgVYAJb58VvAQhUbc7kuxjD
+tmKe3XVGs14cHra2cnM3AremFkeykmoZzqZuI9Qs1Y0bkJHXQe75Z3WGS7ogoNnE4gSRLaZZlm7
HnzpvOQD19FHdXAhPtB4GAQf2uw34hFunfPiaq66JhFd1YYRsbWdqqT3OYhp+ONBVavr7/dqnEbW
ADgwkcMtKJXuW55WwKupb+pncxpJHurkmM+BRgJcTJc2TIpD1gAk7FF6CH9A823GX2K6xI9+zXq6
7rOBYV4xYcFYjaVrv1SdD9w6qnn4m0LcCHQnj3VewLuiuF+OzhnnSua81anVcQJSvKOUHIapluvR
ffc+m139DPu7oIlQZXMD5XoRGYjYsA5DzBh1JevlvUpb5Cs/qtr9+/W3Ve8E1uDDQs2QMVH8xx24
BWTX79/Th2EJ3UxPWTfmeK/xXj/FXj+uZSTEdoAcWQTx8ni4fQY3EDZVGJ6MbtTrYOzkgFEYSMLV
0tEnW1BBLWqYPsdOfu4bXAsOsvTMVPeYXqAUYmJU4bjNUyC9cCL4gTJPDP0gjd4bFXNJrYwxL/aJ
tsNplso1rMMpvNYo1cnRrhyk4CBu+vDGnMX0TOobfvdJQ9QuISMnFzlppvzScfnjXVeW464z41Ku
Zj2rVpo/YrrQs2SlObCSmeA/1PDAl9YLKqRSTFth5SjIGnWQVmNvaz+1zg5+mmAc5T7EI3Tqo4rp
SDHADanDhI9dm8AHQdTovNh46nSzQbUyuXR6lXGnuXF/lXS60WTgPPna25mwub86aQWRSNRp9DSC
u+FKY03TzYppbjWfIeNH35qOZdMtEpQtSQxrSS/F0jkGmWmU4HtW3LsIuAjchY1Tz/03QZNCrjsN
lM6am1sckfQDtRJYzgVFjhc+WmXXl2tDsz/3MXGlSdu8lIaXnkkqdOx9Iy2WbMSFy7xYH7mlpsyB
sGzwL8zzB3Vlm+NeNkN6B3tXC9mll1pj6vr62TH6RdwSg9LxOJVjlR1HdZ1pxz9iSjIgRRn1MwQP
lYMIky+qggicOi4LZmVmD6mmp8TjzDxYYnIsWD1w5RPPsg5+LXTEbyIs12yj1YMLABjob4luCUrJ
1rAK3zk6+Qw9jCQx42vRahqm2Nge/ANGmdmSgVF3aovBaCkhTcv6dY5Gx0VpQFtW1OGN1Oro0nZp
fGCE+eDFcfOY9+3LVKhl9U+MR2QawzoduE5I9VnnndpIjqKqza+DFg4ywDSDdUZI795EYeitkxEy
nsVYa01ShBHwXGIuDKvW34J/Le/UQLzwdrbNxyL263WlOvi9I3XF2p7MBv1AbjvjqrDC8gzPwP41
Nyy+v2bHaj87dDrCX4UvsRs1TR1W29mvUABgDRhQAXaZdgNib+DSFfgO596JnsjJqPaJXfp3DO50
UFiguj2jhrE0mWH3TK+as0jdO/6NJRMtyIyRj7URot1Q3tssFjZio3Prk1tJzedjJJ3YFooqLdYa
Pqdvek4UgcNMz11l7sxN0wzcKV0E4ixS2nIrDRGOiihesgtMwVqK+o41PRX8npHJ8c7tKeA6yUcT
5LlgHYRhy9+EVIkhbW3zf8RZyS2orEjcuDnNU+SUGet9O7b7KR5ZB0cH1cROOK5/I2raQKlPyjBt
NJNFy/LoEdQWL+86EB13Hp6tPVr6ZIcmzX6ZJ6KKgvclEMFQ2G48LVpufann8aWXpc/guJb2jRwG
fQfsBPUdiKfuW4nHtl4ZVssdYTLce6GVoy4dNhWJBC3JofyAPo4paB2PE8NEibL7/c8ySlpVuyZO
OUmEmsb25bWs9k3eApCfBnXpR86+BYQvDNN5OR1NTH1Q0YepsNWt4eI7CfRWVM/SbOr4zoS5zodV
1LxXOc68ZEm9713tps47SBkuCG/MvDGB1vlK+vroeUEEB/E4ZB24qKRxpnsIaM6zGxssrFOrpTey
bhXYrRz9DFuGET1ID+s262bu3thoTUDLM4S5B/GoH+sh1t76thG7eJBYaPmbOeUkmiceTSW5Lfy8
ZSdvgKs8WG3D9hS1EOW3rWfjEohUslxRLAXkNDgT2/pQ+w4bZstSdR8un2gKGuplHgruuLzjY9SM
hqoBe4/eApzviHPb5D4qgkdDm4gY5DpxtLx3rUQb7pGy4aUPEhlHsX/NM18wLQTVOVs1W2MzJdsp
S7TI+Jz6nJajnZK9s2LWoiAAYkxNdPytQZgXybqX0ESlC3an0JhorUCE6sfMbuOzVfQjuOWY+XQ8
IeuxHQKm0rm+5eNvrhiR40M2xiiBNJEctZ755tjFbD2TX+zRBRugBAA/k7Dk8D4ad41ujM6FhwZ0
6kK0PtanyGdJt5BebJHqM76kTUrvXzWHakRwjJTHuJY2Swz454VBivYBRxEnkt4tsjctsR0gN1W4
JwcGrWffMITjCURPaZdvGIzetHy6E8qWB+5rDgZDo9+JvtbvnAKv1qgXgdtNxV4NTrPhbBzeK3eY
timbKArSWG6UbTPB7O1bBU3/E582+3Kp8iM7X7Gzi4WZuBjA/cLFQpnfDmST4hSMpzsdks/nmvnt
c1uZ1rkacVUHVsRwp1PNLhd5uXbHi1UYV05+5cbUpP7muKFD227E3MS8V6QEq5aetBFiI0v+zWlc
PhB74BHeOjTRET+St0pO6qSNdQCPCSfcNIzLChLrrBDsV6yGfVqdhsbUQLBOTX3bZYuss4hZbRK3
5Y6cxyXCDvNW3F0mLNM0zjl2r39cRi1Vx9+qU4YXFBwOjQUixc2PZT963FSw49X72nk/9I8KMXG7
HHx//DrfVT8IeJgM0Mug7Lcp3P5e/YgwBndX9fU+L10W44HJ4kODjzNf2cqoTi76i/j4vhz++HW/
K/15XXIIHUbrpFFQKf79dSnJcwtLMsTpNHdfeo0YmqJTuUJfGbN+VUU5XV03Zi1uxuWU++NX/35I
u4y8qYp5wPkjPg68Yb3TPTFcstrxb5ur2W/NB39ZdbHVs9r3EaPUlV63lCXLyZuhPIv7+5/wn47d
Tzp2NFpICftBx+5QfkM38/LXht0fP/On48X+hVESZ0tbN+k101770/Ti+7+ApqfvYLGLL8gXvvRn
v874xSOqXmc07hg2SgduuD9NL94vHl9YfuwPwMy/069jBPjx0TUsg7+CGDO8HUtO799vbQr6OJnR
8x9Ca1Zrq8nzF8TGBFkMiW6i/+DZHldTN81ISrRRBllkGjdu3Ba3MxHfCmFOmW1CPRm/eWCc72Yy
er4K5Dyw3USGNo6fKtaqCnFylnP5tXBC66AzprxrE+kyp6Fxfgtf2p+DLC1AIHYChUzi+vdem+XX
Vg3jnT6+FFWLcxS8yiMGlva5yhIqoXnMUQZneq1eYEcXapV02oTcx0LuuyY3Gze91XtRtqndJvs1
xsuKwaUtKFMnsw1B9E8Jdr9G4YPNxXAL6o5YioFwFNiELa2iTV4h5w5aS6QGWV+ptWtEDMmQuiC+
sVJv9DfYthNOvWXuWkGmZdVr3dX1c4W++Tx0kx4MVt6dItHJV3iY5bPdJ4gqsPRPJ+CMzaepTqMX
Mzbhw6RmtSrIHMGmTdcf/zj0e1+eZ0dVF8eaKkLLfNW0q6mQ3g6TYXb2rUJ9snNr3tZTv54QiHie
HDjDAksZy4E8bnvaSTPxLkQdCXoiVvGqutxYWQqphcsg9RD2aX9vMdNYJ12HJk5O1j6ccUsgFoJr
6fR4LNJpHk6+khgP585ojsspjSSByBERwLzGu/H1wiyZTk75o1XUwz32DvbxwZAM3rLRQIiVhU89
hphDLdmFy1JoN3LG+9iX4G2qebIDgopndPXG8CXPproJHFG0NzJsm1Ps++ObAAGNen7qtWzd5XA4
R7vMNzXo43RdSgFQElPpottUrbHikJS9NO/RDuzEzi5KCo6QZiq7r2maE4ErQ6qPVdZY0aUk2tPY
s9Ml17jOrC8mquJPYnZ4NZoB7b1BwAbtg9g+GWYKKgNRPt0FqyePYSLzxOzHZi8nlJRRXOSBW6Tq
WSuj9mjphfhNttJrt64OrJajtvQTXEqNuII/mmVAbF6lPdGvcS+xzQCP6BKy+1aim7NXu64sAbqH
EJ9In4u1cMCdNoVRsteJ7LOE63TxVNrddsYUHz2SlDhsVxKOd1jaMJOnqFhzu1YPvsVpKGr7iliY
hq8bVWTfNqM9VBuQcPU5BSqWdNAleMrRehspau6cjonN5UFUr5O9hN6f/6lKI0LNp8Q4pS7gYKH0
nKabrsp+ZXZaj9FV4iwhx1UPr5McremIMyKlKncvho8OFePLHFgWvTt6SeJe5Tw9m04N+TPGkGll
5CEMAW+ALx9ktVnBbO6c+2FwBs70idEHPc4cQnsS/WwDmbnpgbfvbAaVyKI6dIjZBCcvHLONb0F9
bnlermGnYEAlIPE/q3doizv0enrxEuKnxJqY5UG/t+eORLl85bmlc8Z3pO3l0D7a1MSfNE7bGbhB
ODFIX45jVLq3VQ1DplhoMvnClamHYvoEq8c8DAt1plr4M/7U5Z9w+QHhlr/TachktES+8Wo+SBTT
KwKYOeA28Znh8mpYODc6wBsGp8AW+U2W1uyGhYkjgOO4CyXHAZeTpqCcmkpfGb7R8WsWps5C14nJ
TTggPqjoE8DeQTXX3XHsfxYLl4d4RvS4C6snxfUB0ZXVehr0L6UB0Sdc2D7Z9K3txhMOkjwIe1RX
iQkGyBCZvtW7+LN6ZwQBC0IwCDUIfBCJRogSE/Oq0/gjSyV/BH5y58o0vfTAh4AkgticTt5CJSr0
6n5MrALFp9cHcsEX6TIb1+Y70with7+n5UQlvyCPBoav0I9i97ZJjO7YWt2pXxBJk/DHncmJGafl
BIraZjqz9gTdyzbymKlWsp6fAVF2t0JJe4twdWVyG51cPu0bPWpNNNMLsEk11U5zSm1nw3sIekCN
Z6SMMJ6oyej0U/h+aqaJFiB0Wer9pM8/ZQsiyhXtN69aiqUkMk4YhpqN1oFgDJa+97LMNrCmfG6/
B4/W4NrBFLRuFijVvOCpIjeazvmCrJpGo/1Mg2EINAfisimST06rNTwSGDpb2E/whABgtQx27sc8
DD85Cx7LXkBZDlartcXHJCBwrLMFp5Wr8CVeAFsmxeLFXKBbyYLfchcQ17AguXrLPXYLpEvR6V7R
ofriLAAvZ0F5xakKA3R5FFKZ9yrpj199TeDRGNS0taaZhqn08jcXWeB5lptuQYbhboIe1gKAObPG
aDdpn0AXa+KiuRIvma+xemUnJKJW4CxAMhyp8av9TikTVdcFXjZcuQnzs6AKv6R0XAgeB3CWLKgz
w9Avnt3Z6wX6dShmy7rkuH3XGrXwnSONrw7qWljmWnZfINdfOb1nfunBuW7pu0BaYzlcqGujjpHF
9srtlJhIbR3LxW0JqE0DcHZ0OjmRVpeog9uzRWLxdw9azrT290LoP+fkn56Thc/J8l9Ptg+V/HBI
fv+BPw7JQv8FZ+33tnC83zZNBCbaBrhFd/F+/3lCthaWIonhpABTj/nLIOz/J9pEAHPmxjTuo1bg
pz5MsH800cYd8vcTso5KFVYC3VVgnFAV33Wsfxm5TUXfj6WX+Ee9KdRJS7t6LTMzuyrLyb4V5Tgf
CHKCYkR/DaJR9g43esccpcwOMAd32gUKDBwk4DfjBYdk+JjNPN6nZkEmxT1pIYfqnWkUlqz/QfMO
WDIwTFK1e4+T08tPQ1ujAWaglYdHyED5t3EE1TQ2g/8YE8gGQuqd5dSDz5jg5YJ46tm58AUkh3HB
P6XxQoJy36lQ5QKIwoeT/1bCjIqQ955TocYvPbr1K9gr2FLDWIdv/QKcQvV8SysNWBwotvR5XsBU
dhiNX1SE4dycuviNxFXoVSJyFuGP8i61S0gtzgOr40mP1O3stQj3BFGab16haZ+qMoV37o1FdB41
Mzy47+SsCCYVoMrKsm/MOM3SQGfBgNokQaLPmFb2OaPZDe3C+NmYqHMDyy/8XYcWwVuBfMzvJyOO
7zgxYGEdqmifyDzaEYvnH9Fcjjud6t1az/A47mmOzGTJlnHuraYJGg6MO7SlS6N2icexK/FtMnQy
Zya/9UhIwZJzYh/AEBpmzXEIs3QDnxlJIwxFEvAaJU7tjEbISdnKVrqo/bPNeZ2Nf/SG6+gVzT7C
arTPmOFThYQ+Gp2kyCtkt2593+SyxwvhM9gxFRdH5KRlanWZ3xlQAHQafXN6l+BUILHN8cYnXEfg
6Qe790FQVjgx4nlSiv0cszwBSmG/jsiX26BbbO+YM2HAVgnYKjIW4N5LRbSKnnT9sU+LRcUeq+ji
9/Vbx28Z9no/N8laIx72TUZ4YFdYrXP62Pbcv5Ytx459CM79MRxUCpmgbDZMsFLrUJfu+FKjL7+4
sgWQxKRrKzSr9Sg5GmtrVILCSyWGvEPiG6WPjQ6WZPw0a7jfc9rEYBJ3njEmVzl58YXG2GTk3/h0
TcmwqWgTrq2yS7jpN/rcMvo8o3IpwnPUEelRGBUIZrsfAW9Ll/OXYX6OfF6DoMV1ms/3dqeijSzB
TwS9YSBXDEtjyQGFVgUX0g1GzAZHMG7ZtiuygsfbaoOpIisjyuiTlgCLbIGxokPtETT4mLdpDJ9A
83qThEbB0D+yaO1mxslELHZb6YaHA8S+Qr7Z51J3bubaxl9Ct5cMwXIxpOD+XA1K1cTN2FO4Lunm
QH0rG/2sochy1103WAGoO3IE0rk/YqjHmgYA9QBcU94MFpnekoyiXeMA/8OxPzcnt2uGo5kOxXUy
ShuxXeU6O4zjPXN/yAQxD2ZWpW9kwn02NJaB3M+++W1lr+nix6sqSbsHbTDzcy6VF3QlPJoEne19
a2esWj5MeeoSxIe6y5EWAH1M9GrkB6MJ1XocsgtBAo/CbvMgmnmwNbgxaR/RDytjkniNNAiJuAzS
RB+dFfWnv29nl/iLzF2udiUfdMuK1zpkyYNX2fMGhwx5JWZqXt16oZzlc4aprXUOEG2KjcuUnSGr
3Q23DufUTaNSkhhgoX+xctt+8jDQr+OMM72qY2qjofce6LEMp1q6uWKR6lhTOKbAvUucUHvVZ4XT
Jc6i+Q5DKleujNLLPLI2ZhEH1AqiBOwCwVDB0ITaRB0W5tCch6AvaS3LzokCYPLNuaAvu/PaYgFh
mS+6S03DJHPcKuy7K0c0/YZkG0KBLS7KJ0kBvQln4J7EVuRcbdPCuBBwCBOvSTKxifgQOcjaVr0K
YsrCmwSW5F3a+YyKdYfM0TKbKURMfaP7NQJU2xtgK/jFE9WIf4lpCE5BxMf/lJLyZToDoR+ZKu+M
cYAckUf6AyLx/O1/2TuT7baRdOs+EXKhD2BKsKeoXralCZbkBn0b6J/+7qCz6tpyXvuvf1yTXDUo
iyQIBiK+c84+cra7Z2FE9oNopvKugTyymY1G3+Y1lLBh6bxDqtsS5yGTDUASZs6iGyf9Q2JbtBHF
0nq1JLc0menxigBQefZQK/eT5hg3UjogBjrmGbIY5wciB663KjQjue4Gn505h7Ur6QDP1mMnBUgi
M/j8HktmDpnEl+k+oRmcRqReeLilPUQf1vw1LcCMSsIuXo56XsfbgpERkOw8fIrpeohXRe3IF7Z/
CU5gbUiuTDgue0pdGxLyxvSGbQbuhFUvj9ZggY4LU9HSFZkgQ4hGPlH4Yl4t4MmuwMdRx5kDMOJ+
a+J77NXGA11lJl3xab2mpZRjEm2k8ce6qSVtvNhdYlkxNGNhavY80afXOGtyEmm2QPtyjWkzjhZd
Aaa90Mzed0dihHddz2iX87lldN0nvXHV5nbmCJPpn/C85Nj1J9EmH7FvqPrqrnJ7nkSZTqfHUsW0
RJT0xGx6g/Kl2Rom+sj1afnidYO7CbOZY3CbsATHRFPQqNqRvEw897tRLx5H5JddkgFJ4CYND3yV
ObiCMr/DpdOBHhbHPtLqNXrE36Ps/+6P/7Q/ZotKiuT/3h+fQDD1n7P5p0Hy93/0r0Gy8RegIzLQ
vtrSqmHx375Pz/+LFByyBKk4KkmMH3bJlk94mgYFxU9zKc/Q2dv+a47s4vskmASFzUazUf/qP9gl
G0oB+UkBgokPvQkDKR4sagPfRWYsl/Clt4TRcTD4fXKuNcTdaIAessay2yUNu5NBf0u1kSlgQy8P
hFccNwMa4B6Y9LCzGqPZMQkhyPvDZbz9/hZ+cqSa7/bvxAT5cA7oftPFOKe/n3BP4FGczISGIAYq
R258Hhs33uIyr6KQECqKofgoF1JKQrqxi5i9afVAc8yFqOKVpXEnMdcCWqkv1JVFAVhm7CpdYMfS
eC7iuAPRkitcC48OzVvnjqK4MMJSSBfb7TRvT3vysra/E1+M7/yX6gKDiRUXpvrOiPGdvAFmrNAx
rBuMThjC+kf8NIYaVqebqfUfm+/kGX/0rNvFcPsnzBxI421TQNbJKfFa9WPavBVzoVNPbFH0Otj0
igRQ79g4ehlzi+0QmnF+pIErz7YJfDbcBjDd76iLpSc1GgE3YnwJI23XJkt7bKLU2PW9JT8netxC
qQMS76byRGvFsaad6lGUyUTTxDTvhOw7qnDi4Thpg7ZOxMLEGluEe92Q37gqo3irJbRaMUg1qnvN
9p91K5UrLaGLbL3gL/1kUigiVnrvjGdsf9od5E+w0yKe5WZMhukqEsuD3kf5TYsxkwo+v6SLZQQl
sfUy/CYQr9KVjwOToBCVaczfQV/d6yRz74ektIIi9IpbZ1gEVWW4arIzD2FpPaVRy1jf0BJl/dyw
LTO3jZ+PjzMjTtxacCcnt3Z2tF2U21p0cRYYrdsHkg33ZoEtup+ssN5QKKKtrEWni0uvqwO7Zvw7
TeTecdWbE/V97TYVuX6MCNQcfcP1jrGh59E6LPX8U02O+LESbNOa0aDAN+s1DgcyWcC+m9OVNeji
C+F4d4sxSknZfHoGv12Qkz3emEnV0Q0ZD/Z2aUags3VWx68Ztz1Er3YKOrBDq0WqFL6gV4Jei+Hk
jBKAkZ34DFLjfEPzFzGvkaq8peyse+TvFi1kATDVwp5a57Syh9uRBypRBdBmnxz+SEBNnbYKPb/f
UMpjvBKVj2lpmuevJlL7uQE9vfamqd3btY101LHffpbmvIB2Z/R3MAc3bdfVaM1AzTrI1ruhMtEF
hCMlvJqmECZKQIMErlv+vM6jPFI5slB7dCYSGytby7uDz8z/5NcOhoeJ63gYxNLKVWHk8VXEju6E
gYurR5x/CexBndwGehln00mhOYX2Z/CrI8U/+dg+LmNdXvk5DUWEo5vsTBQk3FqVT8OcR24Ij6LX
gEnN7XDYsUO0qNbr/PFOlABRdyKr3EOGy8mPx+VNDMu0CUdpH3w3BavtUvgGKIaqPlbC8Zl2bq9d
1Z5LvWURLSUsHzIa8FNpSZtX2LzFSxkKjFsOLG86bTC/Dzg1QIlPBnuTFSZgAXd1gE9wNVccRVb+
PAyHKnIrB9xvzsk85aBGw0DltiRQIvMG2WS8c9vBYCtUxvgU51LmNzY/DCQiLwZdRvW5xi7SgDVf
s0O/dlkOSIzQnwN2Pi8+hF3ZUBJtddVmyk14wEpR0Gigl2uhdAZABNWjqMjEr40+sde6UiTcizjR
Kp1iWJz2PJpxfJuYY/ZUKz3DU8pGNAP1KuqRPeZF+HBkln1OI0hBnDyVNMJR0sWcNOfaJyomEE9g
5/n35kVSERd5Japb8r22Ul1wzTXHuTDG54hyQYD1qDOG0mnY6K8XzdUoPFIqjn4RdDql7cT+kG7F
OLQPjlUh/RAij+8MxzQ/4upI7mF3FsZetjK6tW27ptxi7jLiqCKWL9Ws0xtqw+92dq3SnEKlPsUE
G+k7N6bh3KH7IYUaI4Ee0E0MKjP2jTfapLQsZ4C9juLSDd9Y35GGwA9uG0E3nKv5vETk68sVbHQL
kIiVHlpMqJtmRENjbZgOqdLV4H8b/IebjnWeH3nGRHk165WaqS/0FNIvhzgHnElcGRfJTsymku8k
Sh4jc3Z/A7v0U0eW4/K17TUvPhV6q3FIxUtqDobYyNj9nFoMn0fPJlHdTNYHNJn6kNZC3PpQnHjV
4rOJOMWN6GTWDXS4KwhILDlOfhXNXojuWB18AYHadbQp4DigkYSEoFRjkbueHQqF7Uqr+QfLZN6U
/NBBtyv501FCKN56c13EMxpIy38ST9deAAA0d61pTSfbaew8kHWMvOr4w+dBSa70Kos1Rr9pp/Yl
b7mSZrlLHQvnklJs7Yt6OyshV9KPGSOuWu3J8pQY7Fgxqq8hF2Fv+hlb1hqRyMd03WoJDVQIRx/c
tOvKTaNkZfuiMM8XtTmylfKcXlTo7qJIe7EYX0vpKbnooln3Sr6mljn7wKCTr4u+PzsdbjTdzu5n
3X3IptDZpRcl3LJbRLNSxtZZXrRyxtXmDeFSJJ8url7ANnTbTsnr6M18X3REorprVlq+WE5T8DcR
5U0lzzMWQvsRSrT3GmlcSZYzfkVK1I8u+j77LrT+3KNibCWEmb0yjn2WmuGuHdI06LOpXx9TFErB
SMjTGAyhlcdBn4cjUdeqKXAJ06ZSqV4VWzWsTJeyFcUNj1at6mDppbyPsJmu2BQ5Z2ppY0wB/MSu
Eua/zhrBAJkAHguOf6ewUfMoE12HqvcFHa1580gKc4pZNP+IVEC5KDNbSpfxXPmcWZeOKhHVJ+Nd
qmV81TIDr5PCmTrJqeqYtEU0K5Gmw1VjLPgER9aRNGgvtTVsT9qP5qXMZrBUsU3PQ/+OXy3ZXZ17
INz4qgVnSFueBDi3ymZPka89racxjGl1A/xPVURueQ/TRKtOdSnYgdzgnrw2Y6GNfdW4WLl5egZc
kE0BS3uB9OpNH1rTb+6RhsVLE3rprnLRagGfZHDpjVBBykVT7vA3Mc7VogJcY2wsPDIavJ47PJPG
rQkDqzh6NVWtUS9oXS51OwlyPdIPeL9zPSgVHk9avQus4zs2z/0O0btssv97rPvDsY5DlbLm/N/H
uo+J/FyVMil/PNf9/a/+da5z/0KpAA7hQBq4GIH+fbLzzb/wuxG98FE5visZ/9Y/oGJ7BJ494lmI
nsL6Qf8wOdlZQscxTEiI5pX/CIv7cwQMTpbvMENnMGHx1xTU62d/EGfKOOud2D35KoxxyYE5BiDs
ZZ5xwHaAQdB9/n2B/uHA9k8viNZDcxVRMM+9nDR/kFsyPnVt1oVz4hfurY1hZFbvYyxmaqkG6dK4
/v3rcXD+4eT6/QMK6tywVBHq896fXJUdgweXsGlXjd3X1OcFrDQ1HqXDSO/3L/WzjfDyUnzVfNcE
23QFFvj5WrYxTt4+M+xTVhD5SUTa7sEK4td0zYgU4UKIT2Spcf3/4Jz8h0/JneRwN3iw1MR7D+HY
ZMOsU6BzkmZqH6gCwkiIIE5gDGtD8Ycz97uw/uWDcgcavkmdFkw39Rv5MaU2VbksxJTYp7HimbUS
tUphjKlOSGvoBKb40krr+AgFWYL+a+NBfiIrhft7yrHx62bpX/3+yv/68XFOsofR4UvTvfZ+BpAa
MS0dOCBO3iXUB5cp2ekkVHf/n6+F3wheHbcwN867UUjEVikHCW+fLEl2pLfx2wvcafco8fXz7z+W
uo7/O3VR15nJDeKn4wiIj/p7TgWILMzFFX4HZLFv0iQf1ptgcH7/Iv907ViEYD3wYqxS775MfWC+
3Jm5fVoyiefUG3CXXvgBxpJhwv39ixnq6rz/SARpDROnLZfwfaqXKidjWOj/PKWMcbHMDLwmD0OC
CnlLdMwjh/hquzM/0sSf7gmHWgfQAtbhD2+DWPYvbwMygKmrn6ptvr9hQtNgEuFm9mnyOlU0WRoa
zCvfu6o1yR3a+EWxyTKzdWmb6lVSTv14nZrkDytIu//9u/mnb8BW2EJffdO4P3/+OWU5scciq/nx
qqwfwz660cseoE7d/imA+08vhcmZMaLg0WK+v6Nw5bRVKxrrlDhcXt9XeCAtV5UIHsiNP1A9fl7q
Wb4VC5IwAIlMXu6X27eOOyDNTa0dQ6J7GDc1LMy01JHMxOt4O5Qzq8Pvr6Tx8xKsXlLgxVXTUO5m
G8f6z5eyzsguuSTrj3pI+sv2SrzjHO0oDhg1YoeSLoSN5SzM873UfExU5LKYYBcJjSKrNZTuZr+o
HojLCoJqWOMEXEzyHyHJQ5IjRvWni4Qx5ad7EXodbgYLXIWKRONDeO+uZ6eY2lNh2UeZ67SEqYat
SnVtRYbMekjMxUwHV56nLY1c6BOzuzH4Y3ctvni6kVKqk1chJJgkCJ2o+7IQ+fhCZza3Lm5WFQCC
SYEA16boBI4x4iU3It9+bWKPIInbtHudw/iXlkINItD8O/jppnUYzbR57gYBqSOyrWObcgHJ3KXz
LVRX0sAueakP4C20FKhK2Bh7A0mIUBqnEDJGPuHpIG+T0OI0nmDVycuG1/C40q6M59um8eDb2wN5
VIzINTj9uOIO+R7EY+Kx7DQi7+6RjXx1wktZkFhqDYKXl4x6hh/vGWqmWR8LI5nvcc0RATY7jWY/
vPLJizH7KqS1WG6WcfQbww9Mmbj3usx9zcDfMitKTed1Ror6wkREPaGHwXkt5sz8XC+huR8a0dzT
Q1zsnFE0NCBGtAay/iJxjr7DA9WYDeNRsxp+pBM4W5I4WkC1EVc0JPg722ayCy1L4r+Dm6tVpvHY
LSbXxx9DcS9ltHwwB/KLNboqsGyXRK4xtfJLBmqLBj2LSPwiqU0KPJXA7euZ/xcUb+tA1pC/wgzO
eFw6rhvYdJqMLk+5kic1wGMmV5iI4zbdR6RqiZEIwZ1tx649Ux8+L+IYq42JBl34e8hXT83pPkOa
nja5rhFjdsrcuKZ4mbsms3TCY27G1aQXvu6CofKQngY9JDdWq/VSG9DWdtIeSK+Zk8mb4WieFZtL
Ds2tYn5/lR7h37yEz2OtUOEzpyDeHFYekVABFbn+GwlulFB5qHDW/A9SR9XbwWP3FIqYjJzh8Szq
GHRO2znnuYy72CFrpgZGOFDyJQrobndeh4q0mxv3jCpwSPi5OuC2D5G1mPtlGbE7m5Frv5TDwHBq
SeZz3mBMbWAv4ADHMOZtjYQauSSnSS3KMRusZD5NwVguVb/WZejSiLwkHBxdj8GVwBJy7aFMnAo7
RmcuqD8PEkdaweRoNs32y/yYAanZMJCq62OmK0Yy92RM3FeWd10tCfClYV98rdALv3n2AqAdf+M1
7j18rvOU0i3QZ6xMwZKzcIGkID3VaXP9iabqVm6RPtzPVK+A8O7K8qqSmBS3uuUJ/Dh9nayNtCoZ
uvbVtZ8OBqTQRcYvkaURIyNlc55dhXkrZ7LScyeancek/ZkIIxgcQrsvdNdUR47M0YxNx15eyrxh
hueYRAWMga/RCx0wltlYvqR1Krp1OcQIDHordmozKml0bqS5bttC2zTsAfESmMUW2weA1RjPZFlh
Jibnpx3KrGHa1MZyOzv9/DWMqnETa4l2N/tV8SnJBpsxOFbkukT5TRmar5h3vwo8iwEBUW0dmgXD
iqE1tgVz+bT1tGtQmjrLvxVW1SprmWGtVcan6hhv+QSdVi0Ujggvp5zq8Yqdrrc3LWN21iUB2ZUd
Qjtb0QoZru0+ig9eVcuANlqgPtWsbcyi6p/qzG1Il5dy2ytKXRnrn3NBuRrzVEZYvjFtpRZa6z7n
ffhhV9zxVIIZu7C8X7l2M9I+qvONishMryrhl7d619e3sAO4qTWXHdnrHHbkCc2UnwRducQOqxoH
5cmdQjbYTMYIf7Hadl+ilhllUC2+gZ6xcMvqaPAfWkEzyMbrJwcaeBJPwD2rRie7K0KCzKajVc+h
YU+3lNRrwSV22kmf57HXO+TGc9OuTt95CLox1XIH/4oliNWYjZnK/GsT5yhy9mzh3GExHofa5qff
x06ztyc7nfaOkdXPNewA3pqgvpzAZpk/m1UTsZ8jjIllngI42OyxrIsXh3rC+ttcDza8A0FzWC46
uSlTe/xK1rSJAqBWzkffDWmGjH25z6s5onVsipIeTEoav8mhe01rx9o4dhJFQTizfHzKF63XHpKF
sfPeM2PvemjJx7l5km3icWz2qeYuWwiV0Oh9qLcrX9jj0+C0xb0b1d/MfPk0oTjeZB2sXNZVqM+m
TyuE3dfml4iU+pclScYHJjN8c/zi001DMN1f2ZFQ49o4wUjU5FIcXQcBjHlSjsdIkk2fUX8Qa/Yd
PvuT3VTzuZFoMu4yJdqqLbLeYI4aJmnAZsf/oJUD9cVQ2PPz1Lb2zZIs+U1j2P19kXhN0FaG/Awq
Nd9UIOzfIArj+HZrlB2sugQwwIEA6okRwEZ68zCoNznLhR8667Tw7CNu/rew1saHsYuyO4Mg8blN
IuclG90sClqAHTwrS6x7DQ6Nax/C37mdHOuo+SPs4niI5KuZjDUMNdzoZYIVBzWaHhW7kzSgGix5
W43NLAW3qMohE3/arbZxXlqPblbXYMWs5aFO4vBKn/vlrov1auUP0fjc58ytN7qUdnKcMFI6AYx8
jcBuOHrZtTvRJ7Hz417ule37KiUC/EQzlOkHmEoKlC5N6BkVXMyYR57w34yhkee+pux54kF4KlNJ
kXLtx6FEfuF4EbO47YCJGoSS2VloQTSI4S4yhxH+QxoyU5Qsec/Z1EG2nHPnCpc8y6ilQxUOmF2W
4xonVx+C2a/McyfmxVnNqATexsuFzYJojF8rE2wpzrlm2UZ1ZB9suzE3Vu4ue9mL5F4WRvPUG7P8
4OWzvRkm2suWVEWd4QatbD1mED8tqVjT8CqoQQ2X+ItedDyHOh2ecIgjJl/bXKrbYeGcUuYYMwMH
5P6NqYvpSW9HDcx/x8Q2UbY97+LgK5WZr5GCZqLKTHy567l3v4V5PH2sPav7TCRRfCHI5SZbvXZ7
GRAwIuKUVjnemlA5CZeLqbC9GAwFVkNHeQ7lxX6ISb47WhdTYlWVzZpyBKyKtmhbcAD4FzVCFBvz
Ymr0lb8xulgd9Yvt0blYIDPlhtRsfJGQkrFICuWW1C/GyVB5KMuLnRIBVbuLNby1PLNVDS1qkyql
neJLRe3liPHfWegfZqFMezzrh9PYL/VgV1WfyF/Ckt//1b9mod5fP887yV7+7XLx7b90ljOdCkCX
gylG5n97wS3rL1wd8JBckL7Ch538b5eLyR/0sd7gHqcDVrd84z9xuaih6g9TAchLiB34wPGq45oR
v4xCkrkd+yox2oPDEN9bp6lm3Otxs5w9Kl+2VZN6CpAr9DepiRAch98eoIiGR42TzlG25oBJXBhX
FWVKLCbLoPS1nAAJ3oVHry5QUuOa3vBK7/zAIKdxY5Ra/xWyp0HVTJR/sE2chHXhgcaNixC3qR1P
69IUw7pt8K0aET/iXVdoyx5Nxn2ggmb6w7T03VmUK2ADmLMdLgPX9JfzM7xmgE5DXR+Q3ZnJhtLf
od9SV9h16nPxvn+4RW7/wb7zyxXH2GTB/aQVAirDe1SjqeHEjrKsPoyKtDNF+ZsymQZ0LP4pZf0u
CKs+mbDUHMLAxWSY7wfdCy49dr9ujpsfH4yJlIWq7mg79ojJw8D8azfHaXj/H388SmoE3iluJo60
ahzzw7A71U0SaCjxh57GApRuFfiRpBCcNRuzdv7DcO3n4Y66fblpcXvBDvSYeL+frUWKvVIWaX4w
9NHJzmVbLNvJxZ1/0+f+4+8/2btB3uXFfMGvlYismuW/J9ZNWZTHRaYnhyaechzNPEo5STUF3NbW
wG0/x9NNj7XpaqSDZ7+woas3iXTlf/yZAcqBrgND7/Nf8W7gA4NTzEWPet70GX1SiJ5y7UZh+Oi7
NYG633/oX+8h5zIiVYBahlvmu0EdHJHcYh+cHmpjWe4qr5XrTuMXTO9xFh9mmeBOFqWfeX943V+/
WAUHNAxMQy72QP3diDaj8zOJ3Do9lGMzYFDg2xytfhxXZQLT6Pef8d1r2chKmNeVp5Cvl3LRd69l
J9poDLGfHBK8TYTdZgEKWm/nUzSP1tPvX+vdent5LUW7pK8FueQX8gHYIPwa6NiHZQbFTT2QKI55
Yg1/x7Z+wlj+aBJ8bxFUn4m5G0kiFhluV/Pnn2EPAq91qymB3eQMKTtxvBUroNyYjQfLeYgTzryr
iSBtAtCuTsMNrpP4Dzzld/eO+qwcI1noVIckEI139w5GFboRnY73MEjVKjU0eK8WLTqH1kwrbORh
7YHx8Yf1/CL8/O+83VEvi0bBB4d/xTP0vVQzRC5KdyiSQ8zo/SNjvOLIZH6+rtMy3rVWDbun0yqO
hyNTRhGEYz8Ph9Etpy8kiJr2c03Y55iFJQFTXSuOTLf4z5Jqd7+/E/7pfTp8Marskzk4/cE/f0WZ
Y4UjYHZtT6+P+zbPvd0GzJSY44S5O7p7+LUYB+dUEwJHwpid9cGcAdCVYXjos8o++Z0fHsjUW9e+
5kqxdQdGirR5+2LY/f69/nrXesxQwKniO0Vzev9Wdb/EFJWPCfVb+pxBTPCmDB+H7Da/f51ff4ke
0oRa3Mhi8wN5h25INJOLQiUX2btquWOiyQSspFfsBPvKefj9a71fzrlPPGgUeGlBy+Ibfs/Enz3p
SHtKWc7h164jLxzWePD7gCR3RiSijoJ6GueT0U/iWStKaESV0/3hwqq2hJ/3A+ptWETvEbfZFPB2
3n3mvK01k19GuBf92M4HkZssppyTrfoQ9fVyp1mu/ubEIcD2pC/AJdRAEfnfGY1mLo04J4ladPT7
fr5lCgK0UzZp3QYNxOMkMLNiOQPKIWOXNOb9klvht4HI8wdvzpki5i0kZL9pXRWYoAcEettpQNnk
7FeM5r3TZ+6DG9f6vmPgfBVT8M5MsE60R40z090chRbDCMx3N0Wrd685osfborGNk1oNtsKnbO1b
4WlOfSyLhthISQhvD3LBlthG4x5IvoDbSL4ms/VVCcD6lcG68bnsC+tpvMDA4RKi/skptL/lQ2cz
Z+8mK95IKE5nSAPF0XZYWox2SN76mMW7kpHzDZetZxK4Z9uINUX3omBMfGhNwELt3WjrbIZKAUvS
E73JxKURaHBj692T7OF+49cPriirfMjjxOO1O8+UrJ06J9bnhTz4esr86CzUv5WYfoBsOPT9NYnC
aAuEgke/suYzz5n8Q9PM483l8obu2G1MRmZ3tdXE2bFigBsfQooTraOpF/GZKUrRU8kTp7huL6sV
5+ITVYisUMz6tZeyoosH5NdkUGyXG8seEYFrNzteIoNW12NqhxL7Y9/quRaYkV7eWplJXWVq83fG
OInPbkeEnlB68tbqlIOuwrado52/+PmyQrh0HmA3WE+UZrYI6SbXtrDM5C2PCnNrEK16xXKnpCVH
5pyDk2K5cxCYSHFkgHP1oZluktke4rWwjeQldzuWJvLRH4xZt/ONpe7DYqzCowdAMgrm2OuS9TIZ
bGCMolq25ZBzL4miW84Uviq+E0evedXJYbkrHA0T/VKwz+mZnc1BygfAEZuOSxhIbjCGJnH9Go+R
ju/c4+51MuZ8bUiQdN/HnBiIhms0aKkeED2y53Ok5ekx8/KNv2BanFp7uqm0vNl2Kc7naFyqTcP8
MZi1qr1j7JUcdKpoTxjJ7YCcY7J2TamfDatcjtC53D1SV/gYdWJT2YrU4ZaZGjRDKgsdcVMsTIeZ
yAH3DKedTvnnswd8BOWnIMM5E43MemutaxMzSs58geGW7dafiLzbbUlHG1fV/OAnw00SAZ9LDX8L
E9HakiKtjmQXcJ5rMCXwX/irpuBjQVVrgzjL8vU8dD0SDn0xnWM/t/jvz9BAbtqpo5BtsKb1MHvM
mX3T2jpN8uSGLuKarM1TzrxD7zMnqLty3FFVqAfZQoNVvOju2q8BJFKoe4+q9ebX5mvda3KTasDj
Z5eonon/7kCZ1qdG5e1XcHJz5voeTzWGiC9K9Fuo7qHTILmO3YT8v+0+DkN4qkoRfepqc4FxOE/H
OC9YgG21RyrM+dpNLOsM1qG5oxpdHrXBydbL4l5lopm9mm5IyFF+phaRSH4ljlnvZ6NKqYgKh7BZ
zZGVghC20TxCLRJXvZPzhqocvRzvq7k8OYttbRlXhhBjB9M/Eaxsbtgo2fF6dFWIQOj5U0vf5hP2
zfFhrhz2D5WsvWhVD8t8zlDeNmHhiq2ddd6XtEjaA6i76YBxtuBF2UWf20i/95xxvBfjPG+spe83
6vlDhLCqhzhI6qa4lR0GScEvLT/YhAnMlZkhgbYze5HMw7ifla4McOIkLEUwVCM75IkgIl/sIVIu
2577b12wzdv6i47vbxywt7a1WdxIvfuAZtSsDUIH13az0EMcQQNK1x2egHRLvoPwIuWh2zLNnFu9
p4HbFX30sUuj8WT107pLwvGYjr0OIAUY4otFLXW4ckoTquHAOnko/TY+kpwDiWKOntwvQ8GNmbJ3
4IiQa3f53IpNMbefSsAiW+Z4w3Nvl963zp4YG7ulYT6ahSM+TuPiLzvdwTcz95Rw0B/Kfqycmn2N
JeF60hqU4BzXvlVViiLXiD0naH/vM29FMTH69mttet6mHtP52HTWWRS2fvbDdqTD0Deu8NSWbGFK
qnBF7t/lYQPgL7RCi8N/GtuMKVqEzkRj+tDl/pEvFbyLQ4achzBJ5lIbbBQoXd4JEECHqSnl2qsa
c+0BS1flxgBewsjZjTT8bF3CaxtAOfZTBs7oNuooNyxCIz2AgjbPXEFAgsUAYy00doPjcGP75dll
fBCEhW+iVubOHqezdeVHEHraenGAMDbGmilvtct1qg7yRXqvfcdHYqFpgkESeAhQnZHNstDxdvFA
w++qHLHJRzKMPpT6ZF33ulfd6EvItt+3KlQOqaXlZs60yobbNOS7PCvFMxBdhjjoF6dJg7m7DkM7
P8yaP3/tOI5fddbY33W2Nnkrq/aJF5Ht4Zlu+2OrXJrONSf2epcVQnAAMKpjjuTGrwsVbkyL/LZ2
ne7Go9JpbzWSmXuCIlXQlnGgfYWSCSP0ThXDzHPal97OjobiLSsb4W7ARTYfbbL5W1rjsm++UySh
mmBXB7gozJLSvP0gZP0Czm7aQLLESu07i4mhOlyGVx17NlgfLC+HqO7Zy3qGzjg7Lp21nYKFolY5
CfSKZBJlE5usMD+Pml+vk74OycP7FhINbY1nogzVGx24w3GZUpzfPs9AOpyX3eyQgCaE0N0a+iDf
0jZjzW5ynhosAnCh0ZNtgePnqdP7UsjPWBQ9e6Xb5RR/izWQQF0ic+p97a7kmNRp3xo3Ls+TU5vX
yej0T1oUDm92m3jPUe/TQqLYU/l60hePgb0DTUEUARORco+iBqoUiiE6tDt8nDuSqjrFHWuQyxCz
0kalOMaMhmYXbMFszmLd5Q1TDXrvVGf2ZPGuumlvl6l+tkcG7Xk28szA1j8XQd73rsvusor7lZE2
096gROZotNCy1iC3K5azeYkePCs15wB6DAwDf+IxYjAd4r7EoRxENNo/Jrmvb/2s4nvjobCz9Lo7
1kvSf645GymneL4utYKr0HrJS2iqW5mJkn6ORW1CUicJtHd1C/sByvirZtbaNxSH8Sr04Nc4JZXM
RsWfxaXgPxkInSuzd9qXsKYlEzs3Tb4yeWJjHG5oOoCFlTX3rvUhIr+CBYblFc4kN1VBvVqpr3RP
uweHjRwryiXQhbe1CV+sqEieA2LlxWpic7IWEItXuElJPHPGRvu2K1Uv85blQK8DjXMyGCwaSGc3
2jPDN7e9O35FxfJ3nOXtoEHP2WZAQoKscI+mLBxE/sFYFU6/9SIfVdAztbUIuZ31dDJO+Ap2/WLA
k+APx1Xv7cwZ6H9RzPkONNv00LhmHJi9F53Tcvim1ViumwW1CPeHeUwY7G4k06xjgsKz93XGA+Y0
wFao236HmUl/yzri5ZzxeeqwEToC2rIB2iXNthg76AXdRAO0QYuTizgJuBvjwDy50FmnmxHv3Sq2
J3fvtE0c6MXgcTSp13nvkQ9nK3g7GTRCdXlab71Ofu1ardrUWrXsDDdR5Dj/pZ21YtvOtXvqamYH
CyZwoGd3IEVeE9feVmFMx2bvX8PWOhZa8zwWy02fhUeCxU91G55ZchkYEYc+Aer/ljbRByyB98Is
dzW76aBM81dfT8bdkjGkFJ3/hn9XBksb9WtfM5ynKk/ajV6Zb5NvsLHSIhb52DzkLu2j4C23aV+T
xsJ60Efu52Lwa1rFmGqvHNoGN9HY9x8Xa/k8DcnBTXsCeCJPxmD25+ijXmOIIcPsZUeyjOAI5xnG
QWLtjGUzNMmnaZjkvu/iK6d50r2hJyTZ+JtYJg+UJMT/w9657caNZF36VeYFWOD5AAzmgnnOVKZO
lizphpBsiWcySEbw9PTzUV3VKLsa5anGXP5Ao7sNW8pMJhkRe++1vrX3hiBftU2vnjSz9TfjgOm0
p4a5UqrV9jislsec0HPHSr0nt7MrxPWN66+7ZGgPaePSHiW7i3LCC5JxV4MC2DBKzG1M5e58JXtH
a7cJAk/HdIPvsCkm7agR+Dvhi2Firu/M3hysE04g5uEwk2D8F2a7/D6zybNXECruQOMC3+whxtQf
YEXKscLQ1bQz8tCywtgSMQ64I+c8tPcs5WkXCdiADHatzsirDWiaumhNr5I8ICZMmdGzH+fRB3IU
HkBelRGDgx+s5ShCIbU2/ZqyKOa2V+ua5YU+0zLTYH4WPauYAiFaRpDMKR2IYPN4adjjHv0mms4a
IbsriILaRk6Nq18yzUn7jQwmyg7lsSwNXWYRGrlUJ0Y69u/ZbA7XmTsZV7qRz1sjhmOe5EP0HJca
Te7Y9ow7hGFy4zotlQhuFP2trgfXOcukX0reQIJuThBWfm2qnqNDobn6TkCuPnC251fD1tWA2VGg
o+TBbuwZyJZ0BpIvblGa67Tl+Ecsr7hxWgiT8D8OlcD6MbPlH8y8YyPtrOhoJQ5NgY4i31cePYJl
UvP5esgWtM2Ei+5AuAszm7wAJePZ5dPnPwn8EhSaS9lfe1mwQ8I3IxPJxWtXSmqwsTXpEvjWcD3M
HHs0ik1mPXPlkjrNxUxb6G56IpvtZ6NYFCNjFNjya4V0Zw22WZAAlybBTgt4izDWQcDPsiK43um+
wsjnA6QZv5F1ZMahjEQecrfxBDSYb71CZ3OIhrE9tE5FdMvIeXfWEn0/52o+j2KaJPEWfC67pBcu
AORfGoS99cqZsmbHUY3aXimGuOs+X6JIU+RmaH14NoRCQhLp8N9qu3eaQx7pZcn9r8/aVVDH4pXm
H7rqPKOj6M+noG07CC1FIGnJNBiXSIGf663MB7jkRSP1C5pD54S6jwnZ7NC8iub8+HnfaWk1b1Ef
axz/ZfFYtMV8m8gOTEc/asv7I8LgQ0MeSVOEMuu2UMs1KRRTNoM/8l2NxJ71XDaalCvbEPPZrIxq
Vy+tuE5V89mbIqA0BXlrNQxv0oS5A6St87uJFuEXFpl7H8N93wQJzGRR4HWUHpk0Y+XpT6XOj+DG
ag9etfxtLblahjtywxqWN517ftEGs2vgEL6l6U8Qyonky2Ue7NKO+z7ROF6TYABg/rPxZABD+pgJ
Qz/1GXeTNfNLs1GrX2klVhbcPLN/kOZoXAXGEB37JKpfo0QfCU1NeHQ0og4OtqWYTQ4yOkbCqF9z
r8Mg24waij/kCToOqiICt42kh80WuzxRfXGccwLGx7UjksS8om5pv8pgubylXuRHVXOZ0GCbd0NO
2PDnA2t2efK9nEvx2vgpLz2qrj8WcooOkpYrURC+1oGmB42i05GTDT8XtGl+YvF9U07XrxIjpfSQ
4luFfQUYUgTIqSeDUpd8O1JGPOwjT2CkpoCORRXsZNvLTVy709miBX4WZLA8twO+/tXszsapgEl7
jXAuOjqFxTtfxNhItVgOd7rl0PxgLOqvneUuGAStOUc4tBQc20ae5mN0RrOpuEu8WX+L9UzAb/G1
Gr+c4JmuWyci56BwcUOzPkJPr3Zw/bQvMwXBhxehYAoDudyD7aKy8BwRHTHcAnn3YemRNI9C0fM9
yj7fTfp30jQtZ0WBMT51dTq+jD2yFVSxAuQQe3u8SThWsDOKDFxn11cXwibVl1Qf/O+In6KPtB4h
KThJMYXxwM5kp0OznRxvQjoKrOjQB030nLmOUyFrhiK09moa3GuCB+rpX+3n/xE6/ELogCfA/luh
w/m1616/oS16l7L7s/Hr95/8XezgBr8hfmBqx76AWYYh6b/FDt4n3Y78KwaJLvmjFvaEP8B3iyeM
niZGFkdf6NR0wP8A3xm/mdDwUNT7lhsYTMz/idjh5+kCzjPa7GgdWZYo636eiQXW5Gqk+Yi9nxYf
SR2zDxFMsbhvfxW3+59eyST1i74+qnDEHT+OdsjWqmyam7ySOZOPpIsXAcIuxF6p/pmagMtleLwG
HQHbIzvLX97Jn8btsUQ13sJG2MsBSHKk9OsObn/oNvPj349L/sNHWsZpNnIVl4/1s2em9wojqNuZ
vlqXf+RF/gHO6CPjf/+blyHsmWAb3AE/f0fSRcCfOHDpI43AjcAH9LVIGMiOJzXyn78UA0oGsRgC
feNzPvfnSyf00q4TPlFPE+1qpOFJq8n0r9oq+8WHWibyf55I8iWh4wFBxfdkgMD5acDs9fSoASuI
PRrMPHTVdDfF45KP8Sh6tsS//1g/+UGWO4JOE0M6ZkkuXsflzfzpY1G31DybtdgHTcdCjSZxn3HU
DcnNemUWQnvARndioLX9b64nBhRkNLgPiXn68YXdtoa4llREJjRpfa/Q79Aw0fJHLeP//f1n/Hke
+fkZHYaEYDF1naf6x5eaVaamFN7zXlO4OWgzThv4NNH937/Kf7rl3T+9yuKo+tOVJMIAkakqeJVg
dNjrx8e+JOIVlsx/den+9Eo/XboBHUfdV7xSUihS5cbsdWYeQUDtLx+vT/3Nj/ci9lkiF5exMy6w
n9UjUAIdv6xFuRe9Wa8FGXUMkYQcb2a7nEBO6/XaCNCVN4Hj7PWWGN+sQOdqNXZ17BuHrs9Qkzrl
j5B/27oavnkJ8elehqJ0UQVtlZd/MFbAwzYb/Vl49IhpWy6mnKBuwlrwT4AUlBs9J0dYueTcI5ov
bzF9mF9zz8QOAMT4pS/7CUjB6OyjRUNeTxyZSBPzacSPbrzqJiABIT1hf9036EqlTKqNQm+9kcy8
7qWW2Uc9mIdvTcQqT3gf790lJH7KEHnTm+6x8Hh+UoPhK2A45WAl0o73o5nYhMqID53Tp9zWQSyu
Y3Ou1wxQHMiKVhRBKUFaNIYNjpWdG7Vi2+jRuMkaTkW4vbRVqfPpPjODmUnIlScrEzgMi0sSp9UG
PKFaMX0khZfahG5gYFhHu8SYS94WvkCd3pC/eDn9gOklbB3za5z0zmmMjewl9uvi0R0weTadJZ4b
tzS/Rnx2QVC1gfa8tNXMeyIfJaRBhkzXsqZFY+baHCE1eIaP3cCEl8Nsect5WL5EXJpTkjXi2lXZ
h27wnarMNb+ix/sYuyG6J+e8PgzL0ph0mOWmwqyJCip0HDnkTxLJlKVk2yHZRdtr8GkZ16a7PsaQ
wzEgTVDVq4rDI9qCEF9BeonpFFM9x9UHPBDjwoiGi6gKp1oTJ+P74edtX3QxQyI98q8YEFVo+bkI
EVF6q9mm4VM2IsbJYvKRYi/NX4KZk2/ZEDQeAWiHXCmRf2AOaN1il1amLs6G6kWwdpMITS3C72Bj
Gj26fyaqmHxcvWqvNGqlr75WOV+IQio/AKHURz7jtKkkKyd9CzT+VOeP6JmNLxbN7WzltEwoVq3t
wPIMkqSvt2okP7AdhRUGxILBb47GnOEOQgIYFjFuKT1zsfkQBb0WNrUlnWC2uBkg+E5aolehUwwi
eZSVFvc75VfZazDAmeAQ3J9drzZQMQe05j8dk0Mb9E9zO+c7RyhZbNESmuk2Exj9NnPm53BrkdsD
xhxz420ORPfdnHm2bJT4xroYnO4Bz4F4jjNqs08rRDnWvNlWadYRsRQB1bR8tRWpsPbRSeL8pYnN
6ghBq9q0Y0c4eJt9ANkJriDLWEfeCB2duJzW2tThcEpKN7nEYK6g8RHXnml8Q8pi66NzV6wSv6V0
YdJ/T1QG86pEjMl7JQJnX+UurTAsOjBiDPUkugmMGlkHLd4ebgQ8lNURogZtIFiSjSZ1bDnFLmjj
d6lab5104z0DwL2se9QAU3osK9fcqIj+IVuhd5soThNGxdvSjaI/9xKvaZzznNtgQihQvPwrvMf5
pAfjlmHKQv8cMYCVA0luQCyylPCNgpuaVRE3ZUH+Z6Wy4NriULltNJ76XME56xE5hFaXTZuZSNA9
fdJ+Zyz7rrD53GaZvRLq4V/7Q0ZmGm7xW6vH9VLHg/ElA292JB+EV2NBfVEkD630YqrXfcXHd7qZ
x6ikEXgtSVX/1mktDbCYxK1VYuf+reG24OR10k4cFsoWE9LKTTTvdk4p5UyG/evIYwYdOpbyb6M6
b6+MQbGSfZ60GCaQ8aSXROuhOFqVpqrX7sBLtzWQhLQD8WsaxvAtcSrouAUpsUGncwfr5qZNi2tL
yHqbDJbPl1CK665ZztW4XU4FXkNW8oZkJxBWhOJ5XJ00ClBygKBEHsmqizrhWea+8a4PrFb9co84
2HoueSTTS+aM8ZboSBq0AycJLLXSuWSxs+2Y12DOayFqQZDdgW0aV/3s1g/pyBWaPSIKRx0/AG71
YaX4huES6WS6xewGmHfiiPK1qlB2qfK2U6w9GjG06yHgoc97NJ19UKutxSg2jKs+vViRqb8FhpKn
XmM8ntfq2s+7ApeM3u+ypA52ZRBrZ9mm1xZ6victy7rraUzkOcrmr6luDV+h6vtrH9zvzp4NZz+j
b9pUCVwbobXRTZE/e01brlMr+ajjKF7Rv3/geX5se51ZgV/TFYxLBkS6Ja7JImMUgiVoMXe8gdll
0O+x6SFNsQ9amqA9qVh524oVRy99g3rboBU285USRLicLVy7E9uZ72BL7cVMxh098NA2TscJI8Ge
FF673VVJEJpGIgaEGEHGVKQoWMwyiryGWyQLcIXGer5oNHWmBMJb1Frt4lztmxlMnrDSMrRiWmJ0
a0H8hqI0H7rSLI9DY6EA9CRxpbWvmiOEI7VWRjmZxTpqxtpzT9Ng0uJj8yFY8OyW3kCMLjS3YU0j
LiH2ICWk8QjGx4JIQ3Oi9492T28nhFdlQTviLN4qN5yD1vvoJsxWIaG85btw3CVtN/YOo+8Jg3FF
0HacbvCM4YxjXZ98L2cEKFspbwD6A/vJbBVAxiOleCNF0trrmQy+Hl+T0b34uZ7LFc2U+yGzCNMU
5AFyQpgiOw2FN/XHqiArhL7nm+0rZvQZUcMTGESb3IKticFjzcLR3wJm0xY9icY43iP2R7PNacdz
alphnSGDUYCM9maj5GZsotc8cfKNR1IAThKaqzB16JHSRyOgh/CHcMQet65sU8HKIkvnwuMaf4tR
6aswNzotLDzaslmhaQeYyLq/9eKS9c12Wb7tmNMJ1RI0y8EOCmdN9HO7z9WAp82fnF/JCheHw4+F
EQ4Gan+Et2Q1WWA7fzxhd/Mc26rTiz0zBNYbcwAvFiv6237LOUFytLxMZNMxL5o5V+RBu1j0aOJL
qySIyQh+Vaj9rFgltIr+nAfKkw4Fxe7PhVpswvZiCV2oMI8YcU5tzpqK9+i1KtRdNLHN/X2J8ZfK
MNANUDm8EggT+hw/if8wETtlPIiC6Q2HsCpSERsUgZhVldQnDej6rygQf6lplhckiQtoCuIg62fR
Y7VkPdpuXrCg0MINWSVqkpIQ5q2ztnxFFxtscsRU14BXBngFbDsoMcnKTMzB2CYG2rIoL5zXem7w
lXXs639/Paz/9P7QRy/Be55OJ+mn6lWMKeI9VCz7pCzto+q78qO24HWGgxw6hqwoXjBt08bOSP0w
5GXBFpKuyDsWBgftlA/BUaY6+ibZyJNJ5dmlArNoMSnnhEc9uKrarL3KXTAIMPTwwUsVOUTJsCpb
I4XrxobEfm/Zuv0KP4gwzID/2vka9NcpMtiAo2ksHvU0zV4+d8Wq0gN/Ncw5vv6/vxZ/EahyNwIn
cdGluy4Q8L+YG9QQMSro8r108b86S7ww81bUjJb91DCy2mscG0OkkObWoSe/grV1/Pu38Jc6G5ru
Z5S8vthH/sIMkbCbXZEa6T6g3t458EtPSLJ+tQz8pWPBq9CogI8Cx8b7C8lHpaqP3KpO967N4dmN
Wbgq4aLKMMlbC928ptlPrPKF7nf/9Pcf0Fw6BT+UwwFHFPz5Pk4DrFA/l8NI1O2+LYZkb3dDHO0L
shKuNBKcXkrF0Zj5sUMYp+YEj2hfH/NgIp5TOAPDwh5QuqyJXl7WWyBnDXNtaxNLwXESbOGe83dw
hRm9+95EyyBUizoK1893/z/96l/1q9kp2Er+zeD6izHvnFbVe1fL1x961f/6qT+MecFvmOFRZmIY
WJpytJb/bczzPrvOzETQjtAsdnmtP3rVwW/QybhfQJRbwKA87uU/etUWkLKA4Qtpngs1mlzEf4Kf
Nkxe5c+3ph4sBBmTSYrJG9TBkv24OVrc7qW0K/1U6VqdNGpl2K6GqRhjQiqxqG9ykldqGJyo77ZM
xAxr4wppvY9krKCOndMqROHUnUdOIwFhtBbn0HEmUwAVRGHla1zCb7Fvxg/lqLwVbhvna2/b8tzo
sbxBUKdF27Qm7yQEaeGhyuUvSVodA7HTSIzYtzKrTl42kpQ2OrdFK603bbCj6QSeA0mY7ZqSELDA
rh6sPFLeVTc3M/GBWBuAZtqlpb5n89QytOuIYHAZGQUIQeapG8Amd+RDtbpFk8ZSzxRKQzKGCiX4
ObdSZw45Jntim/Pd3seAXF1ESxTzGwGJ5MEg9BcuPPyKVYuUzT3YLtQRr62be9dW5qHzZAK2I/te
NBz1Uy9NV53epECle9PcgWj6MuVWfuNmXkTaWzBZ54larFyjO0/3ssIMFVL0WxtpaK8jMuPQ17Ny
OLSdR3xjFVibBssHlYgP7XFOvMbZzKzhd8jBnXNP0sPGkMozDgoob01OWRA9zqXv3YtFQtzKyfQP
tBctDeamcIrF9wBkwCPY66kf2mSjAZpa5eydXAPW/kaN1dGF5ohABncywvkhDU10t3qYT9NwQlRB
rIUWi2TjkUx111Sxneq7CLrMPjdcfNQtqd6mHPYTYuqKsd6EEtWOmmzrT1G0t9HePokZuw6sZW3+
EkAEsAGKcyLa22h8i8e09VVFPonHdr5RnDpHbTMgmyT/21QZTIxDEkOPQaxdOKnxiugLXkfOMCF0
nAISUWeviM22SYWMiC7WIzpkNDwOaT/f+UnkMqZGv5fn9QDv20FVZWMDXSVuIOlVSJjKAA8sIjkd
c9gUc9Sv2hE1cKV5X/LRIfjbxEPRnp3Jz8IZQoGX1ov2FWyDk+8gEEVHL6+2lZt3D5qW3I4cDMOW
l9lS+cuQHuQzvkIkGF4akX0z3ZOu3h0geySb2W2yq6bUwFI6JK3IqDGPgQaxI6cs2HQa9Srx4CmC
qaLeDqTCn4h1ng96w6NpuoX5EEzmSyXRXzdEKYVZIjUKvqzfIoOWhClY+PtgpL7BriqObWrHpwY5
LpLnUt+gQ97VGoNkWyhEaABsc61Zp6VWreJGg9gt4EPgp03enbl5otfItDoC1uI2OqYMu839FXO4
gWjpKb6qFiVzl05i12TzvUy1LjQwBIe96QAHBaF0w7vPTpkzacj+RyC5hmXh/1vaHz6KR8qHZNjD
A6A1y+6NFEJi1W2oCZ37xirucj+9mo2ILo3SV5k5f0lduav1DuxpPNwhJTtUM7IWX582ccbVj91k
5ff2Q9dAZ5nGc2ZqpJyg5ti2opCbPpoRskb2o0vRDzMMh7FRFu+FrbehWQ0u3epE3aca0R2NYawC
iZKokQ6LYOqfSVokxxNGH2K+gFw9KoBbnSQogFhttfKCfuDeEp0BogZMDOo7NK1JoPZ+W3ybPVA2
DZbto8tyeVStFYWkq2aXJJDZnr0fpbiXGrdx0tyS/rHBgrL257q6jIieXotlNctV5AGag6Z7EsK0
71KzcY8gTpIVX1i7FaMIaAEkT7rW9XROx49EgmmOvY7qEzZRCJlwWjlaFBw5jVmbjmX9VlrDIjJy
g0OeeXeR296iBdO3LBPIZzNtIP0md+VX1hW1Nnsv6kNhyeySmWhKGpnLnc4XtdXrRl2c2EnurHEM
wF3od3OrSSSx5XMXY0rIAkUzo9xWDeEu4+JLQ/9zh3CF1YXyjLljts0sdBdQVnDx2OkltxJ2hyYi
FsdAHpLJLwXtva1ZztH9kA9noTXtCsRH9uBp2YMTByBYtP61m4MnNzYPCDWRJRtKbMuCmBvKj22H
dq12s11gknLoZ41NwGXc7Aa//VYhnNigh+r2ujS/iMjLuYFzauOSrKuT0wz6JTGsOxWIq6JLHt3c
JOuqmNH2gYhipd3QjX5BuNytQPiR18laKjT/xu+sXZdm493IV0f3oo+bFcuo/5JHsfFUOL67bi2P
R03DY4FnHfVNj3wvPzKak1sHV9cJ66wf4mBNm1UUIIvNp8In7FbNh6SWeymyY59G+U4WOg74QBPk
e2oI1UBlz1FAHUwZXobYSuxvNmRyFmzKo8uEuP82KW0tBHjRnAu1SOWHHvlk5iRvgpbQajAVwA6A
1dVQPBh2v6+i+hxgVSByJqAD3sr7fupgXnnlN2Ar+8CfnvC9FZuez0PXuM5XtuOlpx4CF7JeY2sn
EaaqGEHYZXTsArBahJgTIrdxclKHXEvNmohGjq1n9PrizkIdV4VaK0FiwwKgrVRa1Q3Za7Qa6jZx
V5J9TaRDtcdLka0xeottpYS6MuMqWqWmyfxS6Sm6fO0h0YZlex6wdxE3qvnOZWBADSWmqK71WPTj
2gaQRUNgmjN1V2Wafwi6fD6OvfVgj7p409pei/dRWSly6L3BIvC+MAZysOx66kl4L8xNL4Nvpdbf
GAmgEYxm8q5zqpuh0kivy7Xbkmj6a2bQXxcJCp1+tz42s/vV7+ziy5iiidMMuTH4eEsYaPPC8mrv
B9pAr0S+tRuQIi1hV5q5yeo+2bmFm0JIEPmqhL/C5Kl/XuT9G7RD2jnuh/yR2Q2+PIYUH65y4rVC
/h06iVW8Et883dMIdcNc+c9W7ohV6Zfeo+cRoqUhYsZDlGRfqhjB8jjo3S7wUPNYFhOt0V4eIr4w
koBHK9+idGJBDnh7cduVgKe/izZ/A6nqAUms+q9W1+MOUMmFaY9DR48t28uEQSMobW3iDUQLjFpv
ixNdnHqfKYV6tKvis2EWe5lHObmgntgoFdR3iAobTCF+om61xvL3s+c2X7U52NdyGr9gDra3RpCi
9AzmPL2qpPze5P43VueCMaQbrFUbqYc0M05uhVBaBLSy8Z6lGzr7bBBpgOCYRFVElaaOxrrOzEtl
gQBC7tlcZWDPQ0hW01XJuGU/1MYIk6L5hq/NWCnorMaNED1hSL7qxo0FIh5bpRwS9NNV3G3BZ+ds
Xp1WPZP4Yp1id3K2iOPTx6VZPdG9LPDl0KmxSOGzjLeqcNw3GP8JMmsJGSkinlQjumEzK665yaQI
hDzNZkZ+ZHnNWpgqmnUWFHQKlYVLXoHUOZJRsC45eTArSfuYBIrIKIfk1KrB2+bwbe8Jo5Otceag
tSKv8ZE06QPds+915II3E96MT1IwfYli9xAhew3n0QlCNskd39rRyYg5w1GGFrsmTWW01QveShr8
s8AwJWB4OQX9+xZqBJ6Oep/Yn54WgcLNN4q9JU07hLZHc1MfNlFrXbIksx5S2213hXD9U5qUUFWJ
cqDbH9xPM/EUfdPeAUSzd7rxBiCMA1MW1ZusjB4Q0JZhgX0m0myLIZ0Q685padZm0bF1p2rjNcWe
QIlyVTJ5Cv3ANFY16EpkDD3iWZJBsLo4oY0MDXk57ZA5T14GErnwcgdb3ecSl4F4oCdUb1AHYZJI
y9PgMpTIDL/E7c/RsJCaXTBNFOyJRX2oa/suGOCmu7H1rajUQy0m5xpy1q0sqVNM6Ux4xSobZ5Vc
C3tC1Cuc9qy1Y78F6G4+kr2BxxwQ2MMIEwraf8ZWNwGZz4yWPJWayX7iMHc3s7q+whn5wExz3NYd
Z7oUetH3vCUDdvRmRjfc5Sj1yD+wSRoY/ejBM4orpin2pbUZ8Kqm+uDwC2ss6TZGNtcrQuHBw9v9
9Zh0yXYuVPnQ2lm6Lpi/bhniBxsbXyGHbh9ck5YVOE9ZXCYkCNtAd5qL60dvekfyb5CPtP2GfLxt
Jo8xZOcaq6nwOPUY9GZ1kV2qcVIXWtCrsm7g9XUtU2Jbny4MBo6a4WPZdInP9fqebMzAG67AmH6v
qTcKQ3s2/fk1Fi4piZ26osyduBj5dijmQ+Tn/WbWtF1BEKffILt2Ox3lYCb2Td7eNKl1wizD8pg0
Pgi8VN8KQXnbm621syTZyrVjhPCuT9Bg2UAznUmu/+B4iRVa6fw6eupbpGI02SQ3+7V1q+TZq6OH
up9lSDkVv2j4sVcKq5NMZ+IELO+KzM0nXzALC4J6l7M5hmbsi0sUmbTzKx1LmS1us4HTmdZl+kqq
GWBf7sc6IywcCDAPbpTb4H/IMTixJWQRH5edoCHLmdC3yfe7Q8sd/DK1ybuV05cFDTARdGZ2KDlt
Jtph4pTPRZ2V9SZNjfLCloULc6ytggMeeNu1mbTV7bBg23ptBI+ZufkuS7WY2Eez1ZNVzZzzmR5u
usIswKDXEc3DoHzSZfqkP3CqzpFvJNXODip7i3k7PjH1d7dtpb5M7RyHTR1cB3h3b6pUMz6ctFOn
OUkhYlp+uzeLadHVRtPWGez2i10x1yAE8pUaPjujJ6bAj3WCiOIef1odX1kjAxpE186Z5jje6Xkk
1QLn7hpZfr3tPVvbSoLB1mDZOABUAB3x0azjUaOoWnrBQLbgSahJw1+jXzNC8FegQqwNGVDRtYum
Ye8V05tfKthvpvfqxQVXjEPtuVJk0LXZdECbj/1i6C+YjxfXeOKxFwcvjAfSdYNYEVIc+EZafRXH
oHYmHpdf3wUMEnl2YoCE3K7lsLXNrKIzYDIBGrNtQhT0gXPjgZjqDJN22W9ZrpwNq/nEV+9UmwLp
RkavmmLKh56tgUnzCjou1pg996A0OUmTqHVmq2YXgpsqLlMXnKqu8sk/yuy1GXlOqHLCE5CihIS8
NkzvMdEQupjuu9w2Vi0wjzCXnX6SeSOPXW19NLM6TwGj4qW2MOf0YrC6b4jkLW+ylq+xzl1cmrm5
MYpiWGmDBosPMf46b3ztNNgZ6TalSdxmeY5d75GQs45sIKNZjYLbH5PdtjL0XTzQ7yikQy3jJNNW
5ThdNF8Bhkzl+1yLW7eW50lMWYiZdT3H1oYuA3WWaWFchK5Afx/ReITt1bW6lZ6MrMqOHu2Tumg3
cy4Az43TceBJXZHdgyZDSdZIx2jXHADfei97Sz3n4NvNzcgg+IB33FxTQp5Yoh9F1FdbW40bSi3u
ZGPyVrLHh8bToF9mQ5k7/Ni0UWY2XRv6diuMO4bgZG+ozdyD9W0aVAMUOnP1tbE12ibDMPhbszC+
sHbemVM88YnQc+fuQOXlD3TiKQelppP+IkJFR2BtROlwTHyMBo5dvYHTCG6zWOOL9J0dsUMJoi9r
fvAN+4bMLbkehWESka5vZefg9mihmJDh6mhrmIxTSIGTfSmj5N03mks3m6fcd18tw9yK4lUaOMKk
/9H2THp1P2WcbeCD68pg3WTVygBcumZ48yFkC69Yy1+SRks2DeNCEme0VU4EME0Vf2EJ4x1cVxW9
AEI6OLagSMjq7KZNWKBXnWrdcSVQpV6XCiuZxpke3XyM9WboKcr7Zmr5R+zkgrFrGOii2VTdWLXr
RHrh0LgnURonNDQrIlhLDmJEMm/p4sRHtiwnxG7ukXZrTI1CnDO3O5t5NzmnLt6EtGiiG59VjazY
zmgdrEAJaOdw5EQuv2gMMrttSU7dtG21HC+qZSS02rBD8hSWjanQyWADxk9WcY2cSNBzUNqkXynP
t9+6fPRyiawl6OhY/Gui8/+7X797ry+v5Xv3v5df/I3DBetcIv/Pj38k8fv311263z/8AVVSKqdb
9d5Od+8d2Mg/+tDLv/x//cv/9f75W37ZiXf0X3Tiuy7lP0KkP/biP3/uj168/xvYpaU9j3r094b7
H5A8g8B0+qlsBv9uwi9Dw9+b7hYx65wdsO2ZuOFdz/H/SdOdBv+PPXcbUSMgKMZ4rgWcXv8ZFk87
uHFyXPAHcngw08Q4vDSz49nAG4JoCVjnXjYOUizTkMugv5kwzfW1CYmYWvJhjhaJUR13Jl3z3CW0
NzCW6OU8MuFRpHa+xkoHDF7kLbTSLkvVfIpSb1I8GwIypgH+IvDAWPAuWeQm7JP5pU+q/t3LfEut
mhSDTptYGEAy4k3uGo21rIWZvPOHAQmnx/sVVjLtPJwVRyAFiOQAG1VXvE38E3hixKsV4EFiOpyj
XtKsw6Qw6hGbbXOm3heToF96D2hTEdbDKcvgjAio53sfW7G7HQKP063eR3G6KVU84ppEOuk8J3qA
qgXSdyCTUy0tEk/CgTPtcNPAdk4AFPhDfCFLMPG3dT4Z8R2oDneLG6ckfy4lCIjVtKNvtcbPZTkH
w17+ZWwkgfc0trnAIQZmI4yJt3BCd0pYuSIoaIBfBh+YBDI14hLTAqp4hCCfoXb8VuLWue69qQY9
OBP4BjOtEWDgG/9pVqPUWBUHImxxlO+UO68lf4La3bffnKzpLx7Hxm5FVrS1L1zL4ByOVnaIEBC2
xS0soWJXtiUEEGKwEGpuRduDU+hBy59aTgWN3Qjc4LnJDYPDlglzWq+0KYhue3caH9jM8id9geN5
sHOAh6sa13fuvGvVmN35nURcGozNGmc3rA9AtAdJ6ulzRopcOCQJ83qvrQ4pXIWjHTHIN4ziLkFm
ctuPILFDD8AFdpxmpxmDywGApMdgItGy7VuMlUH35oB/vSvzxFuPVMmHPAb7oQ+yPHl60W06uCSr
ZE4LTsT40hrNSHbxWAff/i97Z7bjuJF221c5L0AjyOB4eTRLKSnHqsysGyIrq4pzkAzOfPp/Me32
b1ej3d3AuTmAgYYvupCTJMawv73XdiP6f7kU6vSuN9z6LerZfjkETOIaTD4bRJuaxknFtGRzXVHi
XoNq2Q81SQRp5U+pUVmvLpThaG3Z2XvC3Puz6/NQ2YyzaUkO7WPE1RaReiyOWg7fwxCwwYx6uA3A
2k3QhaP2DYlvm86JPpjxYK+yarjp7di5zXFi7WQ/46yBhFcedGRnxzIw3UtYeubrSAD6anqKxmBr
ID+WZvmReW7AKb9snpqujG7l4NBnLwsJK2carzn9Zociqpx7HDBUnvRV+lKrOH3lHc3349jJm66c
8wMdw9WVBob8vcJXFq5DHXmEqeV8B/is52KDC4HYo9mvwsr3OFW0gAAMA9kcxHtygXUv70F1uPgb
FnpNPuoQ+d5PkpPi8nnbIUqcey2T57ERY7+S0yAuVdYnhEmz+qnDmfOYJG5FnQfOTGNMglcUzRTL
mNvetE5Jzg+xOj2J2Zuh+BQxVaECaFiFZ3bfziLaiDTwdySJnR9OjwOQAfn0PKYWPKxgoZRXxbF1
wktO/d4GC65YugAYYanoaAUV6XMxIWtKDqd2961TA+WcmcoPIkJiV3Qfous1PZ2ryttZsRgB/rj1
1yoEmSzghOxy2MprV9nDfVpy9YwzfzqUupP34TRML3BJ53cnNPt7XpDwFkoKeWpvMhffbLHhOWlB
w4zpYcjtdA/Wwa1XRVdmn6pE53vedp4WgyhZ4GXVN2kwdZj9AgVhDIXcju5og8vR7Z1HgtZCnZxc
phPU5vlcp3/MVswYBUxvx0eZywyiw1M1Zv0F5/pdhVZ4tUoreoEyku9nCj13o5yoYgD9LC5ukkEb
IRN5NZie3U9jD7DQbKbgXJaLWzUfb/O6o2HN5EE9dV2EoQyRtwBE13JwzcyIDlquFZHvLtFnqS5d
jVzjSZYaFM8bw3XSk1Xb5qM7MeBaCyJA66Z2p/c4JR3LH+3D/uiaND1Ahqy/Mi1ksJYSNB+zYBvW
pfUl5dp8zKnV3NfUvz2ZOqXKzmu9q4UeB2ChnulanLL6U6NI14+OtwQmK+OtKjvGtNhAH/IELAjD
uMY7q2GYvkFKSmF8RzUmXuUMJ8rd+n0INP/atxrEVW6pnZ/U9ecBc+rduEAygEXNe5mM8T07W/Xq
LkQNv1XejynJKHFw24YAYBB9Q4FIt3Yyo6Vh1R2wC95MY+NsyJ+1iH0LwyNYcB6+mUH2EE3ev8GT
NSnKJKOOz3E2iO7Hdv057MCDlOQSj/4HM8RZ8CHKNusdLRf1sx8p193aZVR8lVHk79UCH+kWDEm/
AEnyBU0SwyghWIn1crLY31DU2vxKvBZPu180l2whnHR+gzhcGhg/W6olUjtDr849bpO96p5pPiIK
8YFLaT7QKY2EolJFjX+eF7KKkF3eLXZntmsCE9FNPrTGUxw77ivmJJaeD0YLUhG8FhbtCofjgnFp
BUAXZpnymjBDZVkiPgHfagL0sUBgvA8eTPfBhiH8i3nTjMs1Nkv/LVsgMiKRbxjxShqKlfPoL6wZ
KLXyPLQBaOlosu6mZXgfheqyvIGnOpfmfm47zKIq2QQLywaHbXqMLLw6OlblXRlZ8pO30G/GhYNT
16WzNz7gOAGYHJqDLXgiCRHyEs4d84zm3nMi+72NNYgds63mDfCi4NF0MAWourGAt2nziWwIgJ6C
bPRd9oHtsfoRgs/C8sFEXK4HIc/+B+jHXZg/tUAitd3xFLSWvzUTo/6ODxlIkDEhBdM67B0YPlUQ
vqEJqXBq7qo5r+6yqYKUH1vWYZQIALPDeGX4gBKFpvaeOQtYT6MMwOl2xCB/+IXRvRYL0yjMqhfQ
TeAa0+BeWrpJ+ftEy7mDzAn+zQWNlLYpttWFl+R+oJOIUtHR7cEneE8qXRB3WzhLFsAlp2R7m5CR
+GhCzCsWLlO4EJrIGhc33Qe2ieGXl27kB84JN0J3lVFXc/HVcH50cdtj2qjW4cKCYr9Tu37hQ6F2
TpRWm96BNgL/9oMvAIwVpNSCkVwbKYJ2DXGqAwvKFDmDQuWZNEsfnTwy13yy87vhg1gFNg16lSdK
jq99M20zrlsPrl64+7Mcjq6Y1C0qBAPKXJLLj8BcI23OMQpkZu0zwbKC+YXDNGDFpa3BEsNjT330
J5GV+SeKckCsYBiw14ya6tsqawMKu1xOK5ETHoVX4SMh3CzxOpTsYEjG4RErGWrNuOC+0haLBeM0
k8KEJArKA3c/2GDyN1JY1k4mVgFZ++ewByYGFE0TtmZ66xqNvCCSTlfQfSY6aILTK6pBkqlh3kYc
/F9mVO4Ublm0AMw6SGbUAJj8lfapyDzzS4LPDZ0jz9d1iJ0BrJ37Yi5YtMnwiPoPsdzUCzStkvOb
jiekCyiDC1aNUL67yRfUWlMznSkX/JqQBrZ5LOcjV4QbeAjFNk+jT7wtctfhVl1zU+02MudwY+TJ
bW8n8tLAezMX8Nu4IOCgTeebbMHCVQsgDuGKWUCBPIA/qlqVHskuptaS+Zu/ixfIHEOH23gCOyc/
CHT+CIwOwLfemR6z4HlB1YULtI5uEO7gcOy8BWg3L2i7ybBGhEdMCVQ6UwMCAG9cUHjVAsVTfPze
jMbbgoMOnwrAB4eKRMoJAVtc4gWsRw+CvZ4X2J7RgN0DUOPvpqad19UHj8+mRaMq2+hKyRU7O91M
t47gj0tB+SUz3UVuXekWMRCXxR/8Y3e/OgL/yNP92aNIjtLCdMHcDhirz/3wz2asOEQ+SDo/OaZF
w7XOGD3GE0CXKHftoGXYQtXvFWcpxZYtsn8T6fzZFLv8cFdYFgxWmL5m8NMPx8nFJGSukqM5lvp9
TrU6UwMbE0AIsoe//jt/dnzyo+SSHyUXKyjv/Dk9muCEcse44EdVVg0SDMsB9LApKr//9c/5J+v3
8oNsj/430xIQ8t3lBf9DuJL2pQknihcdIWtNOzJB9tHtRmubq6S9q3WWBec+iJmKT3bxVlEaE7Gq
RPRMh/FyuWauprZ//Sv981u8OO2IqXnMJjAsoWv88TcCbOfHLbeMYz1CiBCFnvYyZcy41OKQmhJR
rN8J5/A+m5AdPn72/2tl6JK867Ipf7R/1oI+9J3/FYr+v9KP6HP5w9v0z07OUrVv6icf58fX/KYd
IRzRlSChY1lLFJggwe8+TtzjNCyg2UtQUzBsFofl//o4hRD8k+X6DFZ5on+XlGz7F4zdDgdq4Abk
WQkl/EM/+22dQHr7lxxuewEb/MnGCYibegf+J2FzEb39KVNQoa9TvDjFtx5zKhPJtWCMMcSWs3Zq
N5sOXplJhWAexQTMElldIguXfY4k+K0JcRChnhRWtfZpZQAnOddo5Ry73fdZW/jnVAI+zi6q6Vwy
Hcufk9muacWaxbdURmOwMrts7FaCcsRpg7+hl/uEfs1PeMw8vJB10Pcnhtl6uGhW6G3cZmzEhHCY
V0xudqlYJtZmF9IBMRln0U1VQpoXoK6ZqtnaoPF+6Ttaqy0mL0e7H7kOTilBLtcRiLjU59i7wOeB
3aI8MRqw3Ti55H05HDnkegdDw3bpyyJFgk3UeN/Xxt4ClAVjLnge1Cj3dKm1DH6jhdY94e54Hp2m
WjOkx3kyjec4MJECFouFaTKiwWa96cocquLKk9rhHKlYKjjkaKBeRoimvOKd51UWc2feJVbinMiQ
NXcNpEj3ZgBP8c4rMt0AUUpD/TRTKXRstd0YNOnqaMy2qTZX+N/dsdprv4rzrTVaw6VM7Tyx82Xm
ZJpC7TAIFT3JIjuOW3lIueHAMcSGVfWdd4P4REnbvDYb07QQoKgiTpk0BZGGD3M0C8xSPWf+gFwt
fHbTDfzsGPkgwKtNRSTrtZeW+dA0E8StOjDGb4HyqvRHgMvhxxQKbjxXSzVOYT6SYjB3bpt4FFFV
1Me8UBCDRaMugv48cCI4udhteKF0Ru35lHfpMWH2J7c6pxPJLOGeJZjlQtBWt82E3WdJPPCxZPi5
mWgcJCptmic/zcptFAlITACp9+AAb82kGh9at7MTJvo5vCqooGoNFik6+X7r2Wtb8mqvLbrXD6hE
TE1yOTnHYhR6B/ezeSutKn+32tqUbPCNy6wSKvKq9cF9raI2JSGomsA8NRKLjC2jnPMM1pCDrbov
cWr37XoubefO4BV0OJtU0ZdI2+KGpCtNbFRW7XtpY3Tlx12Q9iqAa+Z4r8rWXGbdfnpLT7nHmMAn
PJtZAsQPmiGjIuTJjZ+56tgPwrkmpAmZsre5fXb9dD4pjtgMSASXri5+43fEPyswTdHQe3XjhkN3
Z7tn4XnNSzxm4ZeYSq9dWRAsYWxpb7M6U6fO9KpPaTNfHeU598sn+xaRU2w8ITHF1uaFIiRmwgmJ
VF9WDtdpJru8ApX4UQJZvi0po3yJqmS+0bU9nMuekE+TM5SZEjfa0xSf7UPaQFfYtkgDk2ndV64O
HiObUidQ+tbZz7zPsyXADqVYjjETnbO5dzhp1MaBMOPw7NTlEK/SbBywlknrtXAmdJ5umkv25lzI
B2pWOsShRv4wSNcXoKG7eJfNaXsko/xOiUeAJxtZb2N0Ux2sst61HytJWxKupb58tz+ojakdCcRz
7XzFbUGpE1ZivkdlHNHkrDUnVlJLXU+picCElcEOWPvE6rZhn447qSL/MDpuuBoqCFarDpTCrnUi
4Kde1yY3Jv1ZT9wxmXzx+jw1Y33PxxqDkjWdgwEKgJOFwcGAk0RcUNbeyddGEuCZzf1vo6viuyD3
E3ghpfrmJSLY5GKy6IooSPDAVLMFapEJVy19AMHkH3Hmj/RJTs6jaUBc4BY4WcgHMlwPLbM+kZqb
aXRw/3peTdA171nZOyG/lHlEoj3uMPsPJoAtqGbOK3msYCOJJz/AS0roSdPDM6YPzp8yLS9WXmX0
SHrjuzEqPIiWbH9EGAm4ONTzlh7qBgimJV8szLa3s5kEt/3oz3eTcsqdmeP3txgc35AEFo/c9ajh
4gqZgXGDp75tylq8+VWnN/bYlQ9EkuAWTFxi1nHaGSubC9EPpsnioHqgsdJq6Sec+WhtZ5acdUxU
hg6zKB42Cg7e0R+wwHh+716smgpLnkjJLc+0PkU1iqI/OPGpDHR1V5sMlNta9LyyQTx9p6mofXRw
YKbkgsJ404gpr5lM4q8Jx9pdmSb3q1lTo7CmU+h7UeCQ5bgcrKRjlRcsq+nakLU+z6oc7nN4fwhH
waXG5ky34kQd21FCB7rEwoSRbNXpl7zprae0yauLV/lYvwezQRtz4+DBDkZsFj5qXTmGic1h1B7W
lN+JW4h/2XOBbvMc+UrfYTcIP1dZmNx0Y42JlWnFJ1PbE0isMt1PjB+34dTWCI2QTjc2fy2iDNfg
9kiVWY+v1+s+2bZA/E7sRm0MRKG169jQyUUs7momIHLr+WF5UoOBf6vIqCtw0qkAGq5Na+uXtuR1
bIcXe8Q34PSYmjHx4vDHlzufzMR03y2+v7EuQ5UAJ44HprEieKbKDSetPbPR+0p0QN+jJtkhbLpn
j0nfU+j1OloZjmYUHtFbZG/8YTx3dal3jA/o8fz7cPwfDlf/XcyJQG+nf56sLl/0j8lq8AvZ2gA2
lLtcYH8/GgfOL97SK0Y5DP/nPw7F4hfX5NC8hI44/DJz/f1QLDlJC9tiesYRxpcBp9ifDsF/dSgm
S/vToRhEkAXOy8HqSBjb+Tn3qk0XYEodxafZEVj4iJW7fbuy09DC3eDa/augnfJqOE75QM2Bui5x
pFXtF8Jcq6BLtybL72PaZvO01daY3VInkEJWMhRRB0/vWSHlCUgC4FxqzOqN44+MJMswsHHYZJgo
p9iJb/p8KM8iIoe1Kq38TNQ5u/NK6e8LEcT7kEPT3s6QeAGLGuGGXdzdz0msj+Su3EvXLD4WYFW0
IHcTqaBi8K0bACnuc9JZS3EfAfk1MkFEUVQHIoC25kOvyvChrG3y1ZQOjccOwG42l28Yr/3LnMEg
XxFgaRHIhmg7ELbaZeHo3g7h6EdbDoO5WANJFMclYH7ItGW8D0hfP7yKBV2myj+C99Hfo9EK63Vc
VBxy46qDLiL1g93Y4NszThMfndbFGjTz91SUeICdpYeasD5O1Slyr5FQ0U1TzcY7MyiSjYADrKtB
R/hxSuqXntHkQzpY7j6L/f5TXLXtYxC0IyZOY9ZfKbuMXvBdZAzXHFx9TPzSjrBAMANRVEe8xEAC
LGCzx9gJMg9vpKnf6mkcOsaCwzM6CL6dTuVfofa2h2BO2p3JjOJ9Zhk6J4IGxTlyTpluq5MO5/mm
CvN+rRyv2Xmjv3Tv4uyE0DFxK+FNjbIXfMVEFniVOr5bYTQMmmV+M5keWP2ycPlDxwAbkxl2ZzNx
OOk4It6Tss+fSmXHz1mboF4xN5eYJMey3BaMX0ys1o6geQE0arNK+AASCrK7S2dzgF13pZAwlcw+
3MUz8kEeEYNaDw1UzHyWyJ2gsIcfCREMBLlRKqAJeTNzEozVXeI648rGcHmOdAlxfp4AO2i/uFQw
jc6WIU2mLMWA8585H8dBNOLoM4gki+pzJklfa2qLKYOoHJyVORstvKXiMFe0iGyw1eF085V5nQsn
uI+4kq4H0LhVDIA+nvqNqznY5kH/rjyZHYXGoD+kxKI2fdNNuKHj8WaeydPs0qBVn4IyDV+MAm7k
iexTnW65iZjfSFo03SoWQ/fQzzCet/2Uma8tZgZsc6ruqFtV9Rc9CWsdVIP5lmGnxxQ4tdNDM3i5
f7CxPwK699FrE2tqVkFBxziTn5igbRea8rPsRXzD/md/xVIp1AqvAFxOTzOMrSLlf0k94V0yZ5wE
c+8seJrJgZCOIM5H6pA0CB2oUVPu/FgVb04UB5+wZXw16FbduJWWsILc6btTaUKE3NBKtQ39UL2k
ESYu2t1TvEvM4PQrFxng6yQDqyP7b7tcrVGjW9wl59gacQW3+h53QMCFK+F5xudUQ5bQNt2o1Qw6
A5fC3HcNpnw6q+04wGg2tPUpK03v5IjGW88yTn1eB0abZdexrGE299ag6MW+z+3kwYJCsi8TkY0b
I2hDm9i6Fq9WFnPssllRe0tQlBIo7kZMf6r8GE2yvhI3YDenoKZ9AKhu88J6RfoM2oaSUg4Kkuwl
FpZjGI0Ee3xjqL5goag0WT/mFzA+IugxYmpu7UYb76XjcUNszLRnOgQhOs1mcCElsw94PZBId4Yf
118gjgzfKVYfXidbmRfJeKPYkuX3oYw7kw7XQShr1OYgzDa+VVGuHA/hMQYHRRWKqB6jrKm4eQXD
jXZ1si7yrN64yjvZ1dTCxVH4MWJq+PooCY9pxrJZmna9H0XxxCir2zcaXTxB9cMdrhPt0bZCm3vQ
cqysxTh/mzmjF9vedOtNKTuMEGXcW4BiuAmOCyWou7FzCl1aonBDlTzPRoSDdEIyz8SLP2XMsbDC
49tpXzqytultODLAt4LUvTXTIdzRgKMf3CIXD67pRXcsiyNieTYfEbo/4wRUDzWohofObEJarJM0
/DxoV71Ig1jlSuFYOMVTlH32ARmxSA08Vlz71J2ANXUHbo3RZQQiHveIfQ3AeKxxMRMyIcHIss2W
tx6LKbl2VtAR9/BqJkVNUVzTQPDrupkBhTtHfGhyo+JRx2K1MnXjnmuTX58ApHUBuhrik53b8NH2
tXtMk2x4wi3nc/Lu8R/K2Zhu4VV1xb416vLMsDy8BmVVPZLp844Rf/g790coLpN29mNbd7sxrOcv
NI6M0Ghqaj0jM58w5E1cp0nGbuuWCpYMh32/6RJzvuE24R1pL8JkPqR3hOz1yqkteRuWRGNZZLPw
gRagJRdmXfRYRiWN7/ZCsulo25i9ZL+8nk+6XCDD6YxvxDa8fVpr4zbLUMNQrgbCywHFwmFrJ4dk
xP+K4jCCK3dEO50mHAf3VkYJaTAFwbE3u+azDsviDvdLf+B5cidit6UmAuCR1AIi0NOoN01iQzya
83Qng/p+kKLAgpTKYA19xNzGTiIOaZ3b0Oppy5q9YDw2bIwwY6zhqgL/XZRJ8G420ipXTuPULwmh
iS9iCLNjUxrVXsnY8JltsdTw8YvZpO0cCK8UwtslfZrdkTUbvlSeR71Oa7qUkCf+rTUpnrx4WTSH
ILeS/TwM4MK0tqzyUU3BS2KpiBU79uMKYFbdmWuhKBHHHDEErwkC2qODLbK+czWWP0qPgpoAmuvS
E1SkZi3OFnIT+1hgKkHlDrVJ1ZKI5pUvrXl61NRzjYH0p52M6cmpAtdbx0phmqFh5p4Wd1KmLb0u
Bdx7I35xKukkb5bLI77mki2crR7IDhN8chej58U0R4Zb+zICD9ed+MhagNi9XjG9e+N288rZd3wm
GKve0360Pgekrp+od6xOdZ081cqbtoWsi6NXIyh6HTgfrxwf3Hx+ZQH8YSeoOK37SiVb91WWVCSs
bE0SvnG6Vy8w0oPr+TlXq3w72IVx5s2xFmQNJKSsrX/I2eEqT2VBhgWFvBOybpfAlGFadi+dIZvW
hKVi2sU0sa8n3+30tpgtSODoX6CeYU4UxurvK9R/dIUCR/yX84Xr96/6rcn+PGD49Yt+u0JxVYJM
hAcVc6grmBXw/X4zp37MHhzGDq4P92EhPvx+laLAWYA08l2uWZ7vLByb3yyrtvhvrk5kkH+6OuEQ
Qa63oawy13D4xfj3PwzOKCIwWGXj/iyLOehjrg08wFzEpV2nkzr3XmJP2LaSZX1GQ2KpzpZV21nW
72ZZyfPCZ1FX/PoXvaz0+BTc8/ix/LfLTmB9bAqW1ARRqWJ5sZc9Q39sH/2yk8AGT67WsrtkHxsN
BVjWtjLjBtK+I6/tsiOFy94ker9gyxPqrl12ruBjE0uW/QzqwHCyPza5cdnvRD2E8JZiw+KSVwYP
eewXD9pqcQiyVzY+DSPYFKI7t3bmB7Zl/cCIP9zhwWCjCttxawyyPWUVwvo4yGwN7HPc2rHNGDjB
tfjUEeJ987yihmRXhhiXZne8qxFC71zPjZ/rIutoEinTaiOj3toFsWc+ek4dPzijm257YffIHUKN
Zx0NCKV184lhdQtIzLSICtuI8mshq/lJtV22Fub4NRtHImCyz9BRjD451wm1WmTrnOYLFQCoqDXv
4ac8S4urP/Txzmjj+aQLhqWrmLHJJu+pgElVRlIwBbR8ZwVNejDy6JYgSrqDukH7Wexg64fzehBD
iSIbq+6sDFp+YrNwaZAshukRcanbZZyD17R8Wbc+CbrDxFz34tViOKMpTQdms/INM3F5IgvaPkID
ykeUJCPbQm0ncKxjkBQFqs5lZo3f1aZnbFSYq3vwi/Kxnez2FVBK/mNihv9k9R3leMyQbovGMa60
j+wittEXXitOo8xVA1Qrv3iROul3pl+pjULuwoabzXt0dQO+hR65RDTNLR6g8pyO7bgOZJ/Uq5QP
DoYwHKzvsBG4OtXaZFk2ZqmwRhAp3NoItPeq6QVCQFC32ymkcrIQJSmcJp5JDtpvvdX7Nwr32x7G
S3W1tRmtOyWIYVhzt46baNyNJrTfbc/84FzNtn3Io8o/oELm31MVpXeiws+RZNF8m2FNot7MCY13
YmQ+rRVRQ1dOPbjk1ZFduhuVuB7++jg+UdZJcWsRppvUyJ0XElziWY/peHaDTNB313SXxKu4+pVV
3d9rI5pf65x5D46OarypnCR6CvCR3frYpZk8Rfu+97gsiqblIsB4LXNkixupn4lamKbyuBfWHY3U
LRAMl065jIOJMhAdfBedM03Do0Xw90gzRpOvACVgPUFEZVCIF6n4zDJSIQ3jgFVRLbbcbJxtQnXQ
xYtNDCmYYdkyudds8a7Ut0VURLc6tq2NW7vyS84VEpocYcjnJozh541+Nz1ySpDU+ancAE9qxgck
+uLUzWzuq8IA7bfujdrpdwo38S0oYcgNhgOJ9Wpgf/rsmQqvneeWYbW26zpkJUkwiM1F+S0HnrXI
/MV4kbNXIJRmTpLBsOyNz1HfAPlKTScImbpG40YmZsqpM4URuhs5RJDo96vx3sqF+azpKuzWUWXp
qt7lboksdTFRr0Zs5TIqcCbsEHejIlhHw+SixsALb8RjSM5ocj9FXlG1D+0i9AC/AN+rTjQyQUxZ
tz68iWpj91Y2POp0jPx3myYbRmKxl9NZ/qno06H2tn5FIHRndF2bfpuYFJsZxnJTazYuMEh/+wz+
XU6Fjwywv39NjLp+H/7P6btuvk9/iqn8+mW/nQQ8+UuAYQButs0w/9f9/reTgOf8wt1eYlcTbMt/
DKvYJnYCPCW+5eBQ8CiU+f0kIH3qEhaAOf9C/EVwSPgvRFXYVX8+GeB0wKbnQDKjQ8Gjge8nYJRV
awVWydGHoDcoAVRasghGlBvfgD4GIS103T9GDrU3pUji7tgnqr2PK6Mv9hlRKxqldA8tAMdfsvbC
DtRdR8LDqkZ6T0CuJPcQCQTZPyWhvzKHmbksgfk1sbMhSIZPo6WcF1f1bzT9rSO+1VNfh85jm9Hl
3OjgCa2KWKTCLL4q3TxsVrgS0HrgUl26Ycmn+HgHHhpCwxyeW/ESZBxPcMsn1oNSdAU1S2dKCZv6
V4PX4DLFAVIxXiH+kbAzTPMhnC0DqJAR/GgsTVa7KiXOtL7Auxv1KXIFJmgiMD20hnmgK2m2KbD6
eKGyGau+9uKvvP/J2gC2h9nd7FkksSz6e5J7QblOi+44E8Rcw6XiCxtnQHK0WLVoXCiCInju07mO
1ir3xctHl+1HT49jBYQJUBsoaWhwPBhwPGeTxM4KVsW0a5KWFpcE+YEFO9Bk2ZOEqeLQyJmsqt8V
GxDSxmvXSay5bVqQceikedZ+E4j94NCxO2U5adk+6swXTdVAsspGfMR4/OLx1q9y48ccD8F6lHV4
yuIx/mbkzXitWN32H79fs/xWfLI1LBT+e7TIcdIsyHh67bloEDuhO7VH3+jBHVQzVDBeZAScdqsQ
sYj3tNTsRD7SWbzq2iwbzi4TuvgQ5jRkHdh/tNzFjkf2Vc50dnKiIZSvaH0+zXZ57LXdWoRH+m7X
JpH1UhE4cndmNdEzxkeFouO24LMALuOUdk2z4acDimgaJ0HzggDGGD3/rA2ZP8bIdi91FTdnH07E
U0rd0I4MtXY3LMnyhBwU3YQ1om46VXKFqcuh8ZQ328cIzr2yhefdAwRZpzMnESojG7UnLUHMxKnx
GsCcchf0DTdENUx7326CfZ5b8sfgwuAh+VEU5cqU8xhvIguhZBekoo2vWV7yvQJqBHZuCaPBwgCB
R5OeaV16EGXRtx7o+pwuyTxkVJpm1CK3IrwUbpGAEYsGf2+2gQl0PZafYQxm+8KnQolr8AKJGNuk
8PeZKZrHtrRfnDYnTe+IZyqkJli2dMIxsAczMW+xA1yKKJzbdYMbb5f4dCczNqrW2BXxf4Y+llUM
jpqYdl7eNe4MFZnq8R1dtYRGEts8dZHCTwTJY1uQw1wgHlRaQ8c8Ya7PctwSg1wPuSM/YVsB+FtM
+IhDDX9pQN1f2Q2mEWWphA8VOsZOtf24tcoW8IKAkLzuhsYAXSGbC5IJ4psvsxuOLM4d43vwLHFP
JkB4jcDOWuSwnH0joG0rqJNuM4zCe+mR2i+haUbvk05Two3lUU+89XO1JN0ozBigL5TAT6ZUumot
+Jq3uQ546I0UKOohKov6sSanmjJ4MeNtF/eAxag0nT8RVxAcW+r42stKn2ZRlZ9JYUx7q/bgXxP9
KMGRRRXlWApEbLXq85asdqwAC3cKY/DAQmGuunwQm951qeMOq/KejrPmOeDvl0c7pEX0WBWl12zc
OdKnDp87iTGXM1w2+BkoMkUT2krUHUnE2CvNtacqvdaUSj655AW59uSYGixdpDc9k7Bp3esFVJ5a
kGakW9EQHvTjPhaRWg9TAb5V1HC7J4uBUe1dS+oUnjAJs/h3VjzvgmGk9M5TeYuC48/6jp5CxBUc
FZsSHOw9qgyrUuPSHvWxstRZG/4IxiI70SfWbCw8NYyVlqeoclm0xqUHXA+Fv3ENBk5o07APGLqz
w+jSVfsxYnnmbGjZPA7UzqOs8YOwaYwbLPL8JnmfzZdBDIzEY+pY1ZVte7rCmygnas7m36rPtG86
N38fl/4j2QRYJLrDXx+XLt/H5L386bi0fNnvzsxFBAGvuLQT4aP8A2GT8qVfBFZmTj0cizxm078r
J9JblBPEQ9/i1PTn8xJHKe4liC3AkgFi2v9V2Nf5yeoswC3bHOFp7kCeCRx0mT8JKTW2vXmIVHrW
ZMKnNxvbWLNSttfaW0H8i8VODpoO6UOCAlgYx9KKK0cveGx1KAcwikiN0zdN4oL7o6ic9ci1Y74Z
oYZ/r3Xubbj+0TtaH1QbQRhkh8mHyX7E2D77XbTCOGnhxMpJZvJkTyAUnW02z2kc3IrEaL37vux6
mJ6QcAH+PcqP2hl36FvxmsshT6bVbBskk3VcClWcEsY1a5jmTB96jFmUpkSzk43xGQW1rvzH2PLm
haLIdJ81ywR0AKGdsuqCACR2d3PrIwLk4jmpvXbu9qrqfQvGuSgAkEIAzphQifo9Nhq98+pqunOs
XDGmmoaUL3UnY6biihDJ5e8H8D95AFEW+Tj+6+fv/+Y/i5a/fsU/Hj2LJjbqkbCHevJ/2DuT7biV
JE2/Sp/eIw8cDsCBRW9i4kyRVJBX1AaHEiXMo2N++vpcVHVJoSyqa9+LvHkoDgH4YG5u9g9sQQNv
frupwND4F5AeNqBD2kkRnGrmT/iHYnshiYtkAzZi0tDw/+9NxeNbJtWBEIJGs+3I/xH84wQSbR5H
OMJzhc8dxWXBnfAZAjUuZTnY7rcE8ln2vUATUNq7CbeTtt/1feYsT1kR0/rXiyxYhHrxvK9zVDTV
tagpbSB0YeHyuTEKJTVlNVyLsHAPCpLbx84GX71gzNL4q4/TxByPOK3IscUaUeKutMpdSh7pfCD6
GJ2/2G6s6TFBBbyDVzPEPYzkJUSacbMOMCTOpI7RBNjMaeaFGBpOsxVEhwqFxwZqgk6iynpDO/23
iPET2W/qyyizO0Q5/ofkl3M6OrX2Rd1jHPqt0VDgYLXHKikoxHEpzW/CGPd6C+FETL6/t3RElyNZ
XMijOQkeKOj9iSmeH39ZW/+G/HKiks0jUcUWRvQ4gLVB3eFkwlSGFUONKNSrKGwPWLibxiZ5H1qd
gtGGBIUpr0oThEZRYqdzmWdzk6NqSqaUv9SzXlBFUINnmJg2d0jU0KJ4Rc20mJmKfd+vyfqUdH5k
zXt/zVv/dl3JaZN9Gbp0vzZ2rAcVvrVE/ttx/j38u1zTzRoMw4BqeuizF34P/yCb59TCMgrXETKt
jx7CRvUDqWW93r0/euyoXwgA5oOoFrhu6HvoSgR83u8fhH9oG1Jvjl4ls20CehHlQEUdm7bELHHt
+DDp2pMJzjdeYfXbBkHY8QGpg7/60NGPOH0SOAhIL3qgrvzQP2kdCAkSJZwz/xVlwc6/9bi39mSu
pSWVvIzJ+eGmvv/ufwwyhzzdD2iQEDAYhZN3t5BEVHWhkFEb8D1aYAxQbsg3I7cPhMDe/yyzCP9L
yt2MM4ELHwVoRQ4QtVP+jpNWRd6knvM6C+CK7jecWzFjv4iagXUX160Z4oKcegj373/wny/JGqI1
BHAu8Ai6Buz2S0dG0rTs0BTQX2f0ElHOyQCyjA+Rg8NW/5d3FH9OIfriMKZ8D8ETQsXJgCIYJ/Jp
dMpXXbheqc7TMKoeC6cnRm17hW1M82EOVwyMr+sU9xd7D+ozX58yTU0R86CCgIh4EoLW6A9lPunX
NoH/XlznY9zBvqcO46IN/f74/DEx1KQMBjFgdihynQY0EeYBRAm7+lqBk+MpOgvm3vdRLJb3qQaD
VctdVI41Hkzvf674c2IoiQEZC2zhuA7Ixt8nJrIgMTedZ33hKiKcdRsqLx30VsHd6GwsjQtaXeds
k1y9LEmBysWu7bouhLtowcY4puU6gfJJgnntv8SVyEIA5r4DxrZcXFDs7z8t++JkAfOAigoe24Tk
N6By/fvjehiBdOXQ1V9QfXTYihkllpWr+NyxqNbFjrHDCnWj/VtLRrjf7nTluhwGlQ/eINmHuRsv
X1mAZfYdyTxGhuPPzVfqX8Kts+9vAdiNGqKLN2NZ/wmLghAvw7FE8qg3t1bN7FRd73MMV1KMzEhC
04IQTdKa8IEO3hd4RwH6m5/XxaQQm3ZeDaLfyTJJkLfXFGHsg+O2Hvu7TaZ0vgPPmZXfkH0HcLyR
eCGvd2z/0PuEuwhLE9u7jGcUsCcrxP4AbX7Kdd3Abwe9X6xPay/VeEScwh8fdMa/TJukyoggmyTx
a+bMSWZURjalTFIuvhkEATZ6BAufl6ntLEsQp00qv/JogmQOP+mLNOJHSM916Z9545z09/2kSg6z
pZ0zQrBGMhH3tywO+WgrnUJ+HEqz+TQrXhr/VsIKbp+RUAUEErn4iNwUbhUgdwJIvLpCUmsZLod5
QCyfnDwykS8dU7FcBaOGZkLFozdnZhtEDrutCdoeT7Uamc08P//5Ah4Cmrwqttyhn+1sO4KzDiSl
YvlpvBcJYkWpbKvctzry+T/6R0tJQxCdOChRb4PQNq3V7WUaeSmi2lhIIXIjk9VjDAaZLnz03CQE
x0XWvBNXITOqLgU8Rs4D8c8PTOiy5bgYdQOeUQjymE+UluEcLU3kMyzNolpez2jfslxqoIHZd5nX
FYsmgwlRPlTokCiFOrQ0y6XxAGrAga5QogkolEE3WrYSkV5+K1Bwbw59jBeYvLTcOV2+tuU8MoY1
zkzGFcxQSaOPQcF1ExUzhX7hBN2iGnPEk9fK5G6ZmCXfW3yyRV4iC41EbCtRgAMZhs0WT6yckSiw
74B+8TI15DyepMPgkq9iWB9yvAz16PJXajgdbIUho88PlT/usV7fdBSteKSFt+cfpyEzz+KGiXT9
LWgAtuAStDkrRYKNcc9HrrM8HiQlVCS2c0R7Mr3VbsD6TweXL+hvLorHQpTMjHE7Ih74faBkxnCu
gTJrriAFdM+zfgZde4hRi2GJmtR6PDZBxX9bERRsYJX1xAZSx5UsA/8+9vnSLUbLbU0QdH7Bh7Uz
Wxo3CP5ox+2YmfA0eaNBqwg5HvFTdBiFpFaNXs7h8+msvAFvKPiDbQfoD1lqcjGzqmWaduAc89BY
mc1B4c3dLrOPIdimcNyJwFUmMiVFkuFCb1sHD2uyRh76fIldwFHJWlAnHbFTv/MW9DycbaDxs3X3
YTkVS0WiMNX+re9hr9iBJ+2L1t76USbTD7VI4BBtyNXNDFNPhHNzoM2iRwyt8JLiYjx3uMFpamJa
W9NVHmnFM0aWZm5aN0hr76VC5J2XqaKMBsnHsGwjt7qFeRvOSEnaqTsVewIx4WbfyzhbWjqDQx2G
m4G8fUbMB6gT9W360B5N6SAnzELInDwLfDnBduGdQ3r0oMXpn89JEl9DjYPgddvPsPVZPCm+ZaZw
PqFKdchpnvCVPcyaNRTJtM3jq3rFYwlfQVrqHZBdTxIqdVsxSjtIgniFbWbbEgP6f5MP/PZAV3Ng
lioBij/Z1wsgYX8bwihhkHA7CFm5dtpE/XhAkGLiJ7nCUG7d9F1k4lJuj+V8j5S9yQgTtGIJT407
+4xfn1hEh5FRZC8Ip9csqLEFj1pfMPstVXR4W6z0ABQzD57M1sBHuwJt3uZAuOQ4QosQYP2ujHCr
1PvALcwh2/cDaD/cST08nziUu4X4sASJ5QK9XLoGv0sEbtzzpu0rXimoO2B24ApNimVbwKi+lgFq
bTc/7yFEfTM4U91KzPhyaKot9o5o4kjrYshWXLLR3AZa0cJFjfauPUTtx6idefm05vBfgCpPVDYA
V0wWo1SXiWJjUzwnnT4P0sGM4M9lXaaT+d7i1pKFi7+iSZz92jLhXltIRz0JBAUZY6m6sMNgYyli
1ApR5qKws3UDVBEoCicQ/m6dlLC70yGIdmhRq1j8zxaS7d1Hu5yLY+gAJWUNdW3aQthsxpwmwjg0
X5uSM+aqg5jg3kQ8qdzWFUDLzyBI/RV/jaouXt2sWLuHsvbL7mWiBDt9QOCjoKsFqRYfJ5BojWm5
VSEi4i3a03o4AAgMxtuuTaK5pqMFhfFaFhyroKB7KK0tc4RYST0H7Yr/VkXrZt5CjB1NSr92E1IB
Lm6iTgi0zVr6Z2STBvejX4ASieEcuflsbUAeLlG9aaDbiYh1GsX9RZ9wkhVbtRbTuu7CtFghg0YO
APKrmc0BLKHPqf/aojmMyOOhT02Cth7jzMHCN6UPoS41xK8ADFTvoFIsiHBQD+JehwiwOIqqF3yU
DvX6Ij5Xjux3bY269lUUVrZ9JiaBg1bU4KzTb3pVrCkkC+lZdw2ap+7joNsuq89s7PzQsAxre56P
wFJkf2PpvrIeXMvV61Nfsao3MKL87nFVY1yhotn7qmvQFvXiFceJUTX+LsSAx/Awe8iK8FRxYt6E
+FsBsgTBrtvgiyizoHpNnKY23EG/X9pvYeZJ6v4DykVq40jt9fZZH1WtF+wGcJGFfxaVVu7fwmOB
d3E2+iAPCrBfNMFoHNGyy+Gj7ITXL6u/92Uvrfi2c3iZ7O5n9g2VLvIFonwlhL/NVKfmQG1KWTbe
47R4TePummjqMI+obRvu8PkyKo9sLLInNkwH1p71X1nISKVnnZxHc6yEBBI2d4uIKmctBzjbIXF9
E+FoUJkMM7UwVIsO2VJMcWFerJmCK9qnFikpip60a2+8pMw4ZfqKHtB6tiho69Fh8GqTp/gYWxBT
VCYQjUclYiyxmh3aMvU/eSjm8iiisVQensUWBc1dM7QeYdLTmsweRwJG6cx1PLLgySZ3wytxmZD5
vsoC7FknQ4WMsBSW4JhAwIjKX+V56DoFKVHlcOO3LsqhtHlR8pKAepPnoRdBQCwLNHoPUyBdUpNp
CXsGqKmUOTkx3Jt50i5OFJ89qFXV68fR9Vq+BzUJCxIuZnXEXtJeDcT2DBq6iZO5qwp+xMlEyBNV
SABBmQm70OSrYTQSbRzsb/0v09RW9QGguKqu4zobORb7pjG5VNUok7LgVGLGCNcyvxffB6rXebib
CjEahp9ASllscGeFF4pca+cx/MTwxaRIP8o9vi7NKfXzBHNFzTjmKB4T0XwaRjy9kJHFQDaxm6GT
vaQll45iQNVqIswgx0OvUVsJy+c/RwIAuEZ0GxkcMlJVJfzFuuyRbtrlolrge5MQmaWYQiTjzlLO
kfepALOVX75NIwemEGAEEQM+YnEPYB/DVqTiu/NBj0p0t1Wco7aDmVVmR+HziGNUhrNg48c4NtEb
8MfjCnOOtxJrY4pPXQc2LLlo7MokFXaPkI3hfi/mIh/4LYulpF4n5m062Z3CHwW5XBJnB3FfImDd
dB2e6fBLxuBu7RNQ19c+SEieZ1ldsw8gYtm86piTZB4BsJstQm/aFLwqCHEaFrNrEjV8FkkPW2EW
mIyGtHXOWkcV5NmIYJvTNRnHmENzqBF4wv5KNmSBvuxMvtnDSEeVD4dEMmuoXFy1o1VVfMG/m582
HLb1bioCxXEp4PByhiWJMqlh7g+xSeZlY572bXvQF2deimGqmdROE/hKBLzlGH8eUfVEfwEUR67Y
1S1rodimCzlBdnA716zdonLC6qacRDz2u7gAyTlc8gdKSVI71QtzOwA/4bOqteMV7GZMTbECPY1s
F441V74YOEb3MnZDirijzoemJ7gskyuv3Un0eIxEHsjx7yXaB4xs1njc2EBgmgnRbkh6ycWTee4X
uFRXcnK4P4HwQJXvbHZkm7+MiZgZlOgt89GxDb8IynPQ8bYpyEkSg5834gAwO4nBjN4Bty+gcZKv
Yu4s3X6xLGv+KkeU8+5sa7RtOH9NwnVkTLpYW+eB38jh6K8GvIvCNgzrO4yFzKUbsSGThXWzMJd8
FSJ/1m9iYCvjMdJRzKwB5DSViTnAMANe7+hV5CihV69PjLqJuOAyue5dtKqpMLDh/sBy8j0+ntJe
tJpQ2RCTkVpS3twne8znWfrnIsAp7SvyYuRRb1uvGoEX4JVhldCGNksLw6Ld9eOozcKoJlM/siIM
5VmSyg4mvFfcea7QPkTfni3khRZaa1tkNMwW57YcNzfA/lySV5pE8RmYt3m4x2Z41RfBMIviHL4e
dwoONsslP5BzPxI6/SKv+TOhCxcA63C0XJlJByEP4sz0dmucc0D/yUWbjYIgRcI/+EhNT0TnfRiP
5hb4drEootU8dI3YJRQxdtli7D4DIwjojkHGQueSZLP6J3gITGkqBvPoQzVzEu7nBN2THlHNys2h
gFMc4QfXhRUFHcEErJ5ptBL8jXSK1Z5vpXqlM5DIKn9BzN7c0MEGmsgRztokuqVAFD3/S43r39SM
Ahv7TElDRwELP6kZIc0VTFFYTF9mXOPYTiOSKYm3w5CkRS9bDx3v+5ePPK2qUaYKuJ66ppzn/KmT
tDRVFdi933/x/Ml0b96WRhFYprL7fk3sz49Ci4kcV5qGEa2pk8qqk8TNigNR/SV1IxOfah/wDEkh
wZrY9f5n/agG/lo/FpSOlZAe2Dk60390pbQNG2oqcvllliVyPFdDUjqsRK93E7Zh0pWCsxBLC4IG
RneepogyFm1QbJve4d5NFcJ0NkKuvCb2vEXmn72PqqMZS4qkPM2ZoPx24qv3H/+PoZKUhUlshQ2Z
DU0t8/1fitAIx5bGl8976VMx8xwcUOZayOHKFer9j/pjzUkKwyGtIDpBDrYUJ7NCGgVTiATqJUyQ
7lzOI+z1piexKrNF/AjI0t+W3GkLBacOoXzHQY+JCrvjnHxi12oZxNTvXxo3MTGqn9lsdxjHmgPC
Cc2ZFYXk+yQTC19/K9CK6j4Q7Urv4v13Px1muqbABSjS0ib1BFz434d5qvp5nMJYfqYmwdVxgZe6
fA0qrIH+Zv97OsrIzdm8rQRQquggnRavEexuAUJk4vNQ1Sq/gcNpruYpXXoO+cQxWeP7r/Y7fJSm
iUcbLABVAbaVLX66gvoMsakAot7nrqJPlOw7GZkwR1BcmNeoa4sZK4A0XpJwq3Iv4WR8/wF+UFd+
3YGkWgA8bOxVVQBpRjq/Dy63xKQQjao+twmAiGpPL2vN91Q9kjD7Qb1f70bYbpx5vuua+P2zKG55
vSl5lX5fcS6grWUGp8w8U+Kh9L+wi2tcYLktrEUAlZs8Ah1ZvQtkbwWg4kXeE63VBO6I0sYy1JiR
J5HNxt9IohO5SK8Gikdi6mYMNjE0qLJ9QDLv9BcpreVg3dW5ZXIrPWqTdlmdo7jFGNc+5gwLZXIb
paU54puma3gs9Vag16T2RM0cQzpTwwn6HxmfA+IPRGFWZkQSW8egTLfYz3dUJp1xHk2Rpcopy74/
/H8sOBTSAOl4Cik1AFSnS3vgZpFY9ro8YzYryVnjpjdXoHDtTQbws2T9/kea3fLbhBNqgeHQownA
AiiDOPg1aNEog6Gigwn/M4Qn5H5IQz+/QZfQya1bW9s8gVHfG7hEzSIySaFVlOZp3n+M0zeXyH7Z
RE4f7WL23I/29y+xs/LbamIuk+ccZCtQmrLry0cA+0537ej+9v0PO40gQJs8JakU+TgJQ+Y6WeS+
sGNUGbT+PLZNtj55mTLLIsuwgaj+8l7OyZbmrwdAMQPbBw7OpdQ+yQ5ikJFFUY3OY6VRCEbBW/g9
5qaUUbnpptnE6bCh4V3yf4qCDetyBs31xGXN67CcoaxLCYYrj+nfN6gpk4cKSDFk2GnMDSVRBIGv
SZ0lpqw1W6YMEPSYxyQXY+CbMjH0Vn56tARKooApPc6iOLZMp0iMpYnXXAjQcLpAZiBdCowP7dh9
gxD9v/b5GQNA9mCagKIq+WfH1PPiPiyRlnwcysyczFFNqyLfWFPNzfn9qT2RNWE2CWAemGgjrGI4
gSfrGVlcaqrCjY6BW//4rMGjdJpjCWmOJkI9Ieit944Ns7kJ4s1gqqQ/v+pGfFAAn082g+u5ytQz
uQs2RDqn1BEVBStHcmm91mxVwNZpg+TP2QIWnb2TVxHX43QlqI2Hn40/ukWmiWQVAEFpmAT2yvdQ
3DMTvnoZn2L96I6rt9LEKKiA9jvLS8xMZoKsZdqokcBf7/ouNYXlny00diRrF+0yc3mOUFLmDy4C
yln9l/M2+H27gAB06eQD9kPGhrPQs0+WcMsbjIHdRF+LUapPSJ96zsGhPXru50jmUuNP+kPszuHV
EqRFhB0b8telkxdPKALY46YKgK6HOpZQx5ZAY3TRt48R91d9V8waKSRETJzzNMzuS1ptX8fG1Rjl
dlaybOnl+B9GL6qvkCHVN5xICdbT+ELlO2y+5D8rfeTxErXpzEM+BbDhjqph/mStFpJOfYF7xhYP
mTuXUyk/uIUlsQft0LRqlnZPT7x4QrfAvQRCTpcga3rKeXU+0cLrRfEZ1ISHzHkMln9YW1vsAB6r
o8P5/NIktfAMsDqhhBFrjWRiVR0nGAlPqZT4Cwa2hcKdRd3uOR9CEIZW0330Xa1Ji6LhPJuHDMsm
d2m2Ff2iGcZkmFqbwTgSFpjk9VM4UrBJsuyfIfB9quYR+nX91NXHNRsoibnCSqj2WS6awPa92y/2
F2fp9WehVvcxGTyIdLNfXuVKg9BPl/QNk/vf7uffgzULgrYywcwjVXAh1JzCaWrKP6r14uqV+Zrv
Qieq8r1f1D0UjM72H9/f0b8fUG8fpgDKmWOeHO40I4lWl9SuC6tX31YlGKHZPoqK+uqmLPOb0ZUD
9z+Q4/e0CFX+l3zsj5X/4zXB6tCyIYifwiYGT4d17nbla4sJE0rVSLzNh1IKgG/vv+SPv/Rfx/CP
t0QcFeAB3jccyKeXyNkpcwff1+RVTHigkPNwXCCZU4p0NyeFeqicMnpAO9DCUarwQliyGNoWZ2Pq
+bu56IF9AdbzP3SIvl1WVqseOW9xwKOu2D+VJcmL01dls3F64d7bY1Z9LwcZXFeUZ+9HZ3H+CeFz
IlhRo/exjfP4gyyNT6aFbDbVm5xenMB24tzuwuU1q+OeVsKAFnXs2S/23Mvtyvz9JRc6AeExJCYN
IA1iXCRn9GlKICylZ/QI11fkzBj8JJXJmayz4nxe55dKhMWzhCeK9ndM06PtLB8BysWrdu/PjGei
228zowxY0+BBYHVxjJ8cKMhboFlJwfg1HmgcUE7DY3EOPBXuNF0SBFDccj6HaQR1E4ZmSbenLs9r
6lY3Y+OjqFWo2Pqwitg9l+tC4ayLws9lSj192+XWTbpU6nqRy1mF8cmRGmjxobaYtI1PY2zZrv1M
2yWrdbRVTageSBtHzMzd9PviZ+mtRHYKFXdKnmlcNx9KyCc4ckR6+LLgwf2IuVJ+b1UYY2/8WRhj
tH4aNjB/4+NUhEm2TVqbF0hmSLNjH9MCUFkL7UFxJn50PSu4TtEg/0dQ1Y6MhDns2PcH14zd6di6
VBdQ2Oc2qxyz/37J+gZKwsy7il7b1PVurVZmT00qFzQ828q+FRN3ib98ovhdC5hVpbhmgboFjySB
4AFg/+0jhe0USPw32TfkCN1LymYWtOFhsa4oVGYHGhGY2kkv7l4baRdPaTz312ka2vfWGMrDX97+
z6VFqkn4RGFAgcQ9BQPCx/A0nhcVcmE0GLi319HnGnX+EbbU4kFQd3IqHGUdFZveo1a4wxPdO4cj
ne6ok4ThloZnmey62lfwuxFWovRLCb2ydHKT+wiEtFLOt/6AoHbsqRjOH4J000YvwkmocNrlsOlE
UG+DcvWaM4thOWR5b92EvoAdQinDuvZ1styhDcZxlnlpc8BksG+3NWj0ayxHaYFbEjNc3GMLeMQj
UP39SNPzCZVI1D2mRX/snbm6SMpCdptOAZdhJdIu2vpU/e5kmGLroUDUQbue6Sv1PjJ0uGmq5mZq
IJht6rTxwdUGTi0uAKdM3ZmNNfk/fVennzC76ZEJcVJKPVjV/q3w9Wf8YaUY4T6gaz7zcxqSpUMn
FKHV/BsKE7Yy1lrZF1AeC11Dpow7lXpd9RBhImF9WaAQI0blj2iMvr9I/t2CRQqQtFmCXHUN4+K3
BQtSSpd6VcW3qPSXAS45E+KvQ4IWW+H3B3sdwyO00+Gw+Em0b8JofkbKfWxYJ6s4/uVh/s2GNfL7
NmhLI4d/ithdywGP8znPvsXK9j+2vtAPTmFZO0Vh94pzcbgd0Bm+bNyqvMCiGe+PSnGQ4bA536Uq
CQAkV9N4nVqD/A5yvvWgvqf5x7885R8pg/LBu3pscTDTXCpPhmwso6UMW3f4RtW7jR/JLDyN4hda
eIO2x1u4Uzk9Jb36wS7ovPp7stoq36yR00xnErXmJy8sYrSCp/zRQVSODgmnwKHLuoLhjjO1dVva
vW8T/f954cel+fZ//vfLa5lWO2xhu/Rr/ztjibrCLxP8h/78bd31yf/avnR1kZ7I0NPo41f/kxvu
/Ys0gXs2yFyF3oq5+v3khgcIyoPlR6dVuORxrrk1/qRcIKsJy1Zg60ARn7qmz2/9lImR8l/8qDC1
mJDFZHTt/wfkcGX/njYDKSWVwdOQGouBlgLo/n0nK6OUDFA5O5+xOcCRJjQGcKuO22nnjB2SF/3Y
2DWXB5XgGY6nqXsBWzMEDkWcwS96wqfzALu1zPdQMOIWNZKaetimGavS3tiJ1MyBF1wjTeNe4NEh
bmuvcC96dxAoJzpZ+4w3uIRzLjhQpoxWIXwouNmI2ATXIaqWz5UOmufGXumngU0i6ZoqEVyDzXBf
MK8TtxCsrQqcS+z7m6F2gubMAeDd7XVumV+RER5aOTIhd07bh09QpPngqbG5QgFZmh9iLNCfSorj
D13myIsoL0mkZTOr7kPsVHl9WXtdHVzChdCvmrB8LKoyR+IloaWN4VkBIsJFdn0hsgxbLla8RhO6
HW5OTtydg/YRR5vG2oty5hlghTWcyzGRj+sUzHeVrLtzLW3QFX6pBR1jKpTIssfRU8apk9KcShs0
qsOM+xwqNvo161JGoHJr55iiQfwso5bMfJYdP+bOgqpM7XkvS8zvbYaYB/DExNPS1Z3vbBmjXBwl
uLYM0ufS6oczb+3mfGaQy+a5yGzePSy8ddwMky1vfRdT9Ipyzq3M0ZnESUdsOrC7N1mUjhfgqVC2
SlGUp0pkxhMyQxZvyrnE34p1zb+8TWgBOARD3jQKn5zBzDC1VPC/9qr1J3+pUeyfMPsQuznHPXmH
VVee3lulwyvU+O2ifkb3KsWBrSjWrVcMjAsClDwjkDLcMCHPWR7C5CpOz9q+BHnb5GVi/wPF2JUH
SESwosdp/Z5wX43B21ThE9CSh37V3mHBl9DdFlEaPcHrzu7ViDMJnl4tcAVROsfKZQEav0tWbclC
z2d3iA64YfKXCM38VyXo8PAkLCKEb+a7xDfWIKofWQ20MZnZUPZK7mGVyws6Z4N7U4BXaYFDaBaf
5YB3jEYohBs1Nf0rZQ+0CoHiiduExvW0QwOOCa4bEjakaiBjQKJp8OKpsGZOt3kIOXc/skRRumZb
XtdNSLNfoZVyYWXIfSPILXnudB1SRG9QjX2QkH2jTTWVrJhIDPp1no2qbEX7E/KhWSdLODfPg5ki
akbyovSG5jkQmj/WtzbYEu7Fe5QOQUWPY7hvXNE84y4dPf1YwqmlGN9c11e12exGKPs58sf5YZID
QzJxMbqbY7YC0mb1lZsgZgRK0w2f6AAwcD24RLltioAFM2AhdVWg3MYKMFsCYCcV/pTS8HbBr+us
tQkccBDb51V13XnrgX7b+YMvji4So09WZo+YJuosQVqgjUt0OhWb068XtDCdIMVI3pvGzZSWvA7Y
TlCidJB/KDCxH2xyGPJINrkGKxLvo84VxxFCxdliI0q3AU4pL1RSh9cUDMPrtfWZwj5d+At1I1DO
LfDbw4he6UTeZe2I0qrV4c8AlXkNd3bRqHPf6+yDXWThtdfO1k4iNN/heZXzvnJGUeqw6mWgc8im
wKCyQ3cBsDkRq3TQ239Y9IwnSEaDIl1aJBTQ3H8AS+teBFVu4QACVgSLGkAzFygaUi/sCRnAxcWx
B2zJCJbu/NCw0JHdxTPyObej9jwUmoY8CJWjkqx5H2ZqhCRq1q0fdUjr93weCJFy5YXnPGdFWSEa
iLvCscQxsjG1hk8DmmAvq7JILqEIYGsO9P9scGmNb8eJWYJp4r7o1CE0i2hhTaEwwAJf/JVp7XTh
vdioEGJHXwlxbIdFHDNgHVy+upLEHtkm1ovQfbivK1YpNSl2ROm34jbF1/NY0kwHb1w2RrAwNCtH
4Wq+XLrAxdqtE0f6Nc5xD0gTj9VN2f9ISSJ86lJPZFduM4AQEkai7Meapy3CL9k977x1WrP+B3K8
2yEdwyeagYr3tE3YGyfR9vcjmNMZxzxNfOs0YAOEGcx6DBcdbJs2CJ+w92Qi30JapkVa7ho1sZS8
KOiGiyzQ6Ca2mFh2qKZZggIhu6so8jBDBIHhpcx++LHjyjFwn0zHEZvV1uuSw4/IWteJ8LG7C9on
kcqqeprieMn/8dA9S7eFa6KUGCcUrpLeewEZgAQSqLh7kQymiUTZLJnDi66hCUX6Sxa7AYJJBA6x
HbudVo9AhqgSOzhA60NsAC9XIkE7MgEPDkutnID6D6QQm7iu0CHw6zW8KqkXJRtaXnPMkKRhcb9m
6GXZKbIkW+zm4ieOUoBzPcSZS7ey2TU5CJBbWNQlhuCEmJp6vIOemWw7/7Wuyqc6Ft0l14nBnsAE
TwaWLbsj3WhsXc1BpP2qOCIJ1lxxxgR3aF7ZEXt3lIeuRbehFaK/9WxZX+GPHW9H/AceU8qGGDdW
0ee2d/aWU7fXmqrztuvV1lZ4wk5cd0VpTed9v1wAi2+uVBZ2ZXSH2nC9ReT6HzDWh4Ya/8ECQ3QH
6GqTlQqmF5J9/yx+0VicExCaogukg0uiKl4zlMgRoZA2tjaNjbwtAtdrRfsPWQu8bt1si7p2eS6Q
pqSe7zbB1nJzecgrZ8TuHLdnUOHTpZcBTNkilLWMYGGaZOG+BbvtHDpGCqwVn/WZ4U/Cq16664dg
NoDYjJq2Smck72arQUFiEo+uGLF4xG3gQ7rmwaVyIlavcE1VPMDHJcgaUOjN7ODxoYarbh6R/JKx
Tb/U8uaXAhLR46LKRzdTbXFdtNq9b/ME39leT8HWXbvwEMC0/a6XLoTDhGCHnjAPBEDt7FtPpdx3
lu6wIBCMoFo77pa5L/dl0OD/QTs3p0Gis5ugS7LlhvHyX7M+qA7rgDQg3mv2Pk6nxzDEDzJPkXhX
0fR5jOatl2bqS0y56iHx4A2IAnawzBW6RfSw7jWuXaQ/lb/35nL+mg3O0UIKeiMmrW+CNFnvMYr2
trUaykO9WO5ZFI7qGlEYdx+3+thCyUB62Scz2uuyrW96eItY6ZXkJ1PS7GPyhktoMuLSgRxx7oW1
BhM/uNe1xC6TQavQXWlRwPCRvZnbNthbIcz8jIhFubPM79Bs3CmyTgu+6wcOAcRk3bE64PjjXxRA
7O/jWm5lJatzB+b9GWJi5KxLM2JxGA7nWJXjFEjZ5Vkj37bLmi7EJca7H9LSATRb2Q95lwXX9VL0
jzDwrOulbDDNsALF703krl/6kVLcLnKc9bIHy4VzX19/yozFHl66aOezvp386HRRcK4A0t/aPjwM
Tl6Fu6h7GJSHdm+dl5ixKPVi5eWn2TJaMEIV5XbsOn2wFMsGoewJb5S1H87sKE+2XpC3W4J/vFtB
ZJ9FcdJfjJX32iSxu3d6MW1FYwOYhXN3sdD2fok6GxX/qNbzJzLiPdl1RyaY2tVuye1837eufzRY
/lsifwcXihLRBtkodW5rXKTKpIAr5yygdEG7TtfJYIG/B5GXhQOBJOgYu96zH8YpLwTmkkWH8Lhq
0WR5SCNBaRWYmfF3WvUYvxL840OSOS3tNNHgcTRWFK2TCDWF+j/YO5Mtua1r2/7L64MDxTkoGq+D
QJQZWUTWyQ4GySSBg7quvv5OpERb1L2W7L47li05xciIALDP2mvNBZNy39mxxo2pUfYB4/X4rKWt
6fLYIzICX8dAMKs6TiBxvQUOUV6rlutC0WX0XNludlzsOfa9Zk53oNYXIDQ6/zNxKN+AUveEEdDl
K27lpdBOijg1qOq0z5X3DYNYdI7q/CYeuvYFb2F/lTfutZ0W7YaHV/iQ9yYQpbG1Gx9nWggss65n
9dLaVa8f8xS40UmrjcXsD9y1vB1Ij74egedpTE4RB7fwNuy8kWl2KDmGkNhw38I646YeJgm+aW7f
RIuhg+OJs/ZOkpSL3JiZ0HQf/6M+QhCTem+90QrEU9fsE+qWXUUcYwcMSOZXtY4xdoedeKFoT+ad
y7fH9Jqt7JlB4yZm2sLcyCBir0uXjaqrbD7pxjLdz+ZoPDKLYvhgiXkHuIP57A8n/rvfJOG/7H40
oIihFHOAXqW4P7uP+jjMaF1SySEsvawJ0Nit6WURS9++inlZ6p3IyW8EZSEzOFIsLNT+r1/AWrzx
B6n64/CO12c9w6/NHCy+fj28jzFIgMXsooOcPDfyw2JVYXvPCM0bA701YtgMq72yVBxddVW4FNvK
bkMSfZ3xiDvauMFVzFT516/qV6Hr40VhzEPpYmy3xf/qSyysPoSnJKJDoTH60ZY8QUUkyuMxkYUZ
UHKTyafPF4YjbYiqt7/+0/9k1/v5x6NMujYj+P9SSIvZSak5XnhP5oyjUGKQLeeJQ0kI7uM8niVw
agsj/mPqhNrRWMfvQlAVfjWIujJvhT1DFfL1tIviA+sHYpg1UZwf9IxyhmEh8ndbtv/jQ8TXZOD9
gPan42dbP+Q/7BsGj/SPRTroUIQDJDo8yGSRYzsl6NRIj4IAYCw0fWEW/ZKLdL6vO7SKOuYsr8qJ
IE9R/82C0Vg1n39uQNa3kCI+qAM2kXmLaPafXpFG9GDpmRvAzEHZw8JqU92GJPUMj4A50NXW4y+W
6fad1kzrWA2cLwoaR7K90fBI3rRttZ7BeGf/+rO1/q8XtnYw2rYLK0z+2fvmkAtscmJIB6z6TKhR
ydmLVuxxbJyJqchqiwfq91xxnDFxoCcA6ElPgzCH+14MXgucfvSedR3+ly8+5mIDZ9heI8S1jQS6
+k5FoEFhPawz/Kr1FJ7Ola3lIWpJ6jRTfz0jDL7/dihV+Tjd98uqAhRzNd3HoYoSH9TfdLfOcV+I
MfPdWloX3rd0Kk5Af/12/MnG8/E5OeuaCtMQEiJLgV+/ObGh1YrIjba3Ysk90CyXIj657Ez5zky8
em783nk23UF7KMwF8WTKY17WrPrlYfJs3q3IMjidyAWHT5IJ/itvFv85YcCKth/ykGXS6uePTYJK
A/U8UoeSqoN8Q654iLYRgb/DMuf86az1EG9orhz4hnAgeP/4Zf+rRP+dEo0wy2Xwr5E/d9+LYm1a
/FIooK8A7BSnkPf///8gAaw/+FOHFp9sD4WX/TUIrRUj8E8dWv8E6QSXM0cMeFdQSv+hQwvzE38L
z+e68mbXIzHg/tShvU/ctFC2CQRYaEoYdP4DHZo9zZ/uOS4bbSBCrDqFszrJ//Qoy3KrxW+mzwcw
Wukc9EapjEBma3EloUNvVUEMa0N9W5PvRkgEns9o3RyFiztgt9S4bTZxpmvepm67TAaxJ5mlYQv2
QeN9q8ig344rYi+fDT0QilMmkVEIJWCGWxLpxiyCxc7MCsmnNbStg6G/QxgJOaIwlC17OBHlM/pN
c5pX4B9XpL51tGV5AufBuVKgOG+bD0og8mpNO8nKDtQ/OILYrkEKftAF0w/SYElCfORABYAQgHAY
9HFxUM6ivkMqjb6NK7Bw4mde5VwmfQDaWpzZVcI2NHCH9j4PEujMJIwZeFcQIk/+7GpY4YgEVrvr
YQSYaKzoROhHZA/LDqAiYYB0lzhRMmzkClycVvSihkLqZ3nuTb5XhfD3Vkij2/A2Y3NgWof5p5/o
eqLGHTfhwVwRj6bHOy8U2EeK7/O7bkVBdisUUl/xkMkKiow/mJHk2YsTK5Fqg3843KRj7OxY3end
Zq0tohMo0rezY8OhbFKW3HQ16S+gl7pzD6+yxZz3YLRtAWAVa0IWmIiTFUcPMJdF01vPU5aauwS3
yB6pJ4GHuYThNcOMCmZLTzd5SVMz2bD2Hjq0m2xtO5QnC//cj1ajzlbkxr0z3OVeVgTtSC0M1ZJ3
ou9VyZrXtNbZqX8zUHmfEJ2mW7y7coNXcEu4gAgiEHRUX0rFrWLKTkx+4dkDS3GReieuU2G+KCLW
ATNrCm6gn3dFHYUPcy/rra3J/DCCFddLo9ukINvvw77Wb4ncOUGIDHuM7BLmruVuczGOm7jXyyBc
ylz5hJ7CQ0Jv+g6odfqDR943I/S0XSlQqOHDZsY9X3KaKABYg/M3ch+RjqZDV1L1weAYwLm4lHzb
NobjXZUrF4uUtB1ocfu6sKDxl8nRdrFpG76cXV5lG8tN1FPsY8DnOGUo8K/MetGxyuL6XmZVdT3z
oD7hReSAiS1u2xjTgM7UsCsYar43fG1HQtyzua/mOPT7IlaAAES4dr73cusazFPz2EkfQ54oI6zb
+RwZT26YTWpHk+tIB73EVWr3QTLGUezej3A/bELymuf2D6aZyvFBtowJwpfoDcazQatrstVloq6w
fDkX1KgwfpnEkmOyNJKMJnuvZJ7J0JD58wd147mry8iqgE9m2BqHzQqCaLaEGLFAUkpSJMdxxfv5
Wbkk/DaImaLYNxwzh4dBgQMAYqzwcvqYVxPrJrVwMb2ladcsRUDBVOEAI5H4nObK9hYcnubEna1X
UfSGhyrimRsbis9HK3O+nuTe9O0EKBRpwlATvz6uewfmPwVu7rbOrS6NDnPnire+xGXwjQyrkdpv
vEdeP/hZ35UnHDwWkk8Rpp3FX2x6YahykxqwGrKQ4WOR9jbhv9oyadrtGjPkwqIR4b9P6n+Hzbee
A3mq/esn9W2sfsVi/vYDvz+h3fUxvLaS4y3iecxz+J9PaPGJJ7fBGQG3H4e9lZj5+6YYjDi7Wx7S
1hqEWR/f/3xCu5/WMhAeRXyc/Diwv//gCf0nwhSuYkyAwMpBEKypq/V5/8sxJRy1aIgLKY/gPyq+
OMmS3sdZFZ5gnIHQmyXUWpDdu6pBnTTGKTwBH6nevFafnmTBChdySvtCaXH7Ek2gJv/wTv4bZ3Fe
nYlPf03hYEux/3xk8XjwhLgBxTEhKftFxoIeDz0uzoWcuOJrlc17r9KHTQt5TvzNgZeT9p+HF0Yj
7Jhs93FO2R+b/D8e4WgyZ4lNHJeGtPAVaAibgpHMwnXqYYMKbMKnZxA1BYnc2XauJuGpJ4NN7udp
KZZ3p28RPatlhrWWRe2WsG227yDrpNumLu2LE7uUZEyIasdwzLuzUVnVTuiV8JemD/1kyknzi6HN
b2NzxinpGAMNTS46DqByx+GGs1CA4PaxVoNZsidOKLb5RhFt6kMyAWDUuuWV0woqnzhN3YMnLtA8
RcH6q7PcdBfVnhdTx4Y1z1JCf9GaRttSCv3YT0uToe+CJSGvWhU3YB+irRav2lBDUvVASJwnP1Uc
foLGB5jUGYeaZlg73lRxEeN+mebXInFzCi2445/lmITUDc7dC/MKCHilZ+iDuhGDVuEDQDmz0nk3
xqANJg/atybMsfV1OCf3qyB70UlcGkES1aBQS91GeSHuFbgsNrZjj8NwN1gT/XKKS+l+Ct0IDjXp
zwxgatw9Gn1JCLZzxv7ouVhtYAwX3f2kejfeGNZIQ7bCOLdjwRS63GE7Fua+tNnUbEW0WFfF1LCS
iCKFl422vd5naSb4WBNNHORgmpqfCUS2UcpXJ5ldur7s4i4tmomqtppSyl5yxBQN7WCgJydC5knS
7JqO+Q5whrZnYRm91yThd6muqNoZhoAr1TtiEsvvF3MeILaUfXJaEjcJXNk5X2Knqw5Lri9bL6u6
w6wojtx1iEXEiRMTnY1V0wTkqy7aPfh4A7SBO508QErPVICi943xyIPPkfF3MerDLTbcSfqqcPLv
nEnT0ieaZPm1BDjpe5ShKx/KrbR822nIFHDtPcQfD8X+tyckaDl7fDAa6OWVXwMiGSDahEDxkyks
DN+lU+a9SDhCU1HTJHtTL8d3Fpe5QayKJkqAUmBO9Ou29hr1ZVBZVh28gtPqbds24WnpF4sSUSsZ
Xu1JRZx6SX9/wUjZ9ZvQ66eGq6LWum9F2CcZJ4Kujjc2ZHS1BZFQaNsydOfrYYYuANrW6YxtPyBe
PRAxnWeoFjU8XS0s1u1d0eRR0OBerD6zqgfRS5UYVHzW+wUblzHVD6AqYh4FXXFu4JxVQc266Qv2
Qeu4qiN81Se9PLIhT+8Ncp/cDNmk+TCBittk6Z0bsy9rj+IZjz+tWX83pif5QGLbGNmWtOGqYoj2
pVN2QumLGnj1U+Qsh7qkSECVY4XoL8u3caAbyPfkwFIgHrmQt5wd4Kz0+tR/1ZOm168T1Uj9xgtH
lNMKssgX1q+eDNgAgilab+Uevzk7GLYjW1KA3EdTCDg3kzKX56y1NMbldCSJR4d4aIYZtaRCGPMX
2ffI8id3UDp/SSPPo3o0mzEbJ35pLOPwWkRTploaHGTxhY5cxtu5WdorXKb2Td0avGLU5FLbwbpS
iU9nTLWv6R+6xa0xTCzwFUZ7+iUnFhoRil1ZcmGp0M1uG5nR+44TqJSBy670OJVOR4HiQOLznGsN
65+RV8B3N6/wMRmGO9yImsYdJEEZ9kHRNs5nlPuRxgPV0FWbgQ8zaEe1Z91nC+PCnKqd8a2kuP0m
tmcvDyCAlVDldHGMWKVsU5idX1uje6Jfwj4O7KXkntTeeOntzMoCjWbAYe+ypKVT0VU5a7uSGhoh
k3BnQNy/jq0hZBOj0dgVZyObTRaiNseNXn6jPM5GXrKMeFeO6TYxS3pkMsbos8iS8orqr/gMPaRp
/Y708RHESsWYPTXGlQXZ54ipeaEACLf+Y8pzBviX5ZF09+qMeoI6d4joQs+gNKc06ZScO6fA/z1a
tMEag500TKnUsstICqoaueG3HNhf/js4/puDo/eXEs9tmn1BNvhV3hGkF/4h73jiE6ZA7hc/dRqm
s99thizlIafbtsNh+wOOzj/6aTNcmeqryPt7CfhPacei71tKHqiMtOvP/UeDI86HX6cjIloWFm7G
R14BdrcVOv3H6agZUreYbKM+iU6jbUlku4511M5inXORzAHlUXoRZ5QOAjqs88buNcDLMoGBbpvo
zRM3AHbjCBUq3Gu9xsK/B2Nw5UaeSu46u2g+U2vgvMnFLk6xgRrSjYmJcMLyBcOSyk8mX9mdDewM
bkVSnBP4h/gK46rknt9Xyx5VaB+N9JpEC4ilXY5TBSyMmi334OoxOnxXz/brME5YCmZTOuxmVXzm
CoQJbwFSpzk2qlyeS2tDZf9RVgmVLI121doOfmaJGJOvJKOqi7VXQ8UTe3fWXONNFoPFdnZunS0V
oLmWXzeeuAsRd5gTER5IYlnNtMXWDmGRqhKSneRKTCIKMkh7HA83rkkz5eiHGe9nvaLRetZxofT0
MegHaDfQGUND/zaOWTsu2zRWkpmK/Z9kM1nAFUIt6QFWwMXq2ScTjCPqupk6T+CVit2lFshwSSWW
TWqDr6rgFFVmjDMZgBOH4ncW33MrKZLLo1nSNVMq4ZOpGKK9mU5hc0MIRTvqY9Hc6YkLudDTLH8c
BIz5NsaDDxxiH8nKfEg1BmjfanWS1rSJXeCSyZ3tVfMXoJLpdsT2t5nTOabnBZ8FDYLpuaHNaF+2
Ij9iNev3aTHUnQ/ryPZJHfRHd5ho8IzTXZ4XxNPsOLqVUGdAYWRTYNO2FYiOeSWxo/LQLl54afIx
fwHc3dGUHWauv2hDdZsl9hO8r+hisfi/G+PBuRC4Gt5i6lYCOuLDU1PF04XvQ4k7p1Q8GafwLjPL
+QXmtQYbpO8ZdfBUBKOhnBvPS8PnmH7vwxTb2q3GeqzzMQl4u8FprHMIoHKvYXpcAsNp0vkZ55D0
8a3ZTxjbiwccZCmiZRhHWByS2gI5lLP82JQsHI9Fg5PY97o239IN3R1HBvQ96IroGYnDuvIWBynD
qOT4yAqo5UxQNVTP9ZTQ/TDQrGg0cxbkAxw8xRaC0UJ005R3nOecYzPKx6R2gjbpheULa3LOq0AW
8ZxcMmA7AJJu8ZuaV9SvlgchGIC7ZOaz7oEgX5jYC9TTqdiDcqm+jmb8YtTILV3muic+6XxL846A
m1651wtO2ktIouBUiKl5jKjOee1xTuVr/Yj5LSkb/UpbCh7ldW05pzGbvJ1Iqu+DV4cHQ1JgEkNY
5BN0kgcIw/0rXMzsZWbAerHGTskN/IT0pabHIRh5Gh9srSPA4SD0es7Y7ch2XI1lAreI3OgekwFF
xl4hT+PUemBXZ9yXPj+r0eNMxmORFDNwDNDVHczI6YSlhlmT8lmLbzHLoFi6U+arTmsDodXzthx7
KpVDVE/eFyIIThZvIk3fVLIdT6XuFQEHafNZOJp122nNk1qah4Q83PskSyqldW9tMcTS5bBFRzV9
dJpEXOV0Rp4RHwmoJm0YOCo6wkd3ruexqbk0+vYBvEEW4DYsv9k9vXjVuJR3VugtX2u2dmSuNaoJ
AWxWV1ESiacoFnJj1/Su+GNeQ1NYvOgajnL/1klKHkuMU7ik9Q3eFEIzydScelVFX1pAu9+zkVG5
Heqz2YfjFhLMFMRDb70ipasDgFg8D9M4zmdzqgDqpzbnt64zCRCmIiZchQ9y1zBd4W7Q3fKSJi1t
81VnsJRbjWFDq/CuYtfFMRjnYzIdzLib7stxXV2l0Wg9IPS7X9MxZ4EHBgTLHlF1bxuG8XwvtBDP
C36SLz2O7ivPJivLnLP6zvvVuRsZkA58jnutb44Ci9NqD5zRgm8cTDWzH/X0oMOJySg3J8lO4Rg+
mGrGi74uB27oPqbbaZTlptOnbzXPvHtjtOcj3Lp2w78Uq0MSttSGVaDWajGdtW4trHIrmv/KRv4o
NfGuqto8G87QdpuZtBVdVMkWyqDGRa4RuZti99qz0vQc6xRbc6j+FusUEgDYKjF/T0+l3jzQX6hv
XKOJgZhyggCFEu8U0tJeV4t3qY2m3Gq2GVsb0Y7tIdLimwzG945ASRg0RWNQ9CHFPsGWseN6/5Ys
hXtfmy1iNIPiI1gr7iBxU53GJM3hooUyu5Zkb1krFMN1WejRQRunmaUx1I09RJrywjc3DwrdG+8U
y9P3esL44ZuVkTH2CPc5skNx4hWSZQc8uSllhZ6apTK/y0NN7sBClkcIjDSpoiQFc6urs9ZEjm8X
RbnvgCkHop+6N7Np4iBzSwJfTvq5a42vSV2l1BSZy3kY8whYZDvGd8Ktc79oyzRgF4owa03tD4M+
1m1vzP1DAgaDrBgOzDJC+WC55AZWo4UPajDaG8Sfbj96Vs2rUM3tAC/B2CaL11Aca+Y49JpYO44Y
5JTAy1SMXxtdZJ9rVi0k1Nz0PQdkvJ0Xnc/VdT/Hbva9SVV7tDiXYDRM0wAzp8Ojm0oDii3sw6A6
/aizlw1IR5Buh+BzXiot+eYlLlT3LNb2FLJpVGiF2SXpMgu3WaJ2VZfUx56BZNvDejpYomx3zsTk
BdpA7lMzHq5A8GGczybMU51BUkrHg7WZYEtuLactvnVyVBte+6PqI2PTz7F9GAer3igJVHWsDoXI
4Y9Unrkjcv6t1qtL37uMDpTZclpc9tyiNX+2tFeDzuEVx612Kl2YMAA0b1O9vHGq5uLoLQH8mrZx
En86wIJVM7h3tY4+t3KJdgWkVp/iLdO3VYHfmrrUdsmiHTutayvXtHuvncZ9ZvfeAbAuljErv1DL
dYfFKt5RDUfdekkuxM5m+gl7I6DtONu3tMcG3ULBrIhK15dxb+yLwVq4CTvWrdbhceTe7jx2wlSH
JQmxd0rjew1Je0spau4r3G8+wQTJgyyNeR5Y/WU0De+byknvOxpfvxKumz0NxcXWBpeH8QL6V66d
6V7VH6e88Q4Uxmokoxf3lHfzJVPyM/zm3wLq/12X/926XEib88dfiPDNd+aXXxblv/3Iz4ocw/6E
l8LDh+PBBbFWV9fPk5QpPknbcl26oUhd8//6x0lK2CzK19YcBHcH15FJzOr309Sq0CNxOA6GJCp0
bN37T2R4pPtfT1Oss+CHcNDDX4Xmybbg19NU2vZLOvaeuktSRBpvg4FnqqmZS+1bL6yEuAi7btp9
mekFsNyQLKJk4Fb2Jg0HQO83Nfk1wiZpTUK1UyyK7rkTMQC8gPjVUmjaOO190lvpAe1DH+9WxPZ7
rlf0rPncHJS7aYzY5Q7Oip5NVRmbqTvsS0/Q/xfXySmHtPnDijjW+Vze7lfNxH8+UY17clJR+2UZ
4UMBp3svEXn3ETjrwPIy/ZY8AZpgYVHEwQGn4Q6zZBWtl4sltCc4wF/dyY6DHHcjV53n3NjxoI6K
YiyiCEIdHS6yz+MqVSGNe7bfFHZ83zhuGgdtOc13Q0+3QFCZYw75vuI3RhFfOlSxOqsCT4/jq5oz
YjSoaAMvzf6qxqF7agc7Tm6kSTqD4Jlzq7ij4ztXU4yl3sYg3EFHAHTiTd7gtzrxjwdHdl0R8EnM
r+HM7UBjZuv9eQqjB6BHIew92MbphlzscFR2GF8t44R7FeFasgKd9GNUWMMW3FFLGSEGU2PnYB1F
YFdW9TI3TJdRVCdMFM6Qn7S2IJunrUz+TR4u7q2bjg5h+kzwlUgWhZDjTERuiUkjkwZ25sxvCPG1
fcdvYuobE4F1CrwsngKFDROJkJGInqT4h9NkYhtHKj1QmQIAOrLsQK6liqjkzqVeUPr9Avsl1Q8d
c5qdY4woBTiovDYumvTGbTHk9ikUzqzBqZb2O9lpHFlcNDeoBAvohBmUNm1kM5Lzri606swWHou3
XvS6U53MVIxuxe2X+J+7XZ221G+wgKruRFojGSyFMoSvQyyK1ioOtRpY81acMToUuHzRVF0XVDlc
CxHkC+/epW8jPqvFGJyHvCrYuzormPs5awanphi71QMIZjaiq44Ws7GmaW1dNKOWBvQybLyzXUXx
e147AFKSDLQpT/E5184DLdwtKZaJEVBz1XkouvjKDovxi5nHYFLSduw53hT5fJxgpMnVYlA0sHds
PT7MCSdF7PoiM/zOYBgFJQnREqZF7uyKSKk7Nc0M2WCPqagsgflxZYcuTnWrgiEZQKDux00VYsE7
L4vqaxa6Aug3614rqIZ83QQBYIYjxZklurML8ikbykRy53pacuSHVur7JnX6II5oAeIbJzSKTh2G
80xz1I1WlhlkoDDMOOXAyMLlmrnjq6laZi9vqqOT0Nv7ZeqS5cIK5hss0oJrSqOAY+PKZJY3HSx0
9g51nMPj6efydQpLXfgupvbHhems3NM80hR7/ib5M+r1uu7AnWh+ELU3lUdT2rjZkPtNe5/psTke
P7JtFFM0P0ZNPMneds+Wki3IZGAl1WHECUDFZzhPgVtpaJ9tq18vYWJeBBZFTqrCS3IaPLibyV4v
/HSuYchNlntKNHdOA3fUpukMmIKdGH5CCG5VQ+e2G7bbzIhCRnE+q3IHgDIJzEVYF62a9WEH8SUL
bC8xr0q78LaWm+B31QAxxYEAZfFYLUIFRHhMPmf6WJKvTe0kXxK9057oCRremG2HhgWcEFxrYhpo
H10g1xmcTo9NFJFRxJbebm3OEc0V/weB+1xbszrshquZyIiLn/YkCGTQzjfDKKx0H4I2G6iJE8AG
EKUecU5tAB4VrAQOWt1Y5TZcIbIgXWROLBFSPKh0twizR2OOrGcyky8YZm3ggh/BOKDo5sF2R+cC
md8Ioo7IQ2fG9dHx2LMRICQ9A584jDblhDGyCFtxk4HlH3wUity4hhRUXuNet5O9W5fWa91NrwQB
ybN0tsKtSftKhgFx0LvW7wdwRNd5la+UWPL8eVImnKt5fkUXfCZhQxZFZPMyH3LL6cA3bzjdReGJ
7Mno3gg3NXb/1ab/HW0aA/XKoPjX89RD2f+LIPzvP/rTgOh+kvyrHNu2dQja64D0MwdvfWKikX8U
on/q0/KTictXuiTUbajSCNE/pyrL/KQDwZAOByFsiBbMyP/A3AD67depCpiY1KW+VhzyOgyiD79O
VT3N2kWTqPIwIZmO0FpTa9zAV/L2MTWZO7swRc9iKXEvnrKwzNMqpm4wJJXBkMXu2hPTk1QMlfXy
wcKg0bl4GFo7/Aw9g6gzjvOKpMwiD1WzWsghwQDa0+BJUpvOvRICvJ0HyOMJ+i9qunVmQqEkGiNS
yuJYWidwX1m9rT3F5qaZ59Ega27z3F5WblKbo8AQE5/FLtVacRuzHLtL41BsNAj72lavNevEPZFV
LbsAiiUAM5vA+KaWUuJytq9NKnBo3jCJDfe5ZWHuc62jN5Gk2U5ZPbzpXGZeUOdh950/xWC/Lwpc
B2FftBYyYg0Sx+Gk9VvKmYUufBRKCsp0q3AoHpTues6W6FP+Q/GBHyReep5FklitsajwfbElzLuU
8NVLtZDB2YS8sheBKPZSjHp676UQvcJJxbdjHxaPFYaF265thvlqqqdIIgCAoPPDGDMafsbMCHmO
0eRAvU3lXqaU11XbFW9kYoRhvs4M4eSLZHIui1qqz0bkundhhpfcRy+FqRZ6pJuZisZy57g5dfTo
n1OVV7epUXt3FOOs2r+APNXy/oHNq70zljJOsnG8hog4Fk/xAHRAyaJ8IMHnXgCvqZuEPTZtAq48
5AZp5DxsCM3iRjkS1LJOWkYCGZNHeZs2NYbtBTvc1qbFgJs6VkAyNb0IFMeC9rBoOYj53rCoHVP1
13HJ67eGtd0L9lke/nDWJXjiSLbvkIndLSALGsrxknmXiRHGn2fhPZjwli6TtWDYoGEA26wcrM84
bcHb8M2TxMRibfziEgfcpK3hnavKcqJdT9nYSUxJoQ4hRMDlSPm7Oe9V2Gtnk8jTuBnxIxCLJY9E
Ag1PaneMJUY9uD1Vf49hQSJeWRMZSVczLN9obPupwHx7Hf+WBmJyRRyiFWDNCdkfoaGIGgkSRNrv
eaKPcNH8ETSq2RLjUVnjR3G1RpHSj1gSRNc1o+TSO7eLmo/sUlg2WnfqPkJN2UfAyaxaok0swSRb
kDUD5YSR9oBi2jIUh9dOnqOSrJmpmPBUuKaoso9AVfJbusr8LWsV5bpTBM6awQJSiMqxENMCprgQ
OSWrpa+prQ5k07FeovFZIfgFmheX19hu6m1L4CtZk18qq0x2vIlpuFhH4vEZu2pkH7i8tcdizY6V
TcOypsdUX2HsIV2m1pyZvSbOEBFbwmcFr+Ew64pQ2tCbfTB303SluXpyLHtdBrNX3JeLe+7Qh3FI
GS26YzmdRpX0W2dS2VZ0jMY4CPbMVNq7XLjTZGGzqcNlP7lGQmkDgwuWaOeGBcQD6IQocKJx9Y3I
Z6NpWJf3HNsWELm3o6vfG5ZlUmS/8LG15AgjUa9oAdRVl+DGjpjSBkttcaUXVfs9mZ0bfTHDt7pJ
x8M01tlDYQ/ubTJQ1TSnAldM1g53Rh9au3oNZozwv/bCXm5UTbNaJrAUxyATd7PBZmTS+CkjnVOQ
+E1ZEUdc3soQuZxY7O1SNdfdmIa4HeJhkwLf2Nchp+TE1vRrtMzx1m7Z+zDcfmUtXu85YrhbFc7h
jtAHFuUQYk9pmPVhKUsOgMOgnRLIIVdzRv62d6LPqzMhiCii2qQOoVPT69e6l7J5AfkzHnTIpk8r
0o4vxqjto2b60Td2tp9Jtm67hrzaYJjhZyuV4L+mlZeCxSNPyGWa+rG3WfofrFzIqwK4x45qVwwZ
Ffu2fdWn4uSGK6VVA53XV7G3VwuPpmStAumkQGAb7MW5mUEmo4+yCgFTXKsOCa0On71acsnKPKTe
oI9v4K7UX4uSYjA8wSp9rchs4k0YGj9UprsDs+vty2Wo3qox1F8QPzUQMZBgyrFYbtgelldzPTbM
Zbl7sfgH17AktVuQYs8OeRTqFT3C0hGcI8pmSFH6iLepcZJTEp29NHc9PypkTTpc9c4mNa0S9x7j
YSBG9HDZEbgeWDLfWEj6PiPvxEmKw9ze4VS0p7g3PSEO4/CpEHxrdsXPXaW3LPXaog5Uz4ZDt5p7
CsPKC+WN+o2VpEXgdrzTfcbXQIw7fTJpCDPi1e9Op9HQCo3ThJN8t1g0fifTS8aFYD80AyjIkueg
DYuDmlxrQx2YDNbR+IlOr+GeHgf3faLRG/xV7Z7r0Pysef0POgGiV5yck4/HQ9+0Qj4BjddIELfp
xrTSgcURucllrsOnqBH7yUo+h3b/zTVruV9K0cEdYVHNufd1HmYv6LLSDByn+VLnlAEPln6k7Rjn
oGFW36PQGcCFaHQhkt48DCbI8I25zAJcfWjcZaQ+txxP00thwKmPcCzlWAq3eWeiUZtoIVQrxM1Y
bVsjX26iuQPllbfvfRI/zmXAKMV8oRaLziprIAcL9SKQ4bqRoMyMJKms12GmdjedwJQy8ZTbxkWo
vphp+qiZNjvZsdY/U0BOpki5zvfGaO77wfgR5rXvNooosOa8FVAHEMbhbkyp7py8OVzOld6zZLbq
N7Skaof9+TQWKWUUcVVtaTXnEBcNFkDTOT9aQ3WUMyJyYhtPapzTM+0V4E/w8u2MpvWgpHa4EfVk
3wxZdSr/h70zWY8USbP2FVEP87B18EHummfFhkcRimAGAwzD4Or7RdlVf1Uvqv/a9y4zI6WQ3HEb
znfOe6R+ctd8PFhr3jJG9uKJorovyfkzls7UPXHPVzGQeV7rtHGWhE46xZirkwAExuagp66hxzT8
lWb2O9n99MPsPecOvYocaugxf5E8V96vxm4sxCsKTkReiItoaS+Yevt30MwQ1a0vMmN9zvy+FjCG
xvkUCuIfoyvcfdEjBEBRzo+cWIJHCsWyBKdQeeAqqe/sNkjvh7Q7D7zpXT0AujBv4bS7MQE0HlEr
zFA5tJ0MEORvqXN50ZXwH1NKLY5iLjzSJXbbPU751MXlSM5BkZBnQL5z2dKvjX70E+qAXynAOW6H
zd5q73BYZbE7RxccZH/QQk693eAcMMy7dB7v1hq/fS4RHUYwa6L5QXtHi+VUP8/jdC8syZizveG0
RmrQXxc+92T36eyqOANOWbyAK9pheYA+6HHLpziKMuprLKPhtd/0LTHJYWcvgYeZjPD9PRWS1V9Y
2f8T0v83Id2BpfvvLn63v9Xn179akv76kn8I6e7fCJG6DpPav5vW/yGkc736u4Gdi5wZOIBVoWHg
YLL+KWLm8Uc0O5hmCG6VMJb/n9zxQGn+6x3PxAS//TX4pgis0YqyKev/FLTNJboKUyXnJqCz8JWu
IO9qcSyYO95ab+IfhUsJQ7CzzxZlYVXs1R6y3rifSeAfJ3vsr1ndJvsdp2512wX1gGasFb4FW/Ta
S6bBXV4d5ap3WYEvkdlC+kMsto4jFYKjZC4nEzTsVh2nebEewVpgQlKpuoOQwVMfUvBHRfo6kBrp
wUcfCuK+Jyb84LqGChE5EIs8EsoU1OTlpa5QgjuXuxxDzHt3IUx1yHU4Z/SRWRSbAUQ0f1KGic+j
Xqrqqw+M/q7IPNXs5rnRdynYBGhHWcrvjtCycD1iuw+uumVw18NqTVocx4WjbUK1nLDPUwi5qc+9
fhtpt16ZNM2ijXPIDwjHKeVSsut6Gpwe7FB0DxFq3uNaVuquh58iIPrLZMYzg3Vg7NSxJLF72vJX
fVy6TPuAkUh9P4QT27HhDlqKG6eyX+gpk8EqEk4anexPqUVP87FJ7cwJjqHXYrAKhsJczUSXzcBu
WrWhhj+7Nq0Vy4XiT3e0ugkZOOtzP2Z/D1uo0AU3HOYdoyDx6jwS06G89XsoEnoFN8/bCmd0lO6b
uhiinegyEoeCMX22m7bMNKNuIy/hHtBTjTLaWczGvVE6Ni/mpAiwjTQ9ceaFThV0gCZmK73YQw6D
vHdHtT04mHVhSHjrges+4PkKY3StztReTgILBL2Y0oFLOo4IcM2OtoF5tN4zMgb2+sFZfWmHLzkD
Omt2XrWudfrwf0rX/5fShV71bxe859/6c/znwSHlK9tX/Pd6Fzl/88yNymhF1PkGmyL1d4ULYfxv
TBIplyE5852+/cfyB+nRZTGyA2AJromnk6oGjtky3wK8f4OiQJ8ShEguqxGpn/9A4mKw8T80LriG
HpAKsPnocLg+bVbaf17/OCAYqu8682pmvvamDDfYjTUtNdqub1ey5PvcsDinNV31GMzhDSl+3PSq
7J9EZzxB4hjPE2OrXR8GK1nLybhaqN5Ij4qeh/up7Y3PKQgY+vmd2Z8oMw3YuT3mJ/fUGy3Og+tS
Itzgnaqt4Gq1htC+jdzV7F5G0DwTt5xq7ZyjqPjM32BMg7wUm3wCtN7h25SNS51AVbrwTzKTU62A
Jda/0NoiMawF4Mascx5p32Z0mEZyH+SmOx7y2rXFWbpZUXMAbCt2mp2G9wIyrSlX6xx0C16rJRuZ
ha6d1THPc+k5PEJGXrwr4qCeyalyKYLyOaXKDSWbSjvVJzkYhM+yTcOvzC8Bu4EOhM6wH3Io6fBL
QLeYT0hJpUBFYY050vpsXyB9rmM8+VF+SYENq3hGtx4PiqCH2tN1vsB97cpTAzP7Q7eFbHY1RZ2n
0tDhfjZD72NRJB1Bo+SnYiyeMhIQvFlTedNzYjuV9vxadvghS7yvO6uJslM1/1VMkOVvBb132X5h
YBqE+qZzh0uOLfFtzJo2Zoe4dxrNiLFVEXJg5v+SOp13wzR/AA1CDyGOUGnnKtPVq1bU7C2RVZ5p
AfuZFR3D1LSantZwGncgBJsjghCgM2pOOXDOxzEg9hva7RF78KNai1e/tv+AVJWXlSYsOk6z2xVH
PRZU+dE147lRXXuqJKkJJnYJIyp7NxKevAhB7+JAi15OF+musqtXAeKKLdfo9lWjfmMR8W8af03v
5wj/J9MUGmUn0lGjkyYVx8mjq1zUgVXd2SSxE6Uwh2ZYvzi5YptPp3q4CeVs7wPPNa9w9xaHVq/e
bjKyPP4uYMVMpo4Nw76fYd5j9EOD3YveMx4zsbgYabPfxFm6O8+QT1xW9BPzvvoI2KvgriGKU1tt
dNLC9HdESkCQtN50kPgMrlgX8sMA1OaQUWoce7kRHZU//+488EkodwSAWTt2BNmLNkYD/dlh6Ilp
+6OUPMN5FJnNmHTdVoLYSkhGq+HvPFPBxjdA7Ye2fra81tzRp/4KLPNqXVvYqqNg4imNN28h9u1U
ujznvUfoRMBwd3DH/ZjWgMuCBPg1uxvJuvddKrRM+Nqqmi6+L/nET0PYJ467Gn86PNgYHiHaetC8
Q5OATKk4zC+NNk52ZU6PSMZz8FS7lbiH4Ny02wGnuBWh7R+44Yf7NCDvFVv1VD6PfiOx0FlrdizK
zj63ExswRi3J38aDhbUzJfwK0dmJzVSpe7ZQi6kRj0UWKcaoodbLVy9YVPdZ4C5nMiTtyaZRe8Z3
x6OlY2PxTR33/LRbAg5etwVos0CiTBH6KejL/yzlCAY0nKMe9cnsxXzL8XT8GD2eFpsa7JyEo2pM
6pai5oiRmw7V3rCPps2Asa+YUS6lfwQOySqhZzumvQb/EGIIU9sVBKnonT3uy/rI6Qv8Yri+a5Kh
r0Eh9G1dGp98pN7stTB3LaWH+wZ2tTR697YEvZ4MtV1eWqP4SsdwSApbFK/NUGIAJGVY3NjDorAH
k4ZKVqux7lHsXzByVhiRIgcV1627sxXhvQ8cda0YGjxyfjeeKuyijKu9IsmqqI/XJhpK8LE5H2M8
t/Y+BbZ4QOUyb3xMDXuZSmQuKSXzY5qW+T4kBg1zOQ7bpxZTrQ8+DeRe2sOCNPo6Pwa1usfqXsCq
HE+zxSB3l27OKCqygGClfvtA0uSjnTrvRGFv9Guwxwf6KHFYjRVBQieU7/63/8o0jT11A1cMYUMM
8AiNzM2F/JMyOd2XhjQuC0m6Q7g5vlpzBU/aaeJFWbgZxyzWg3C5LTDj3a2GqW4WCl7w9E5BUrRY
v/RY8tEK7GmP/ys75pFLP/Nsh3FUltNOWMNxMbKBNVjeRBOr1korwI7kA08ilLQrBrvezp/xrGTW
/EgfHRSukBlIt9nl+N2iU6/10Vh6OIumSpEStcnYJGp+LZv1ziStBtQbO54YK0L13x49GiDGZ2IO
UUIUc+EIWVPxIPsrqBDEEgzxR/fBS1ME3X6N8BmaowCOS9Uq2Ui3Q27R+WGaGn02qv4L4e+G+/WE
R7sm9DhvMpsdtHc2JxMMubyxrblQN7DZDtfNgGh4WBF7wfmYiEMBdw0oBENyiOVVSTNzU7He9f6P
dbM0tpu5Ma/kD7urqosnUsgBS1vvUocwlVhK65pnYDziJsnjuar+kIeKDlqsPzLBd62+XZT4BdIb
TtQp4jGAOTb+7GcjwL5RgDDcp5WdUnCLEXN2Q8XmDq2DqTZhLO8PEttvVxb1ofY4MCjtvjVk9OKm
GvvXOuRbrQORA4HW+GcARoq2UWL/ZxHF0oQrFCR1+RDZnbgyv/2ileRlwEY6NamZsJh2rNqFegvB
CsWudJ6KwidHkKG2lzpkXfeL+idpUZtEK27VyW38Q6mCJcZL2B7Gcm2ubcue9zRtu7Fylp9jni47
RfZmN0f8DDMUx72JSvg6mvZ6X3Ex5AVdQZjs8mDSLS+Y4MdXsio/+NhXEhW7DZ/7wONrHXN5Igd8
5UPNjo06yjC61PO9J9PyIyj9J8/35xjP9q1rd+PJ4RrnxDovxZ4oGC80wyz3hbHMHGvsAfihw727
pr4NRyXIeKcV7NV18yIXvmLil3U20wbdMlPgfd5svN2dslYcKwAkToH2wh8zfZcfxAx/lSKVd6vp
GOVeqVydSiGdO6/xFVO/UresrEIqPJhLHEG1ZIDneTwRZvMILNV7BBw3mjGrpsERwxZ27Llj/Wcc
aE/bPqgZ72lg4n5ayJsehbA8PjIUWHcnVL2VWnRi4gk2hidBD2wcSPM6ZBzyPtIE9pOO3nM9w+ZL
yi6nATZzvmp/9Jg7FPYvbPsEYOBORJSBAYq5Et8e+aKiETnR3qJ/mZubXnz76jeHfbp57eFj1Ed4
kvdkkC4pmliQKLYDfbKMteRx9lXwlWZBE+f2GNxF0ivePDG4N9ZUeAnBk3rvYfCKRSdW1OueIVon
ne5xcNyBEnNeilvg2CHDpbQjDiLFhOF1CGWTMCklobBlFSCjlod0yzCgsth7wc91lINvHEvShc2x
D+rijdWsemOLm97rWZtPVSnTkwlH8Mr0Zk68ae+f+1ZhsSuMkfKKhZvpa2YX5XJRxkLOd82hr8Ks
BjlikkGk7Sc621uSI2+0RQWN24qEmJC5X01iHxJj0JsZrtOXJ2ZFr28HeoQSuTsKHYeXzvForQnG
DlnEAUVSNR7xFE5X62tE0V5Xcn0YZwIgrLAx96QpStZIOKC7arGofVHyebhEods0e6Ah/suchqv/
noFPBrURanbWcHIjPojICQRMfUadbuX6t75T5R8qmOEDwfd8qtd2sRLCSMZN3eriI2289gDYkrbx
ZtU1I87WTEhVZ+HOBZUeknwkJmSmOn1Q/K8n3bC8Dk30RDa/5RDWTz/bLXBk5EF58OWaXYbvSNJ3
Okk2qnm2cvIfjhnYx3mLMVGk0x+WRuYJ+HxaY421ZuY8CO8wb0Eopv/DkHgrk+tSFRUMfGu6btp1
wnRetqcp0Nm9LZx0eQyDcujudAaMPIkybfZ+hU3QtzksNMyE4BDDeLSZfH5x3CyYTIA062f3Caon
dkOWsaVDzRnBzORNBLqdPPel1q4R+2Np7QmotQNaUM46SgEg5ShE004y9703YNrNlKw0OwcnaD7C
+glTKk1Mo0yz60KpomfobA7lnhD7jKduUjQAQq1l9aE05ZrUnDhNAAAedQ9ztyGpfaQWN0+UXIwz
wyRxNfBMJpN0imtB40uc2lPwp8Et9ctstwnhUDCfO+pGPI9VlBYfloVboyGfzVjFbyHHryujGYyE
v4EXZyd/wka6sxhxx30xBK+wXcx94bM670ErVYfRHtdPk4P1ZV6Et6u5H3eBMI8d3/a82r18EKIQ
77l2m8d5trzzKoo5trEoJl5uwQWw8sbZZxUJH0g7nA76LSNdYcYbEMtuXbdvEtKc7svIKXLPqDaK
iRmX+4y9jsM5OSFtD3I/1cEVwy2VdFzcH2VWRIehMu1PD/vXCXCy2KV4BWDTYJQPYD8di8xRFO/Q
tuAUjc/bO+bzzzoiYkeW587RefSFKfhO8ZMQaTRt5qD2cuqtuucoNWXXVAWGemdF7jY99/uDiLS3
75nBUuuGRArvtKBAOG1gktds46k2qh8jZ/rdxl4+GUXqkDFgJ2lnv8VJRjV2TC/AQibAcQ5d6pK8
iALjTjrr8ijm/DThzbjR4BpxK7RoXtls1Pua7tzfQvjuTZoWBQttnwHYhLJQjSz8kygZ5eb0tw6A
74dKKjadeXnIpRndKp2Ri2a2c6r8wtujXbJgjh1cHNO6D0PS1uM46i6etrRSgA2m7Ra5mUT78LbC
EQcfD2qsVafuroSe9EG8L9iBfgB31xR582GI8YPMWbXLVXh0PW2ZsN7Vl6nZWEN0yKuFKg1ePxA/
eP7ltNP0QzDDZhgOewsQyFp/epGT7xXv1s5u9TtY/0uehcmy9tAP6vexVNvzBvdpP1EPiCPFcfYo
5PauLqL0XBaj91kRMNw1mUmnurNY4IRbXdb7gdzVhDGwvyYa1PK0jMHRMqsgtge3uK6zrLpHfzDN
ZHJJse4VMJTbUXLehpJvJ/0m/+hwFFdR39d7QvrrCbOT+XtuuaKVslSnxpVTMhu9TdQkQBEQwy+Z
a3kOGjL6JjyQM7pWkueLuGLK37MBG9UZN4h6WKucclGcKtzXOIotbUHufC2bq3YSChVbjcsb01RI
Hmq+cbBHvXKUei6Mvo8DINyX3MeL1euVg2OXw0BZt7niZAxJq6YfkdXfzNbi7GDvvtI+XcUQYNyD
8IHvz54TvuG+bHbww3H0mKGKyaV5z2tXeaj+lX1pl5zin/ZDimA8LWP+NPi411lJD/PC6ajNBByL
zv5wcqtmmNi6XyMBsMTMBvy1RvOqQfb8EaIx1kPWhnglUT04fGsxMZ72m8dwkRgvu6y0KHgM0x/K
nBjxaqUGBIplfuyJ0OERCFPG1wgQ88Eb3QVQFiB77jiavM7kRI8tC5bcCcfrULGJUE7MR3Np8Elo
9r5ZDWfmfrt5pRiMq06a8FaJ4KYqPXGnfBeRwAIxBa+jKqwdmPEa+nRYW+N+MnNxS0VNeMU/8EfI
53/szH6kQ5nFAwz2GWZOdV48NlcQKL/SSkz9sTIqgK7+NoINID56tT6vBS2Hhmm9DmxJMAlI0E72
pgWKlhleNAW7wPKZbHvg4NPN6W57nISz0WZJ8PWg5hM+5lOg+h9ZuJ4JC5gxaF1G2Zlxk9LSST8z
+DTyaGdhkRwH3Rnsg8qvz8JD/iMkNMYtR31CV5pGare/HjL1QGnKl9kUPPHp4uFyah96l+APwkxw
1bqkKQND5kfuLgiIa2Pczbb7hqd8vEgKDZN58Is4q532mJsi2xddY500ONRk8KbxqpWZiXIhO0Cx
8KnnNHqYDBMZLiU5lXfLjyrDZGPLxTkE1QAuWzo/U09ZT3PoVYmvMRrF5Kfn394YqCfWPlJOvgel
xOyn89AjRuH9j63UoC1kCA10lqKARGhW1Sny2xtX1ljOV8edEruYI0w8mdUwXzUpf4bIgsdi7cCh
L+KT+Uf34YGIajaAw/qL+BejJmupjM8O0/5dYNbGqWTDGwj/Bho2dTlcE9SwYzCSZZ4AU2GWTLbD
aZblJ+csPlqZaD4LRsl33eykOHrz6ZdR+H/wWi30BeTGeO6RoR9W7aZg2IO5jUVhzi+h9qZ7287d
9XbQYUePT9B0R1TQhrSndMSWM/UPG/cxwNtUaMIaBUwVPFWCVC7lcK6ZGrdWMXhADNkMTgxrnpfM
e+GE4D31aYYru1/kic8BzrlhxJYQha9z6LPC5639lFG6EdPGcRdaY/rZaKo9wKaHAPFsfFk1l3Tj
MmOUdq5rfEm7Xqr8whlC6kMGkTvGHepPtBSw/ux8aYrymKWz3kQivPEzWtjWauxbu5bLDce7uROg
yP1ueB2E21/6PgzJrNJ1B0gETOVxoTElXlgXPvDKR84tw3fzmciE5SdhP61vUwUnn49ximiEQE2v
QruMN84kpuuAp4deCjGTRuzbgkwg5eEJGxZO6mHKODHB1dtZtoR7N8jtJMQq8wHMO/jhDjlzrGoq
5UmEJHR6Q/ccWkMGY7vMqFVM36h+8iYhEZ9MrAG061AQLWwjeq2/nWY5EeGkzdJMJ2hqy+NSKSaR
Dh+0/Qptn8KNcSs/tdmiOYI2IlGO+ANNsN0zInhYDI71K2b0s8Afmnhimo+0V/QPOlP2W1lyAoci
s9ELB8+6H/sN2I7/NHwcvYH9lLWsu6/J5b8ZbjGdHfJG03dT1M2wGPKtEoZ5a9Lwd7RFaEVcXkfn
YfTC4DEyaF+jVzCNLlRK2zRRFtVZjqGCI+gghmp74lPatSyru8YLyRuGY44zzxuxnQezy47FzBZz
rjNEWXmLwr+FfKLBqS+lZS8eDMzZ451uSjz1Q1YyfR3vmR2DvPEXYe/J3+tncw2yc+myVLZ1vvyp
cbd/pNbIQW316QtB6Rhu8wiH7y4ri/5t8j1aNQ12Xca8bGY8UgmXnWJvZmN5FAZGux3S6GVIdXCl
ZlPuxehX18KCF8vJ3jKvu7WbXyBKSaA5Gug2lk439gc3ZTmRxoOoenFLuUp4aqBm7Ee1iuM8Yupx
RMVTYgyzvAkBs76j3tJgAVro2eR8dz10/XyYJKd/5MwAlcagjSYvVUw/EXkDZhlxJsbmZpLRL0NZ
oPPppj35uUeF9LJaN5HiowFjKsfM4lxRWxLewwfRV/PiqbNvBOtM0WgNnYFbx8SJMUZvHs4jUK0b
orLVNXaDnwx6rb1KF1LK4fKZLQ0ZB5egWRqWyIpW2qCVDcsrhIiUGbGV74VNnsLgQT/mSoyxGhb7
ipYiNJuuahd7F4VrgjPVSnxM7DvpdZxlzXX4KGp3ibkqrCfCVz7sLAvfShh06MAW5UsJvdOqftQe
dMslZ7Mpvc05B1W9ujaCPpk9xjdorBYnjS4/WPgRd1G33jK65b+b6cPo6OVuBkO9s1X1Go32u5Ox
WMNs3BeusyYoJZ9RSywryhh4zJAwk9FgKN8SNj3YVuWeZrcBYFo+riHgpM71YJVOUDSybL0jke9A
tuzf6CYp7yG5nlLDJvvRy6OCTvbD0IxBbIK6jgnazFw5IWsagY4CYNIO79pnE5X9wzz1D9iL62Vn
diFbu7VdBPPauAshCEGZxUnekw25dpXx5RrBdPMdcBpY/3cFYzCEnsh9lzPmoqzR10oIfTXU/f/B
g/5iOf8vPh3HIxrx73w6r8WQEUb4F6fOf3/R36MZxCxcn+/DfPgbDc3g+P9lMxhmE4sgH+GF3E1I
YPw9nBHRbLhFOkzT8X0bys8/JtdbfaFDUNak8j78q77wP5hcB9b/MO4wASeKG2xpXH6KzQ30r4Pr
UFGT0gGHPYUhkvJMZIEQ6lbRg3TTXxezs9e09yxtSI8P+mb+YnLDi92t5ofmg+nW6XwIugMTCS9I
rXQ/BF54n28lQcNWF9S1lP/sKDm96lP5nNIeE8bL1H+arINDkSAuZC8QWtpXW/pkOZoZYoQiMfHl
pS01Zzm4OXfR3mdrQvFh6+OO5ghWsB2zvehV+p3xu9KBfsFw3Ojf9IlHQXkuSCrdch7YDw1hzkyX
F7OsRHj0FQmH2XEzisszY3JvJ2lbVmLnnfFsuB5UapyJai8QpHYBlmnkqKJ38aBTqmsNGvGwysMf
dVWH9mWUKuRlAeh1svScwT2yuCRWPqcJ097iX+EMZMfqyeOlY/XTbdb2koGsw3G3uolHM+D7UI7t
3rNSNzFIjtCU58yv8MEWGqU9K8NfQw9bRzbinnmWGQCCw7VMlM34kGPNfBYc8UtujjnpezgGu35V
ffAqRpz1nI00EbmVZmEBWDel5iONtjZF2uKlfdeTsqFOifDP89CH7uckGLrt/Bq8nZu5uP8i4Bya
8yevcmXxWtDEZj1HFanp3Xf1R0ZjDWkQsWmK0qnNDUlJH92IM32Tg0dOeI5ouT+FHMvZ7nOEeAgO
PfViM7Oai8WgzYm//7GGHQxNmyulv+unlv9vyRu+xnOWKrgWWw+ZHQGoiT3J3bUkfVbE37lEqVw8
2nWekW77rplkGgRrr5UUIVqTAa55CLcMQzS41rNtefwazaSK4xx0E8Z7GdG1trV1CTI449GVmGJ3
gx7XS4Rkye/Z0PdoZxbFAqW78gt9E0uQYymzkNVKAxvDGn6AGaxKxhWh5NVtVErP47x1XGapAszh
LYMDMRLiv5uwrfn2baq21rdRpmZ2JYUC7Z8h0X6RySD8iHeckSheXiK2XU/jQ42eS/ey0apR0RSx
9aFxmOTba3/75cOVaOiOjgRewWHeWKxrDwnR9eml0zrnbVlhMnywNRmxawh+iZQ0xn1YKP/6+2/0
g4leBmVQ9UdJD89mr7ZAeTlTCDij/4Sx43p4MNzZVutxGCz301yQOmM3093FNwfx0ZM3VjtmkcMp
K0rPffhuzaucLUZMN8ow7jFY0zrY2wXfP3Nqfq2lwWJKwYv/xjFkMV6/f8qwXqfsVC8uo3jH8vhh
PeHzlBlQ2W6joWZQVlcjEK3R35iKGBP69YnAQVcdunp7S23Gl7wm5abnyyXaIDQjfvmh49+jZWuP
+Kvi0ehoTqm6rZExaij3C+aaFSooKVtwG9NaDgVFN38QNXkiS9/YnilrE+Uz6tGbY8fQhvSq1eiJ
YEylqXOo5JzIyF4BXfnzo7l1j6pyoT6UJw19spuIntR5C20zciNxLcMp5v4CK9WzjR7ZzKYWY2oI
o8QLRt6NhJJeymiJXnkzEWo3sP9jmS+S2sNhFB9cOkbOXaWtnxRPMXa/sDlgFAfiojIPbKMcf5UG
OTyUD4oz66jWT6HP2CWwBx5seyArSrd7R9W36Rr8dowaHSw6hMFjCXTTSbyo5b7PS4ZQpSMvYKgc
Bb+oUKdq02q70Nm7EItZHEYCVllWuldkpXh9F52nr0MQsIJMPbyBwG7mOyRcdw+yzIZeK515Z/cp
t4dmcMWVozfGWB3meTywY+CUF+1jrQj5kqMAuwhIIbdfONEFB2Melt9u0DjndJDFqVSh9VV7wfoa
ZpMODmDfyuseVeG3AxLmefK85YpiF9BXZc0suDBeAP0Mr7ntjgkedqSFOqKkEgARnWUUnV5bGutG
jY5xMEOyYW1mrr9Jv5PQcmC7XSC9B1v7SIAdpVlT5wNUFVoGIF2M9HZgXU3rUN00HuA4j8IU2oK0
BANepGtw7WX97eAPzW/Pi3LSASFmeAz7PdEGqcPbejYeKcCzNXB1yyHaF6rRuq455PYPRKAJEpp4
K5SvD0z9VYKdiqp0sgbwQqf0vlUDq8kSYIQxxPTI9YQj7gwySEYjJg/cA861qDhAvqTC6V7B+w5P
9eze557qH5etXWXORusxxTz81AYcTEFByfCuJ39wKoJacB/KzffMnjU21PB5zWz/bcK5euyAZg1H
b267iM+HgBjLKCjak+w8aRHhqhX2/ThibvcZj3h71GKTMs8VxTbtpfmAtaFDiCfaXJeDtRtLQHwo
v5J+N7DEDIWgy88/UqGbOmYw4GHBb5i1n0AT1uBiLbemfLinyF6b8tnGffZR2ChVbIUOyP+SBHdj
GuJK+SCxud2VPzTb+wXQ3XQrbfPHJinciHFduMrPWvgQAVPMpT65c+yp9tMSGe5l0aX1UFm+/APM
d/ixRFnXf2pp1uoBIkJK69OwVldZXaHB9MO7vazpQ55beKJ8AhO0hHAelxQ+1DRKqMCH5DU6xt0w
SH8/2gABmK42v2s56+t+Cw2l3oL8W0j1AXAhTTLS4feRiLw7Pc0gmaoWD/XOxPl1GxhpdUOlqN0m
tBgYDwCDvSRwp3nPyxXslOvrM3fE9kcxSVxPnXhJcb+eK3N4lWyJe9RcD9ic+WHZ2VU5l+O1sXju
+zxzOeIztwyIY6O1Tw3AHWPmZndO2E03UzCcwgnxowpsyYiS0BjFi0KDhcily28YWjECFCDWTNgT
+sNi0HHMo2IS6WzmsDvZtfWWckffZbWPYGB3LtMMuUl23PUsweBktElh5NonqOREjJAzt/d3BF5d
6xC5jknhItO4hzBz/fuQOeZTR1k7Gz0JD36fnNqHVdN+J4FlDYjQDHJffLPnejhwvbMcTWlci54Q
yaZ5wv+kWlKrZX2wgVokGDVhAIjN3Mb122Oqhkhx3+iBYkhsAM/mMKjLMjobo5svVAQ3bliBFO7q
sRgT2UQPjjTVUbRTzr/arriQZOofc69B+iHAMu+pFiDLm8+ddZ4A/z7gdDCTIfWviPpBT6uy5YV+
5hSPWTO95lP+zmgZlc+zYDtmWmUvCisGGpBmst+PztkXjT5pk2m9G+XhwZ983gcAzzOckcbEpxIG
k0/5Y5UDlsf5RTuE9mhOKyZ2xzrH5MIsvD4KLB+vjKOMnQKw90R+KziMuk/LPdsh8Rh6wRNgV1Ap
8Z2YerAoY/KRQehuodgFh+elc8nG0ke+TBc9uAgrtq0JFLKeEvYErBYHrDdfZT/5f4ibzPui8r31
lEey/iWCoD9FePT39Xa0IgI1EA1a+t2KUtXFdVP65Jx7wehJ4ZKZwulmFpadpPQrxovqVVLRknah
HkndrpSZOy/sb9WNbGuHGCL1K819KQuHomGP6E2jM/+RoR1QKs+INtdHybGgnd2flWWb2QH9F7Ff
mZwFK9+qKCnXT5mq9TUK+LjH6hhp7C0hygLHgBubpg5W3sXJ3hnFMJZeHVQsIBgfGfyexzWdS3pV
svzQV9Ny7Y2ed9u3eU8NWd8bwF48VLaulhdt9csxbAt9b3lyfM7nBpmxv4hw1Ukf2f1dA7r0F6kL
86hkP5wt5aXHIQtfOajNhwD4jAoG96FUC9YjT1UVdTS6yWpknXW2DkX0X+ydSXPcRtqt/8oXdw8H
MjHm4m5qLrI4iiItbxCUKGGeEjN+/X1QkrtF2k2Fv7vt6AhbbZtEAZXI4X3Pec4MH2ywNe29Miso
EubSnbFImNXnMc0zCGtKZsh+UfqurIL+R2FhBEsRgKKeQgNxa6hpvjGiWce0UTEyfaZS8VB1UwGo
RcedHch9bjC5HYPR3deR5d2XInuqCNWNLous9oKTVZjP7aCqqxFnwSr2GQtHMvvAMc/JlG6pjEcU
EnGxmE9xzp/0QHRNEdyWFFd2TkxiGA5MhA5P8xILa1vaD73bEG/ILavfsc3PEbI/neT/JvXgDQuK
tAgQUBSPLOHawoYU+/pgHCL5mmTIvtbT2j4OFidRJ47kwzwRVq+0+FXgoIO8/XUynGlbwnekbXmm
zVZhkZj/ZKHBhzVBcmjKQwHI7IQ8Fdo4E/MzYHBIJ7LsvhDCZNvXYe931lFrXNkQ1eE55leoUAgw
PmetuXVh65tc9+KaqHhSozUItcc+ItW5TzHYruy5CNi25S4dnNC0FAd6u50/SNcgNroeU32Iu45t
JmKA59Lph/YDHnXE1HMrgAisCxf5+x8z5wlsZP7IgS0MSF+PrXBJGGbGeMg9i/DobGpeGDLFN3/u
iw8WyLyFnb20e11pVkAPgCqeQs5GxjJ3mhywhBHczUbTNTsFIBxwflhqfNc5t2OXFfnLmhDmEb+k
T2z8chY+R1O//6Uv1Y5X6Xzkg7g2lRrkwSbFmTdfesoOGTwqzSZnWs7LBN1yNuhExnHt/Qstv+gv
FyLai20AZX/5dnT5mhNcnXEh+u18xZWP0qYtar4f3r0lxNvnbB2SQegixUK1/k+v7puWr1CK2ACk
0bq9HmqVMQmP3hx6rqSSD+4w+JuYuDv2j5k+lDChXdowHocAY8g5tr1/cQEz7s29416Vpq+k8Ahm
fHvvAz7/AOoTZGCB1GPVD2FnXwFNkw9F0nBstsWS997bU3nZomBE1KuLbpH/hF52oA0vHs4f6L82
xF+WN32b7+Y/82eenuFt4E1+zfRjWlx+7F9WRPc3JkmUjo6vLIqWmGz+ZUW0f/uO+Tsz+/40JSqc
hxJKMfMrr9o5i+eHK8d24NhwylGcVj3yDLjMP6htvp5PbQ63Lo0oQaIPlhzJa/Z6kAO/qwn/6tBL
9xmectbX7g58OLwOQAjNHz89mNvvb+7/IAW4LeOibf7v/3n9Pp8vBtcQQqGpbJfbfTN5h864xNS1
9l1kcPQvSEx+mNpePaYxMkGEAUx5eGvsZ9Un+vC/uDRUHdP3Xc/lob6+z9hIxdgin7qbsS9+KmAX
MNVPgzdu2f6JB4tuDk4PU1Nya7ASxr94nV+vk8ude9KmRO2T3MIX9/by0orDQhEAdpfB0WWLZrBH
QbPdsfTE5XK5cSn3vH/L8vUU8uOiDBUbuaXLLPLmcRcVYSNhpeSdIwumDSJzjxKLSr2DPKkeqxaZ
lh2TosHc3bGURG3XvrjURveZ4fIcanIu9hVVu/HQwDQItvPMpOv6+FBhxPamuOyrAOViPC9QDBJX
WYBHLEPW+v374N34aSb8fhvnwjvtAbIE7DdkJJ+oXMoXkbyjYslY6TIKd9lSk/MbZrkMpu/lmMKa
ef+qixft32vPj6sqXg/sIlxYvRkwFBK9ZHS0uEtETwzrOUnYK6JvZjLSRRYEPDt2Ja4RqFMWniKq
0O9f/68vpsdGB6EPvE7Gzdt3pVeqgJA5CiiuhN/GywuDjgVIdF+L6/cv9WatOd+rJRRv1rLg0Xp4
MwkEk9cWptmJOztW472BWCHdQfyltB1YVvMC3tJ+7k13eTtNqsyVN/CyEFc/ggBFwvj+p/m7G7dM
m9mSNAlsIG9GrbSNUtVmYN51bc1LYoOeL09ICcye7B/ybN+/2t+9JERnL+8l//PYWL6eGESVmLFh
9fJON7TAUWNRJz5XbjvPLMkqXwp3PTXSuo4Z5YpU3+u8V+NCBgD2gyJxLi8Ntx/vQ+q7IXBhCeUm
7dVWtPRqoqivB34rPH16GsU4XCjIiNnu/Zt4Ezl9/gI9yfcHHdEB5eC/eUWSLAw6H1fcXRAk9DFm
duOH87gZ27z6pHVurKEmMu9NPMAcxcgW+u+Skzyp+lBNOduHGDZqtp+HGXGZCMzmxdfmeP/+5/yb
WXCxpbKfYt/IMeXNxzQQOfTAtsUdQCseyPkxi4oCuTAD8VBn+lcjW74dTC61Hjaqivaxg/f17RXz
NpSJmU7N3UBl75L2iPMMK3X5i0VpuzMxruO8RnocxAE7e9IToW6Ah1cfYmKjKk56U/tilT0j3aQi
bhq8BLFF+4e4s/Ly/IjAO7J4iThSp6b3KKYLC1CFAUxL0veHHkgv5/3H+H2H/fPkxGLNoYOWpLAl
4Slv+5GznyqPrWh4Bx0T80I1zXqTeEZyU1sZAqQCs8MARLNH2C4dQJ/ruCexYafgqSarjN9tricq
kGuZSGw/eevtyCuH+hm5DaDoQoTIGY3AobiEZ5QSiBkNxkfUhmG7Mb2yJEUsXECidE0p48Bx5c1I
FsooS8ACHF3cYLZfFXdkQESXfpMnJ/Dk5XWfUAvGZKoJka1kBp6brHRyvabsi5k2YoMtE/kLNcKZ
kM2xj14mBzbcRTtFxSZuWb8v6LnmZH5ZSXVLuh6UVCTFEFMhjJvEkZFqRInNM6rHrsiSYWMFnvdB
qToyV3UCn5hyGsUQ9DUhQFJYyhTx3Fb6n2sDjRs1/qZNMcbPLSberrP1UdZTzHmd08lJhh3b7aoP
LggBVHC6ejqZHiV7fWcM2LRXidMWDp4VmeL6icKquvXCPEPRq+wo2PgJud8haLbHKmWMeFRJQGaW
GIHrPMIZy9ZAbT3R0iair+k84/5jm1D4zDZsAZd2b8Uq0MQTP8bROos2gYV8zAe8jiaZ+px3QgCb
dqzMAjlLRWO6M4HYWmeirWuV9QnWLJzbcDpDb6t49I/YkqPrPlXtFx93KP0OGZkUIolaUlYeQkey
CYBTqJJqzlaDac6/k9UdX0i8DaRO+YiY2rLk+Edr0FMy2CFwKf/IVeP8XlqGAzWpil4YKOPXsAuS
pW0cFhuz4+tZR0FLimlYOZtceP2agZWbFg2BYhxx4xE+tfLL9sWukRiPEF2qB8Px4/SyL3y6KRdF
kan8wQN9YCoGQDaV3ib3ch/AXgt5dNHb2Y4KJH8XcpAOujg7NkS0gnM3QTkEzqmq342IwjcfN00Q
k9BpyP2dQX7fPpvJhcVaxJMu4CNemqHPZogZ3H6uYY9aW8xN1UTJKsg+jkbDNzYF9HVRJ9IF6z21
tMyW7lk8MSpXkS9YTO2i5ncg5iaOUjd8s66Y+VIprxpr09T+ZlADw6sI6dw3ac+UHdvYqDyal+t5
cu3ngI4JxHaT/SqRJcxG+eA8j8GsHikjNi8NFR8IUpBoDZt5yLNztc11hEy55g31SS6y+PXgofhw
nDjKS7Z1wWMH5Qxvcl5eQqCQD7W5tKpxmFFXaXvmZ6YzipmZrQicE6Lln4RAvZpVH7Px+d5JnL2l
t+g7PBwtWalXhADwX1CESK6R2zHFcK72T3C31El55Xj/A6drMKOe50j2cP4pcFhEz83FoPSbl1ot
j/Lck26ajj+ePy2tDdpnFsEVtyXbTgmOLp5u6/NeJM1QGd/QpKPBGlLUAaxNVsdyNj634vGHqe1Z
NNDFHDesLJGgMiXLcztWw2Zado+T5NmLfOkr80pypTTqmxcc+CN9Rf6EXoviDC1s5AVp7zyfYz0A
vTQvVcZqW6uw/kQiBbvfMW6m+/NGYU7rYrpAHO8+y5H9fdJkfLU1H2aUfvJCG4DWWOxZaNDqRTgY
8Uq7ZWBeN7ilyxPDiO+Okjub97Jm4Wmo9ZCtN96bickmvAT8iDQirT5hH2c1n1I0IdtAKnbpZJnD
Ditd3IB1o/nk2PzZQQGwnWilGJoS03mDgxichtRMe/374cdamtZTAqJ4kzmTjdsQ4yYQb9JF7auB
ZGaSwB2bbEegwXuWHT5gJUeqWgs8JoHOJYLPgEO5eHF+hUTgJHTPR71sg1h5IEYPd749NC+ZaviO
KiJR8EZTLMQMr7eQyJjbyuWoAqwy3osJlQXTgHV0+aavi8byjtxOeYkrz73HWIcX1IgyPi1dPH2g
rSiuMe+zL4fycG3ipMPaaXf8ZuyQQGrofHdX1UDqCJLDgDOgcMENr7oI3OiWghcfhuxCinCYSvir
8BXEgdh7SFICsrYtYV57SyrGyLkiRQIMzxQyJ/d/ngTSzCJTOoYYvs7SWJ0gtFvHWvGGVe5y+XxA
LnBWFWStqD4laKMv6ZjpA9v9+kBsK98qBD/Y1yzkPIeBLagq4uCRfOvxdpxC9xnPHe+rSWr6VsZ4
7TehwxuvdcMnOY9E6JgC31DMFOAI9ujb70ISO6zD5lYRlDgc/XL5gpLaZmqSZVAfck35M8Yth4CX
42gDno3cL9pzC9VVDmH+YTKpdFpJgkyEDj8Y0YRjiA2aEakQZeeVJdForpjnVQaeXi2Ciorde03n
8PZ8h6xE7JEbcBXoYDQwteXAOw9G9WmmuvxAsheOC6ZucwUWSTx0Nf8QsTJfS7vs0mZY/dn3HeN5
2ZxmkxFVZQYKFf+s4nAqdSqkb0CClPlGdx0nmeWp6aofFQnegnxIvXycyOUu0jiwnysMXda6WPRT
NCh5rYjAJb7Imq0dFlYUCU4TMh2R2xGvpb0UG6NGk9gVMeQ7Bngw3kdx4FrbAYI7AacOah5HdZlz
P2oCx2jc2UhjDG06zz8UKzHCm2Kk/kuH1j6m4CTLrVL+kAGecPnprItk/UGYcmDHTsYRPtBlcQGT
ucx9o0yMfRkKJnm2IuFyJEeID5w9Z0zMywP4PhctB/c+kcwLy8RKVg0rznnsIppmWQNupA+jF0+f
gZMGd+fxaWNL2QMD7fbw6+z0yut8hohvdgg+nLS/iMJJ+z8GBPZD/1vl4eJaU0LXByMBOJ5hVHsO
CUZ+OI8KF/oTpW4Ai/Q3wSOKuhDXibNUG9JmCe6kiSRI3HPOaqY5NdZeLSlCaMLTZ1JOuKHvZVXU
9tla2wP/bmIjpDecPcW1sLkFhpx4cCK4lBuRhbxZXlCzwqBEw+xVMWi6pGS2t2Jx43gSPnyE8Htl
EpbULSIOjXWR98tOoWVtQHTysDFeLMt3m/CULOyBFINYgACOhNYE5b5vmRTAMfXBrjborW6Lbvm0
Sdfymln1xHWBcYz3+WRzJKg4qj2qEY1K6CCdxd3YI5gepN0am8TWIxY49kLzh54czvHQdn0R3Qg6
zuWxWLDjOPT5FI7fLvqnGMXzxhTBrB9ap2MTEhqpejSHKt4XRLlxv54abm08Lx86f8xvSO74EhmB
sU4xoRwIJcXnr5nZhzRMvoXYu1ceGpOVBbYkXfelxQs8oqlLyJhYRC04iFpKnoodyuQ+psnEc44r
vtDSAYizN7rE2pkFAaersIY8GPVjfoyrKrmy4F2JNatmfuRkPx4WtQpMvaoqsNVb5Tc1ZuwXXDky
GbLJXAJmJYbvcWxa86JeJv8LLJsUIhUigeu8s0tOMFmRHY1SUoWhytZBIkZY8yFMJF+Pziv+WivB
Q7KcebylAjjAR4D/aaFmIamwZ4+TL1u6OvLH+zSE45ghMV53JI9dng/KKR2Gy8FSvKoqqmllmJqP
hyqFYhOO/GGDkIdPOp4XkyBi3p6h/6ZfS/aYrC7ID7aIfgjXxW36GPgBI+h8MAxN0govsiypmPJa
5rTSHVEtUU+jXYZa8BSrkJ5ZpcT1WZsnjLZ5kTMYHgzCNJ8YTtaucCXrJ9YPRmseMlvNWMQfeq68
Ps+bKkmZHJHNWtupLngnsmW/WQXKP+UaV+wmQDLwMIx29SnFn78qW+Y9jSDtus0YPHGAR84oCTpc
QEKrecYKvOZsFx0kgvKvdu+aDSyFjjeuNVA2OimsaeP7DqOGGLmo4nJcW/YRqJjpHTmwje2h4XyD
97nT+7Jtul22wPU4qyAkNNNZPIBpoWTnKGYl6jw8Ei8xWDaAAXCSOPerXLp8DxEVa5z/iPUqnI7X
eg5ZjL5vmR1A3i59Z6AiRW7uwjT3/K07tXLHlaOHSHfjxzFy51OEl+0jEod00/CGMDtz2pl3KCsX
R5ib40Cd7Mq41ee8CLbTZEdY2hoPEiHbl66ynJdEdfNX3Is91KCxYbs90AtmX0XQYNWYJ8GmbJ8t
kRQL80pj9VqSKuq6SCAYl2N94SDguo498izCxI2f8qoNP7js8cd1l2fTJl3yL0ByT9fKqoKPkeGl
X8p64jcBzSEqA2sgsRnzOUKDBtsgFpIAbBStevd7v+u/HZ5fdnhMSZHxP3d4Hr/qvCzaV+Q15/wz
f+rXxW82b7hyKTNJV527NT/aO55FLq7tIUSnIUcRyuVKf/Z4oEsKh6GP9o2aGNLyf+nXbfkbNXgB
OwDRuyBxyfsnPZ6lhPnvapEjleMIJN18Qi4CSuVNidMXRA/Fpe8cfN7BVR5F/oqIemv10zP5ZXMH
4b4rLO6RYCqAmzyJt0XkrueMW4bBoUtY2jlvKBzYZK38UbQc9nKX9zibaxJxy5mm/fvXXr6vn2/x
fHHHNX0TFAOQzcWQ8LMsIHKzbLRSX9H5VCwwnm4GwBQEH+QO+H4cUuVzqPKK8KMCQFAzT/HX0WhJ
GUVSbW0oPLKBZy1HQ+hna6s26osuLSOg0cli0ssCwGyTBkOMp+Wqa7zgPkcJvvlf3IRncwNk4zoM
pDdP0ETuSYTurA71TJD3CJZylxvIlHEwTh9ryyTFVaSs/UY+9Wth0sfCeelvnJLg23VL6Z5IAw61
JZgBnMyUIBQ7nl3vp2Rxq55jej8gPEDvtpvISgF4l7Mxe/8eXtdbvw8CWhaKbCOfwqR8U+FtbKvr
Jm9Qh9hi4dTmjIqTkzN07OTb+1d6XUv+cSX6Ffxp8YW87Vk4YHgWMo869JwsDlOLSLl1/fpCt1Z9
ZzrkG7x/vTcv0XmE0SLx7cUzAVFpGYE/CU+kaNipQrc59GGs75gdmhVa7F+1I/7m+S1FfMvBtU1Z
6W2vS2mmC8Su/kHLId6D4/tWWSo+pI3/8P7tLClyb98Yh4bk4pBhXvjLpJCEgCIHxuBBziI7zl4j
t5FizEzTUhHJOd4DkXDZ7pZteg/5z+ds4YIsIsLiPuqK+TJ3nPpOTy47W7eHf1yJmCNoT1ruIcyq
4AIV1bSPGZsf+5As6TXpGzapg8lAkoAdcpGxsuVW+OQcNtJtngZ3jg/v3ySGn7d3CVFR0EryJGU/
hQz79bcWyIAT1azHw0BUJjW7EjRaSAgqrAUk8WmD65ld6ZhpY+Ok5KoyeJMDerpu14uq3cEY0NdV
GgNnawtrU7uF+SRQ/187wKf/8HAxPDm1u+VYKT8IhPJIsPAIrDXemwdppmoXzXGxwceLCYUDLrbV
eNoDjRVJH/7BdJYe3NZxbsJOOgeQDJgpXEVlogowbIZufGDxnwgkjfNtBFNz31il/0DiaXJMDEoe
hagj8qbD4EvEwrPOmxQ/TAVhsMrEQCV89myaPXR1+oBU0aqXeC9tgtooFIKRagWx0ykh4Y8tSW9Z
DSoLZ7px49BOeJlwMMDPiFogIq21dwIb0V7iElg648nFijPbd05kmQjcmvzJC6P0WyWiElSmqSY6
EhrO+mooTQtLazT+7lFg3ni51AdHqeyYTMl4mmvl3rhZ6m9aPy7Uysrj4QbmBOz/BLWPWTdbStYJ
teL0qwH25gpwp0FqZoxG3tMXeQ4BK3NFTVC0OmL4Ka7LoEJSjEi9xZYK3sDwij026dPyPGGRJ9Xa
UtQH4D42ACqtTxwdh5WNB+TIBjI/EQM2fTSylPK/yM35mnYz+/upj+TWZH1ZU3O19rJUPkJ223pG
k9rcJjwnuGtmp9a111gPqb0j1Z0R0cNnp4ZhPeNRwQkfSWNjQa0BUSwL/REnNf6GdBz4aka46mMZ
Hoap20WRdSeDvNsyt/VHyPronw205hRU5QsHGuoarqjuJp1dxYEToTzq000fZqTiQWJZUQfo8KXh
bZZs5s3Qpi1Bq/IDcMgrAj3+iEgyOURta6Jln6dtot0n8CNw94piwwE7WRuJqx5bJ/B3FkaWk4eq
msj3VK3Kfh7X5xp9l9TGqu3hknrYbpmiiH8T+Tl3tVwSP0K1hw9SrCfDD+CVRBMfZgx2hDTaazKN
ypJ4u7pncMFj3LAMpbs49N2CAk2MXSt05R7wsHFJ4aI8tUZprjXIq+cEWzCujcbzkZIS14R9LKlu
ZuA2TFONqC+nSdhHaHPZQVixefBKXhfXmErSqlUNeKLb0glAV+xFqCnbKFiPZlJ80b0dIiAW3Yvr
NdPvVq+HC+pS/ZGqaAuJtLJPGon8vm7J7IC93R87nDw3xgRypssmygIr4FWNOBax8uZ6I2o3RxAc
kp5hzONHuzeLnbXYU82UNFzYhzYhDUjClYVeQKBCPMVLQb2gBUcAIP83KbqUdBWXg8NCvti4ZTft
DZdYobox012AfPVb3+qhvDbR3nG4Y1Mw9xN4zRI0Y0WXbRNjoNtT16FaY3Z4E3qgotyxvvDodW2x
iKR4+czpcm7N5glmn30jeVGvpxjywyYNWgC7JjTAryLRw4ZcTHzHSaK/RGCedhSWvMcI6/mpcDzx
YJjsL6D/RGRnDuxOerZ8VJjNlRsidtkEHLRrxCUmmxnTTe8zlOq/J4mVblJzHjakT9EEcKppn6UC
c5Vdc3ANVffIoZHAmpii/GxE5iFLbOYezU3WFdsvNyuDixly74GOS3VtRXNwgbyXlWugX7pG+5NC
VSuqLX5L7jwltAlE6bBxOktu63Ymn9NBrj97VYBL3Z75Gamy5onalQPnnIP8kHYKFXHfckuGK0Ls
e96MWwSeydZSkXODCJPjd0GzqGqxNJmJm62V1wUX7FWcdRUgzWcfqS96xCUrYWG1Zw/cP8a9Zl4v
ZX2RTBn+FvY2EkROXu+DwnBwSpTG/cQFog0tW7YXNEv52DRa/xgCZ/HLuFF7T1ePP0FjvdcmGTza
i8TvyEcuG0yIewAm5b5JJAZ29ovWpTOae1QU3VrozrrGDAI8A3gsR3aMN32WRLvSCqJtWXQPoD4k
ROAWnUI6OFsvNolxKEgVhZ3T7ymiTtGex8/xVNt+HZ10k9cENU5gYUBPkk7e5hqhvkVmyUmBMKuY
WSf47gSy2NE1ENIxn4/n5f2/B9ZfHFiF5S4Csv98YD08D89x/PN59ceP/ClHdOzf8EabqGscZDbn
Q+mfckTXXLzYi6yQwyf/CaKyH+dVKX/DRsi51EG8YbsQVP51XhX+b4rWOxgoqHGCf/PPNImv96bL
CXIJOOZjsQXy0Yssu+Sf9tp02DPAz6H80DRVhVRgzskQ6HHV6fWc0UmsbNruUZxpnBE0LqMoNe6l
wh9Q2OikIPeQTp41IxY51odhwzuM1csAODnSWgVBxe9xDcx2K/q78W2ixwrSIuVaUBBjuusoV20r
kaiTNIh9w5fLXJWk076UU0qkABtcFXq0doXRfQU5zX42splGjZGpZiwyhPhR0w7PqLmnZ4+3H6ht
xGNb8yKxWdapnndeZlIamozqcyej5LkNh+nWSBHT0RecPk161qg6QuBZFsHoX3sdipUkLeAYSlPc
hZF7t7Rj6cxnjfzYWeOc/uIsej7O/LtmcP4KXNcHBqMQa/rCX7SFP30F+WzbiRE07odZW+rowGQG
YLEIrRXK55R2D6C8VSxzdQuYTp6KAcjfqnJ9EOZxisNnjoiU8jynPKq568k/daJrSTn3RcSp8VTU
TnMfsbUBOpkkV53T0p33ozZ7zDI4VMAZKzowVnnj+/ojLWUS+6rhROCXfJCRBGysMMq49eefXpK/
qWAsqPufzkTctE0QCN8EIE48ApwsX990haghDEyAW3aZB5/E8u2HZSl+F5Kms+GZ+kjhWx/zZGi3
NmZVSVQx5cTGSuarsRvNzxUBcBj9nWG8CSE8XQwgJj8EE3+qLSm/yqoUl6Ehh5sI0enJCuvx1vGD
R+Tacq9gzT2mBeuoS0X6EBcD5CdDG/u0X0CiBIDBtGTTu1ocVJfmbL0UbncacC7QOwicw+SjYFvZ
IPBI7E23o8O6b1YqwhnyKatUcgGPd/gSR/hYMzymXypN1qI3oWXXLa27AKkaHQ6g4DHZqbyU6bXX
I9XIkCscUmsBWSUaLIp2MRAms3Pp25yxY9wN3SaOmxqUZaL2AEvkWsZUJbyChtpY8C1xdIqTq5wg
ptPkZ5ItZ1F99bM6J/iOXSdOLofm58hCzN65aQ4IdOPLjF3qVbD07/xC9FfUnbk5aXX0yOpoTmCh
RESPz3Yo7w2kQTcNxouTJeOQCDx/PgzO8m5C9EfXPDRPdtTUn1WYhifb1mptkvr6Cw2l83rOQsvm
S+UiT8UzTHGAAsHrsUNYVRCEvWfcR60537WqK/aEGWSP04hvQHscEGh4MHZ0OX+B6Dyvm7apIBMO
U/SSAOe5rlxJfGxr1k9eDceRBrO5r/3qdwRE6QZXWP4xr/ktaU9DDBAnXLCM7/5ULjlkZhvO28YJ
xy1qDnk/mhpkojdxq1NnTFcokICCkdS06/HULBNqmV5op2rFFgi73BK9zdE1GYke0Wk5352HbZWA
3cd9N13p2hEnUZUBJXDf/N038uZJ0WR+QhVbX5MFQD0aAyvyXwuP82ewTfuavEMUBqOCQkdJyN3b
0wwyLfUjIsLNupy277+658LSv+er5fEjh/c9kn4Q6wJUenPQH2rRGOGsg3upKxe3DJJokKu18SGZ
FXcgEsLG3boxHpIp7smFQP2Gz0pzON371NmnlcU72K1kVgcXPgqc57R3SRVU9QDIoxI6+ES4Djdj
0mBhb9oZu39+A/ayvAqKZpYnnTfjp5jTBkpQ6N1n7txu6eGP12x3w11NLUFTtmSeCWq61w4eJJD+
kWNsXb+onumgOJdicINvvHvW0ocvn63REyd3GNOLSFYdzUrwfg9oTehiRQAh/V9Vft9UrZaHD6HF
I99DIvRCgvp67A85hJLZHpz7ElM5+smmCb4xmgPKWChZHolYna+SsRlvMq8v9i1KLWBDRYGns4r7
izL3QYYrqY+ZM+hj6dXGQ+vmas/ZpI3XGuLFzew38cnDYX07ENojV20zNN96lgm+otj+3ARDdzRJ
8yZUkeLpbWcPacFu2NNrHFozdC0wpcTbBE8SZdLB8A3/oolruPIUM3dZY4W7igz6T9BYQDgMfUAk
aqS3c+EVhMdh1Pwqwob5CsIq6eRNJcV2tiq1s8r0s8gR5URWUZNjUFXHzO6DT4XHq86egC7n8uoF
yghfNFbhfuum/MMO6cDFPGp5D9Js6jZ5YvVY5OvoxcRvvYOiF3xi5PVfbcJkmUGWR5N4wQWYe4JP
zMUvYOfMfFWsTWAjefpgQpfCokhQIS7L5AucF3Q/cHjxD5ImqNE9wmPP5CkahwahZDZekwDCWvL+
IGaT+GoF5TVUFp4Vyr/M2ct28M22gbk672hu4eiFweitJ5MXbHWem8E913t87RE+14AbiGaYnGzF
qmdXtvPdDIUy3YZ5c4yM2gPulGQXdZw1A5ARM6ZHbSRxDlKq2LWwbHld8WZ9ngYz+8j0336Wg91/
7WLPNjbKdXIPnLKPCAJOeHbVF62zzT1zYhzYBa3uzMoCQO0C/SBA6bw7+KExQkCtSNm1848j3mOL
T9lM2dqQVNFr17iD2jINm6Yzu5cadNYd4yuCdFuXh1HMoFF4aw/wrZct5/K9VkPcPhFafnCMtJ82
I1KdrbKmJ0EnfEMVz1rxeSIiMxJeCNrADNZEEpLn+r73hSYOhZ6+Ty9KkZiHWWWTQZ1yJuC3BsNz
RT3FVuuqS6NH1oH4sTGSBadfDRbHb4JlnsDpKUAYae2GBzqKJqUbi9lg1UQoMg0FKoOk3GWDgyTg
wsSfuDea3N1omGHoHqKu3bZjlJvcbsqUl5UND6oZ4NmTmdDxGkyRnIO17za2vUEQXzyEYdscAxO6
9WoWifU5soJ4It7ErdJLo22X7Y+a7ui9g9GdCab6nFM14ERdU6+YmNkXhuwsTqEzAPtkIPiQeKmG
GvYUITAVlvW7QFIJFMns5jvUJjAJBfaMe83e8kB+HxLlBsTyNySf/tHvZgMhDbjBlU/K5OKMm4et
3feKHrQbRwDoAmClGv3hCu2qBeM2JC0NBL2xIjbA3ED+yb553nDflvXib2TbSjEz9ag3Dml+7cGL
vJW5RyqAzBRPBuPv3flF+u/J9hcnW46Py6b8P59sr78O/3N4zissd/rrzwfcHz/5Z0PW/M0VHFpc
fG2S1erPZqz8zaEVIH2Oldb3QKs/D7e46iw8cJSfsd28MdzJ3+jp8p8vEBlqi6b1/9GMtdma8IuQ
7HPG4Jzxtsln4+YJlwCrQ1pQwLXIQYXSFT7+9FD+5iTzZkH+fhFFx8PBQcPf3jSr2pKdO7Ky+dCl
hKGOXgNakNVwXaV2u33/Uhz6fzozcUbifmwey5JL5JnO274YB6URbT1n4pG01lUM1vISYQ40M6Bc
qwwIFmHjHGLIMrJBHBLx8f7l/9KW8/ERYt9h8yHou//FWJfNvjO4JCInxfDAS/nkw5l4/xJ/6TQu
l3Ag1GDGRNXuvulp0kmYOvwp9cERw8PoWI+NEiC88e2StF1/ff9i+K3ePlDsBPh+HYowdBuV+WYJ
5VBou6PiHGQPVn1BZ0JU61IZOXG2QX6R9fZH9Eh1Tg+NwwIIsDLJV1AkqEIgfyb2sSkJHvCgcimI
1H567AaEL2i8enJ1YIhAm2kalRQwhkQF7D1SMCqUPMoktz7LBBpq37TfCnvZo2kQ7Y9ToyoSi1S3
AHwL6zriFLKxKOVvOtzRjwSk6lPshgMrB4aXaGOjJ3xwnSx8iqeFwJxr6w40rnODQSK9d4kvx7Ws
c9J92vAa0ZsAyqiCTel3REKZoDdQK8xH+J9XXWL0OyvPv9ledl/G9hd39u+okubrwfbzCzAkf4S9
PXAJ+BeGw+/MOYlv0oqVMl0oxLoQGwCqw1cdqfroJdFNRb9yE6tSb21Jm2UoB/d6RDlA0q8bXBDr
+OgZAsw5Ne513Xjojfr+q+Ua6mGk3LuZRJKQT12HbFDRRnd+ujZVTxQ5ugcMs0F/mOMs2CbmGF0V
DeXkCDVZ4E/DpRNSAaf6bhCRFQ5TqI6tn3TjLkaW9FB7iNQi8kfXBBkAdCORzbwsKhFwIh61dj/a
hWc8RRz9bopS8HuImJIPpUj7ywy0xIEuebOKtSayTdYO8W45AOcyMyHQA3La5YNiiOR1ckv43rRO
hgJy6dRJPH6Z+Wiz3G6AhBBLFcWy+9TRCICNZE7iZMCLfYijet4WcSmoPxNJEdWol4hAF+o4G9R6
OX7qu2ou9G2um1OAdP9TPfvtg91Z6aE2InElRss95AVjoUa8Bre1GPcF7bco1c60SuMu3KGfGw92
E6s70w2TvWFV+gpDUnn7/9g7s962kSwK/5Wg3yVwXwboAUby7tiOnW2SF0Jtqynu4qKF+vXzFUml
TdpJd0/lgRhMIU+xXSJLtdy659xzAFlOtHJT30BLXyMjtY6Vs2IXYrxsmT5FaxbJcJUSkfPCNTbX
gYebpXdAEyiwyzPPIwwmYuEm6Kr+15B46ZI/+7zf+ldG4gmr1d39uo4+cpUVqUC4tUaSbq9hPqO+
Aed/hgHw7n7i7dRzCniVC1VZ43GfVMalieLGNeAS6JPim9ld0mBSG4SfHOqmfOVe9/J6UQr4KmbR
vN3CHaRMH3BL32NHb8UTE8QrgakXeUS7eYOI+Q065k4m+jwTkJknwLO9gNEw3MF6TUBrvuftrvdh
GM7RTdvNLQHBlQKMS6JkMtMMpN4Nb0O8J0A7HY7K1YEbz9s9BEHAI8A9dCxDXIlApS17tdA9/bMr
oEBfgILkjZQLbat/tfleJ07sv48ylBlVm5HWg8MV3udUuAigEWWL6sQT4GPuqARUh/BmUubr+zBH
NjfND09geph9rCi9QxDH3156E5/qsIlyvwflrATcGUIinWXuend+iOjW96z8Y6FObGLicocDlYBN
N1qmL0oBpWYCVC33Z1yJ9Q8mTGeK1KIivUztbfluM1nrC5FLvgwERKuoSD9TPQahYbXhG6JO93Dr
NbiuLiDeTHXit2xIh0t172INq5lfCgEJY5w5me0cD0EdARiXygrpDXJwAkpOtsoWVNnnBh0nanpb
Js5lvNU+Rgm1ZZCc07nvFFdG4UwQEZ94J54ArH2Qa09A2PgFUGauISKpGOvfwo0ORG+UWJyYAv5m
S7DuAgGJk2CKLy0Bk+uUO0H/P+z+naExiUdSwScrLnAzmDcLCBfLffi7C8P1M1C/8sETgLx+CK0T
PcYkSYXCAHXDjHWMzwDxLcQRWSfW/gnP3MkdZSkUbIP6R4UdfjJXmMjUbgAnAD1FsCLcPdBzZPeI
BXlgI2gEsR7AKEBteYvOjjO5UIls5nluP9qq7oOUwkc9yQUxwQkd+wO5d/U8FbSFQkO82N7WAS58
gu0h6A3YWiJaut+Q1BXkBytQI24pvv/V4ZomCBIYcDD8gjQBvyc50UjcnjFIMVX6vjo3FZTUZpMq
0t5z3z21BAmjwiLk635rrW7hcx0+l3A1soa1Ea4hcGwaKocgdSACF14YgugRW0wyDs/fES3CCk7Q
QSxBDOF83F1uBVnEzfeZbV1X1ARpMSTkctPGFf8P8v8kyCe+Vsmefj/Ify/sZ9+cLKKsWjyP8bs/
7GJ8F+NagxC/U9TgZvwtzlcVY6pYSMZQ5mfYWoOWdSAWcT4iaCxl6JovOJcgTVieWbrbUjX/TpjP
/aMfxwGcQO4U7CMLfyj4fIOMJGo9yKx6+eSaAs7tPfFeQrVGYV4m8SE6teHNnCiHrfagx9YWFoVx
OFW3tXsJFIN1c5TtPtSRlVzrpZbM1bxyLiLYVebMC7G3IAZg/7fS1WlU+dh/6kxp1M48o6Bcy0g/
7TbRO1FmgHWz78wnOC7MVCvcY3xtuARLYu0bEScFXn7aewg3FJOsNWEm6Ce3+EuWSEVghlbalXFS
b4r4SZlsZtzSP4bQ0XSqemZ4AtzXbl09hJyn5/nONEAlwk3yEISHzRVuQByO9ooNc58n0flWP+An
grD+23pn2ZeJv09Ow/BQsV167llFgcU8JOtMJRPDiQokMo/UANUeBE5Kq2b2PtdXMzJJ9cVBKRQw
DVwd1mZuvlUK5yKOSbYowiWnctWbJELHztsnJyGZ55nvQHiIVpxBee54Z5WyRiHXxZWQNFUBbyra
zdjV5py7xZwvK4ESYcAdNSf2VRKG1hz9HcJUw16f7dG4wmgr5QIyN0tR5h8f3udmirx6vfrkUo34
cZeYFukje/slVTN8pcrcPVFqPfNu10WtIeGYsYnDEiIiUihk9fTD+7TQI4gpwS5zJo+w81V817N4
g5PLBsMryGhpVh7mipkZ29nEAMenXCasH3I9dW5d38WIcufk+n6G5Wa+O0+0Evq/be7Pbfg86SxQ
Dftun6TVA2J/CgZkwSSBLuYcSn07w8vJxGWjUOYkmvH0AikR1bNbNwEH2BjR7aSGwTk5mST7vX84
z9YgkoSUCPhSbTeLMtJU5oyOSox4qK9KD+mV7aWVVXzJKKAjL0MCDOZNiapoiLl5lSG4d+9RaHOe
5nh8oZZoH7bb3ZnrIYdwOEc8uKgeXDQza5xelE2pvJ9QAuBA9YJIklCo7iebvXamoF2BAzm6c5mp
7G92QVqv87O89FKOrVhRP+Outb8n03hIZnVI0e2ZFqhYakYT3CICbv/efLLh+nMa1NvJp1Vkcspq
BxtzQRLO+5sIviQEIzd/MslSHU4yvJwfsEoABoO9na9xo12vPnmosyW3k7DW1HmyrpW7w3Znbc9i
/MQ8ykpWWLCqUIuv6lBdXWSQ1k6Dg637852zqd8X3sommiLz9jkKhF4g/EH9a74ytJPYT/y7fFXn
d1aOI221Xa/n1goHNmDAtXKDoZ04H3PllKTm4SKoU6xsyyKlxCinGs3OVXzIDCwihAGUSvF6GHqX
KzJgZNltlCrMssI4yq/wZlMnVJrPFBUZv2p7iPB1M/WqnqlNzKSU1cNma6fvAJ/8c7AogO6teedC
Wfzgxev9NTqmGtXdwC1fml3+f+ZA7F7kZFEtThtD9/vNsqgfluUGI7GjBpP4aaN/9AG30iqo6r/7
Sz/u6M2y6bQ9Yh8zBBTEE1D/lT4/KTWDPEnvgG0eqXmUH/UQL3jizdPy1190d2pybbSpGKBkigam
E2fwU9sfT1wEqpCn4aw03Ka1H/hsiL43CD9+v3Y0f/w7vTdYPCVcVoKyKoLHqjcGGomvvzYKgz7+
GAVDnZpUZyD9b7WjQCJtMAqUZ0CJccnmiUYijmEf0SiwY/HN/ZWp8N1B0ClGsRDhA9zrv71jTWFM
gHwoDEDTRvf2rtF+I4/7f/jL7NvafLkQvv/2xlSw/YUEYfuOg0Eg7zhldBCIov5ENPJ145oC5C5l
14FuT8myWtR1QAfqXvL5OlBVl4Q7JHtC+3HOBI1HHHLmvrMnfncqGLDmgLnRV+pekhvH81FwTJT8
ADBchqlp7QeOaDfgbiM7CDpUPxd4V4hTvjoVFKFPSPmK1e47I3p7VrDItktthlTmwX60OBiN9vWH
56LOuakINcXu56ObA+jQtluU1J6IjCHFVwIvE22wEFyNokfK2CDitIM0vmMR+UnpUXCmlG1y+Ntd
iESHz7cD15lSkEQmTO9GqZ17I1oQQHfDRMzf3hOJkGwoxLoupj1tMAg2wQOVbAJCG9u5iJ+NSjwn
tR2wG+oWiolKY0PF6w8DRFYChbdworsjYXSjABIuvRCEWC1EKe040Qk3ni8E25walmMJ4e52uxjd
IKDNS/pOdia4CuceRdCDt7e5KVmQQ4WWtGijuynprVax1Osb9tRoCi3hjDdtGCZrCtwLcrLHldJO
uhFthirkXdntQHOm8N5MCnibvfDFbuiwHThIYGpO9wsjjJEw4JNdCi5i1xBpTIg2TRvESNwbORBA
iKgkadroVgQ+FkIlQWpFcG1mumtQOLiDizY4GR2UIQzSKwaqBU0b4Vwg9SE5CtyZ2PdIkRwvhoNQ
UVWNqYWto+2ML3eicZuVXQuGNYURy4ZwzBANZoFrTJH5oBavkyAZ04bIZi0dHipTimNQJTaV9lgY
fP2OO0X7hJpMJBza1sy3MY2COLMkFwHpE9KIOnV1w9fH+BQCHcVGiBOINr6d0OWskn19ZUoJGZdi
kNC29SMkV51SMegIXmb749GNgqZwbMuOAokTMQvMYXRsTW1kg3AY6RKMozsHqGmST6MikUQEDGD/
+mkInoCcmbhLd7nkducZ0UYAhm/IrgSyR2RJOfPJEzZtcBrY5JIVcJeGFUr0MabX1yEySC4BXp9p
rhkCMjiGPIOLItVPimkdc+2jS56RMxBXfNnA0Ibga3878gYbAmciWAJbjtaN0vhGQYddLzsKpImp
lLRNMuZNG1wYbSIDx9Sp5+ugtxGOAoafkqNgEB8hl+ZCXW9XBJOrtyKIjpkomnI8Ocd3NCJYJrst
6swFyFqk1dtBGF6VXOInagwRq+qSCy2eNa7dUTp5oBtTLILIFRrdjGdYn88F9COnOMEwXUQ1/rhO
Bx2xANkLM1dF6AQsBRxv2tZ/f/ZFYmjSK7h5HE+PcY0CFk/SeUR2BMppTC6NrxMvSCHZVFlSh3Tc
EsY2FygAlo8UdCIF5BbAK1+dCyRoSCcSTHbJ6zFtBZzdshsik8Bxgdu7zNCL3JFtT9FIoeqJqdC0
8UXLgjIiezgSDaOOSiFxNwcGt2eiZVNodQj2RdPaYR/RXBCMZenkAUtB4XIIg+Hbtvf8WHDEXCGJ
CBGlHYXRBUo6Emct5CMBOZtwjbgaiprJpg0CJXLKqNtCUhGCNaK1UfqY5gKSSe1XIzEK3JK5PgK1
dZHSYBQaMpJNJkWzxjcLONhldwSRSBPyUmCu7Vwf7ggOpbpATPqRofM3kMa/MFW+kTzniEs9NfTO
YFm+RvD83i8ciY0vf96RGi+ffv1FsDd7vyjYnu1n/8H+/GePptRkCp798Jg5aD6n+/PuBV9+dO+z
jm91/M+LYFkskPermx/U3WPeLhJIov+KF78tksVz1iV7FLvwH0/y6y+953x2IvxJx2U06NdgI5Xu
t8CMMu133FAE5TuOFmm5KI+PKL7Glmgj2/N8EQe/Z0Ua9J665fRJ953FWbF4yp4/dUsRk+85TZeP
VfC4qXqdN4QT2c5PljECd/36/5bGIN1zxyN+k/3+Bpv3TfJbf9hbnoDspyCJWQRPve+zA59lez5f
ZoXff+QOypTt+fuSgs/46P/NUr98Wqx6E5CyFIE6yj7wJY5XaRb0V2SLaEl3nT4Fi8EugskkZ7F0
z9muPy1axqJst9cv96aW/ybdMR1sHqP6+ObNttcCZrJdv82Q830xzC0aJdv3zSJIl71nFtJ/x/94
tXzxW8b3R8fWzaKo40X6dOypOcxb6Ej+kcty8bjalMuq6s3pDpaQ7j94XAX+ol9F0nKm5bvmLCgH
tZwdti7fd1kG/Fuvg96gt2n6n9F7timGXQtSgHTXGIoM9hAEQ4SkqmzPt8vfCkwie/sI0KqohZHv
ervon1vku3RibPmO/0TWR/KQEbJBV8uiXNbHZ22Wpt4k8H/Gw98s98Fj7xhDy09khH9G51+yIjr2
1D23SLBJd41k6OrNfFFknJT96dLiOz/nA17WcWu6JWy2Zbu/WwX9EW+zr9LdRjERSf9WQ2JXgBzS
XRdLf1io1+RKZTt+t0xT5Oi2i8E1ATdVkYuU7f5hlT0t31yWL862Nskn231b7//aROzyZz/nA15O
xKOggOTu8oHRX5blshdSdEkv2Uf/sNz3b5UdGUO234/VYnWcGGJP0dvslGy3P7DKkhzkTwE3m8H0
Rr1cpJRkH/rzolwF2Bn2l2bHipbufFlWb159eCB+0lfS/QflY4b2VC9y6+A46b4xA2dgjg/ZzBPE
5AC9f9zza5mmb2SWl/mnY83va3/WT66J33iMl4vin/8BAAD//w==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D77026E2-5C9E-4FBA-AA4B-EA2BA197057F}">
          <cx:tx>
            <cx:txData>
              <cx:f>_xlchart.v1.8</cx:f>
              <cx:v>Profit</cx:v>
            </cx:txData>
          </cx:tx>
          <cx:spPr>
            <a:gradFill>
              <a:gsLst>
                <a:gs pos="0">
                  <a:schemeClr val="bg1"/>
                </a:gs>
                <a:gs pos="100000">
                  <a:schemeClr val="accent1">
                    <a:lumMod val="75000"/>
                  </a:schemeClr>
                </a:gs>
                <a:gs pos="100000">
                  <a:schemeClr val="accent1">
                    <a:lumMod val="45000"/>
                    <a:lumOff val="55000"/>
                  </a:schemeClr>
                </a:gs>
                <a:gs pos="100000">
                  <a:schemeClr val="accent1">
                    <a:lumMod val="30000"/>
                    <a:lumOff val="70000"/>
                  </a:schemeClr>
                </a:gs>
              </a:gsLst>
              <a:lin ang="7200000" scaled="0"/>
            </a:gradFill>
            <a:ln>
              <a:solidFill>
                <a:schemeClr val="bg2">
                  <a:alpha val="47000"/>
                </a:schemeClr>
              </a:soli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D3B74F5-332C-4FB1-A2FA-0DA2D822AE22}">
          <cx:tx>
            <cx:txData>
              <cx:f>_xlchart.v5.12</cx:f>
              <cx:v>Sales</cx:v>
            </cx:txData>
          </cx:tx>
          <cx:dataId val="0"/>
          <cx:layoutPr>
            <cx:geography cultureLanguage="en-US" cultureRegion="IN" attribution="Powered by Bing">
              <cx:geoCache provider="{E9337A44-BEBE-4D9F-B70C-5C5E7DAFC167}">
                <cx:binary>1H1pU9zItu1fcfjzE62cpROnT0SrqpjBGGO77S+KMmDNU2pK6dffJQabkstAv8O9ERCOwFBkZSrX
HtfemfXvS/Ovy/R6rd+YLM3rf12aP9+GTVP+648/6svwOlvXO1l0qYu6+N7sXBbZH8X379Hl9R9X
et1HefAHtQn/4zJc6+bavP3Pv/FuwXVxXFyum6jI37fXeji/rtu0qR95betLb9ZXWZQvo7rR0WVD
/nz7V7r+ts7Wb99c503UDBdDef3n240/evvmj/lb/TLtmxQra9orjGV0R0nJKaXq7Zu0yIO731uO
3HG4zRi1qXv7dT/p6TrDwGes5GYd66srfV3XeJKb7w8Gbiwbvz9+++ayaPNm2q0AG/fn24951Fxf
vfnQrJvr+u2bqC4Wt3+wKKa1f/xw87B/bO73f/49+wUef/abB5DM9+qpl35B5FOkgyiPXhIStSMI
dVwm1e3GO5vIKGdHuo7NmUNuXxebyDxnRduh+Tlyhs2nv14lNidRXRetju735wXUxdkBLAK7T+yb
L7qJjUt3uFJMEbodm+esaDs2P0fOsDl59yqxWRR5fn3ZRJdt83LwcLIjlCCCMXELD9mER8HaMYc6
hM505pmr2Q7NxuAZOouLV4nO6XX/5vBa19fDC4Jj7xDm2q5g23VH8R2pHAFneudw+P3ctx7neWva
DtHDsTOETg9fJUJ/6Wgs8pd0O3yHuoxCOfjt/s8CAkLIDiIF4Uohb5QLunUbhdwFBE8vaDs2P55k
BsxfX18lMJ/XdYigsCny+/35790OVzucECaUcxcSzLGh9o4Qkv/wSzNsnrem7fA8HDtD6PNfrxKh
v3Syzus1IsoXi6L5juMiJmNEbA3ZprCAuUQIRA43XzP385wVbUfn58gZNn+dv0psltfpul/r6xfE
xt2xbUdJyu6wcWcxgdjh0pGcEUA4fc2wec6KtmPzc+QMm+XqVWIzhaDTv7J8yYgaIRkFPs49OjN4
HHcHDofaSFFvVUfei8at23nmorYjtDF4BtIJsstXmI8u1mn0vdAvnZFSwaV0iXuLAdzLQ66AEIBE
FFWE38Vumxg9b03bIXo4dobQ4nW6n4P8Klq/aOTm7gAZVwl6513YJjygchDVObZ077KiWWD9jAVt
x+bHwBkwB6evU3WKtNDrq+JeeP/7uI05OwgLhID12q44ttgRXDlMArKHwfTiGUvZjsnPkTNQFq+T
J7gnP98U39/g2drs24tybQDIBgCEQScemjSldmwiqSvZXVQw05l/uqztYG1/lxlwy8Wr1KZdKFN0
tb6X6/9emaizI1whCGe3umTPvJCDINtRjFPn7g9mOvWMBW1H6cfAGTC7r5OxvrgG81bX1y8ZYwsU
C1AnsJ07DzSjReGBGGeIIey7AAKvPzR3z1rSdnAeDJ3Bc/E6vdDedYGKwgvqDUo8YAaow9073m2u
N2yHc84Ut3+GDw/BecaCtkPzY+AMmL2/XqVBO0jTKC+i+l50/3uLxsGIUk44AoTb1HNW6UHuQ7gj
mfiRHN3PfZv7PGdF26H5OXKGzcHrtGkHV+vwBeM2znfg920FcLYCQwi4auEy5dgztuDJhfwGj9v1
z8FYvkpFOYkmB1M0L2jD+ORAXLh+kGw3XzMb5vId4sLvg7/eVJFnrWU7Jg+GznA5eZ2e5WSth3Sd
X93v0H9vwKb8RlAFZm0WPcsdZROUE9y7WsIsFHvOSn4Dyo9nmGPyOnXloOhfUk3ojq24FIrzWzXB
vj/Maly2M1EAkth3r8/ItKdWsx2T21EzPA5ep5P/HNWXRV5HL1m8ga9goJWZvPPyM2WBl1eMIrNx
t+ctz1rSdmQeDJ3B8/ngVbqWo5cu3DjIGbmirlLb/Qr6PRwb3Nl98QCFt4ex8dPr2Q7M/bgZKkcf
Xicq2JL2Mhnu9+YFHAt6oOBXKCozmxbMEeAyARbn8jYym/EyR89Yym8g+TFyDsqXVwnKcdFG9QsT
zfaO6yCJlPK+RWMTHJegDEoc9BDcWboZOM9a0nZ0HgydwXP8Oh3Nybqu15dhW183zUumlHQHhRgk
8+rOmcwCZYUmDlugr9OZWbJnr2c7PrPhM4xOXilG0WUYBeuXjQUcYOOCcd6aWMK8ATgXXR53r88C
tJNnrOg3AP0YOcfmdUYCp9ff9LpO1i/nc6bmQZQwmVK3/U32jMR03R0YP8QK9znoLPV/zoq2Y/Nz
5Ayb09fZKDB1251cm+jyBSkZxnc4BTiE36EzS22ILXeI7aDB0IHJexijPW81v0Pm55PMsTl5lWHB
tBtfCp3c79F/H6txuoNEn/LprMDN1wwZJXbQv2ELed9YOLNpz1nR79G5fZY5Nq8zZHunr4MXbRtk
QMZBcxO7C5bdzXiN3LQNOugsnKnM0wvZDsj9uBkc785fp6oUugnfLNa6APH/go6GoejPQB4LePqb
r1k3pwLt7wgAJ+9M3Vxhnr2u7SidzsbP0DpdvEq0Pjbr8OWMGnN3GMJotA3e9czMgoGbbmiFVIfK
GTpPrWM7JrejZkh8vHiVSLwLoxd0/CiScXTOgv6/o2hm7gVlf2W7qJHdH7mBkXvo/p9azXY8bkfN
8Hi3/zrxSFJUx1701CAsmMPAwdwpx7wVwwV9g1jMttVdv/ock2es6De4/Bg5x+boVWJzhmaMeki7
9Ys2bEJnHBf9mnfFMnuOD7qbHOY4E+v5Iw19qDPPXdV2jDZHz3A6++tV4nRxbV70wABB0zlzOGKv
7bwz3A/iaQB0d/oWNOhDgJ5cznZk7obNILn4+1VCch7iFPCbg/plS5pgASR1UI656/tzsfMPS2gg
0ARBm9N0EurmC+7oITLPXdV2gDZHz3A6P3iVOH0o2v+dMBrZjY0KM73XoXlgMBlBNDUhVLtFahao
PX9d27Gaj5+h9eF1htF7Gh0Cby7QvZHeC/bvKIL/xVP19v/h3I8f8rjV7dst2PjLf3rRgouQCCf4
0Gi3lSUBu4g6IxrB71smZrWT2V0Iv1/WdmGdDd94kv+jixZ+Ly4/LqhYrpv16uZmiwf3MDz+6s3j
4rqN2dA7m7xVdG/37uDqz7cwHS6swo8bM6Y32bDmc779waDrdd38+daauo7R6aJcnCl31XRU6e2b
/vrmJReZC8yPK7iLI7M4QIMoOJ9y7z/fcgcpvourNSSueYBYEKyinuwkXoIDwkEN9JZxolzpKPHj
SpGzIh1AEP3YkLuf3+RtdlZEeVP/+ZaASyhv/2xaK46EMMLQe6tuDofiQg9MVF6uz3FCdfrr/1cZ
yzRVWpOjvORdUy26IIvMvhZdtOeHdi4zrwiHrDiOE2L1HyOT8wNTDmGpvdotxVpFXU7JcrBj1hlP
xHIctJfzlMdHAa2s1HP9PAm8Kq91vfdgp7csfVrZxso5qrzwxMp2qBB0vnKnbvvU16M+YoFtzkmY
WwvRx+7x0Cn7tLcGP/UenxA3AfwyJbcJUWjIRNsl0IQOPtwsK0pZabVFcITY+rholBUv0o4QuRdz
HlS2l1RWtU+0XX5x+8qtzKLlneL7rmw7f1cEISkOfBVZkTd2CruSS78d92gjzZmTR4qtirw1ZyHj
5CKlpBn3uJ8XR3FNfL3CJSNj55HE19KrdJWNC2HaPNkN+hx7bcnOnKdj5SwpGcW6ycui9uLKwVRu
6HfBSis/zpa98An1emnVzkICkWqRNXXb7vq1NZwMMqIXmjAIQc9SsdYsi/YGbrl6NTYlOdVOkUQL
FURDsOojtw9WZFq5HfJUL6swoBeEWNHoRarGs9U6rr5Y4WDOAtljGYZGjlkxQcsvtOuTcSELWoXv
TJhhRe4g2MEwktB81JUIx8irLEouaByS+ogWaNA4HZNeWbtSDbL8m7I2Dw8bXUP+gjodFxZVojsf
dU4vLJZS87l0iLG+Mtpg56LaYD1DU5jiQJdOli06nWCQLy1MnZYdXi3bBKujcZdnCzNWdudZdhyH
Z35HaunhOF0WLnnP8Pxxkot13Af+p3aQ7qeu1Rju9kRnyyqS70PZ4q3tusImRQMHCpKjwPt32Odd
uc9HO8tW2EfWLkTEsC2RlVb90oimGj8MYwFYOyooOQpGNw0PxwkSNW2OW0UJ8CtZceRW1kCWUdpY
ajF2XX8SBv343nLs0HixgfKygBNnWVURaVa1HqCEqUuwSi1Vr5ZFR9MV91WwTEVFYo/2ZriQDW1O
LeEatchin9feKNpiHcSNOBmGQH6yOkVO+65MzxhLgjXtebRfWCl3FhHN1ToPku5zyezY7JIRIhv2
tjnr+q5xFmHcY8ez1E+GQ2qkMCtRKPeTJau6eU+j0ZJL0SmITacVtrePMqnf2Y0RbLcWgZWni6yt
GBm9gTvhyJYxJJJe9pkBdhEref99iIe2/IL/ZvH30vTmPMpschFLtGsvigAyUtOctouwcMnFQCfk
08SqpGf5PbBN+jHNVqMqyi/YGSiXinMoZVIWvb9b21ZZ/137wpwjWYYiWKPCBke0pHIvSe3iSNAx
LD3f1Ho/6OIi2Y19as44E9V+G46DOWZ5i61XRYtZpEni0SPQNndlTIx9US7LfK8VujjKw4Tqi2Qc
LeuT1aqxOm6otvTZYFysJB0YzO+Y9YP7MeJ2lpz7Xaz3TWbpauF3jB2MHYeBGIcMe6mbBntp7D4q
PdcNsBGlnel9P3VSs8thVcLDskKbwOJGkBNjAbjCcqHHspuUotEc72J6Bhua84JeRK1F2AKHCEP5
t0mdlr6LfReGwglIUlwq1pPTUDpx4DlphjmtJIjNvvIDHX/VRPdB6Yk2aK6Y7zTJZw0LQcKF8Ueh
3xVZnkvHM4HluyuVBpZe0YTgnWyI02FdKWDepJqcxs3IzGen9avkWqic0srjQxX4q8zuKH2Xwf+M
lUfbOJAHfk6djHpFAQL9IKRs1J4gakw8Kwrsr5EZay+KAuc0BwP/t+haf1GM5IPqAtMvSFa0H4di
sFZJU4dLCEa9YG0QHrDU9ZfM96PEy6Ku91A1GcQyVJnYt+pe9scFjysr+hyEvK13eSlkHntFOfg5
jExxUJaO/akWJV2wzP5q5V3kNXmaeMmQN14U9sbZJwkNvqW1r65NwHwvJzp/16TyuO11NaySVJv3
slDBV8G6fJXBSS0RDLBzp/Lzr4SH2S7N7cBfqDETnt0ofeYGQ7JQZVIxj45JehKVQfqRxrXyXLtu
dkerMZ7VGbPIdTCuuqwv33XpmB0L3rWrtlfpe5j18mvstuGHjqdnvbJNvKermu9WQ2U8Oy7yvS4q
og9BLdOPfcbrYFc3eX7swoEt06QaD1PLTXZBFkZeV/V57aVKwex1rLiA0yn/zkVWhst4rPNdJ7KL
z6GU09Zmkes5UrT5QqrWnJbSMC+IumwZ+Kr+Hmmll2nL+T4d42C3Tyk9FUGt+DK0RT54ZkA4sKw1
7Y6qOiv2nLQa0kWcsuJAhYbuBoK8j/2i3LNN2C41nvHvONFlDy/VyYN88Em3GjLVnlYN9z+4ZSj3
rHpMdoXlyoUVW6OzOwxSnlphUx3BYA/7dp4PB71F3IOxSfrVUGu9aChvF1U7xPthXsuLLurGK9tO
4yPXcccjnWs3XT4eofwSzN1cLoUi+NQhgl54cBMP45OqyJgTp6V/aJpS7ye5ny7snsEJcUs7y9ju
iiMfWr7/+KxT1LMZiCk1XV1BJSJdxd0panoQQnJ/DFXYC/ewSmFFIx7BMJQNRYzx+Dzon/hlHqkw
C3rKp1ryLPrqwkK2tRv4hzyZIgxla9js3JRfhPFhMP75ZMjE0FGAABk8wWwrCXTYChAEHjpp766K
IuQHdSjThRW1LroyfqQMzwpk0Q+H41fTwUSCeH4eggeuKi1jy0MmB3Katwi9Re+mi9ppiqNaFc4T
UvJr4OwQ5CEEYjLRVA6S6Yd4EaeA2qaZOBxN6H+6dUF5aMNjiLxGNFJHA7b38WectmtTRvBwDu5x
oDiAicrZ7BmHLOCNqxt+qGWO6EpZNoIfGFR44NxQ+EDQofBHVtbh/7YVw308voBfhdQRKEeA8gZn
OhXtNh+6yHllmzSRh20b6f2+t9iBIX2BqsFjUG6dReGWF7RAolnInklN6tM+96NaHgZNqPcHXAy4
p5yhf2Izt82ChBIHx1G3h+LNZpENo5Ww8CxuVTtLGal0QU35/yEmwsVhWuYg25mOMm3uWFJlVVRG
hTikvo72Ih1CKLqhV2Y1+A05bUrTjU+kdL/aL9h02DA8Fmf43+zB8qjzhz6V/NAqfPk3aZ3gcLQ7
hCJtWrir3Bls6sl6hIg8DtuvlsVxcRoFjQ42OlV+0QiX9pE9loIeJi202y9gJxvZOcsxlg4OxD0m
IVseEcKhJJI4dPrJubFUaa8xVUYPjQ6zxZCR4mism/JLyiEwyZTBmUlqHp902/PJqZrA0WYjBaOb
UHZ2lLPQleQwlZXezzPODlLbCfeQ6Dyp6RM1MVN10K5K4Mzo1Mf4q6aFjnZs2JPDUdeu48UkE70n
lJ2el92oT4s4DXPPHxAmmx5xXY9Yqz7tqs74u9yqOZKLQqzTgNZXJKwZos4xT8MzJ5Fl+sS2bFsp
qA/qwiLh8hI66dkDx5VHoo8Gy4eEZ6i2LCI/Kr/ExoK/7GIOUYtdhPWPI0F+1V2cG4RWwT3jQBru
HdqcM0jBl/jwcYeWYyHWNQ5D/tAY01w5msBlhqU/yXsckdOqTasvXSdGsmSRa86rmlbpXhW0Y7WL
KCnaawaShsvHF7htT2App8rTdEkinWm9XdXh2DnQ+mx0EHTbIv5KAosd1inLI6+v7KdonF9kE5Tm
pA2gciCiuAhjc0OqqJ6C/mE87LjP17UdB7E3VDnE1JTIxh9/um2TTdfWokXdhamZewFnpK4dVO5w
aAJjzuI8cY/t2kGWI+wSWdLjk/0CNZ7McUDToZ0aHk/MtC5LLFLWvj0cSl8gscTVupAsKCKyxMcn
omjH2lQ5XE8lp+BB4OEkeLHNPUxZGBlZqh4RhA7rMxs5XLuwnLpJPvpWMdZHZdyBCeEBd47DPswM
MhLFtFelkxssKnMeRgl4AqtHsrSoyVh+GZXW+7YlQWWB9WK7djqxH32VIDnuaTCcNXnhFtk/NcQS
9ze4uN52Og9l/xIKRfnglCqr60M6Ds6yz9viKOvDaC+wh38cdWEqyABXU4EIt37O5K4JbNp0JtSH
2pbswKExnr8qKndlUVMc8dw8yR9O3utBDMTh1tARNLVvI/7CCbsZSvmYMVJpwQ9lZfi1lLQ71Nx3
P90QIlLVYHWqMRUfC2PoE5aOzkUEd5hQtPlJ3EBn46Yz+IBNEeGp30S8j+JDQsAkjUs7dmRS7w1y
bBld9MZ3vkmSJHzZFTWpT92ggAYy3ESwT5sh9z1K4+HcbjOwiGMy8TWVVlNiget1R29UkCOdyTre
a/H+Z6oZrBzv1Edi37WCJAZx6bDivYjr8ZOexCu14Az2hkaT8rDTQ1l7VNbmTPQG1FjtJ+D9EhBH
vhdVXaCWTtDT5ETYVqKXNkmy9z3YhlMtG2vP8EieFQOxxr1C5YkHFjsfPVtV1D4GLW3ni1qJ1vVC
rsvjJuGKLFRajv2yGKoRCfQYHfZORBa8S0Wbei0JKzf32ioSDbhvu+uLNRvjvIDOkBjkUVuSlFz1
2klAilsx9MU15USGDkESnnWDwf+VVY3FgSxAUe652vXDfdklyIryasSrY6Xugs8u8cG8uOkU11Ql
dC3MUzF8B1se9YuEBBqJ+6CNmxwEjmXOSzNm4RnLcDnQcRJUXfO+ZjUAoaWCdhckK5PzYrThL3Tb
kGoXPdHmPLGpcxxIWSTnqiT1laltPEXPYjFeM5m3/ERXZKKi+hQwGzvCQDy6WIsey/1QEhSkVgmN
+XGH3ezAaLTg5qKkScyuLAdMDx4EzFUzhiDCnWyQbNUxH+/YytAn38ae5QeViVvrgykiTF0lI7yW
a+ccFE6Yspq+y/tONOckssJ6mUBcwjPkq4VekEH15cKyIn7QdbpWybJtOmsxlnnZLyWFCRdjAAnK
8w6JBFV9pI5555P+IDRW6sOvki5Cu2MKTssp23rcMylyWI9GLljGoLWNviC50OmeEwkIWB46kp5a
kYZvuIkDwNlD+sZAgmoIZQHejEjFhiMfRIhTgW0rzHe3Gf0zZ+zM2S0FJ9IWi2GhIRc8pmId+WHo
r+q27sv9W7WSFLbFnnSmVyx21rmIQL31YiAXxJAw2gfbC26eNhxmXEsBKaocicwsTAX2ldYTZ87i
uv02REXf7ZoIPPxtaYY4fO0LNgUSAUds5xSKrzMST0ysBj3vlTHSH0NsMPA37k/JFiRjCO5KHQuF
eoSX2JGJdwsnseujzA2gpllpodKQDhwby/2Os93YpUH0vs4rLITY4E52y5TW5/lIKvO1NYpZHYge
kSTnTuGa9kSYlFzIOM75otV+NFw7FioZq9ipKH8/kBIscDggNmbQv15l8McoA4SFF4KugKxwVHMS
aHDD1GcE5kkTeEI3Rcm8NOpKK/Z8f8zAzVupiA9TXYOtH1KQkrtg0EYHlETM/cPMtg2oNjDkjQOC
bGy7uL/1+HeVybNbY35bXrsEc6ejILy7tP/Hj/+5KDL8u7lS/ucvpzv/f/6EquHthwU8+le4HmW6
xqOe/9G0mh/vhcXcrW6qTW788Euh9Del0NvPHvjNixt10o2q8H0F/qbkyeHLfmRBv1RJZ8XlB/XV
adxdoVTKHVcxhEnTdWe4ysFGZHpbKMWBtenGe5zcQBsnyqRTvntXJ0W3DUPCiODn7tLuuyIpwcUD
uE8IjR1gpMCG4dML7h9wA0UUhu9+flgkZZNz/Om5pxnRCo/8iFH48OmC8E3nCcOvc9In4tohfoMM
kZa8tMCtlchNPwnRlskaDJuod/NqqAe+bKgRoVkgi7W/BbnmKE0W1CTq0A3F0C4T18qr/d7N0voE
Gl1ag1ckRpTfRNLEplhaUqYxWwRKcXKtTDG052loVLp2HFH6lyxjlTwNZFRBATIS1VgK6GadvQuJ
3fT5MkiFTkqv6GEtjokaKiw5yDIyHCHRyePvVt2hePNEtLuZ2CKTtXHGA4VsPjUWYrtm0Y0iWdSG
MnSu/b7I42q/yVAF3k95V2u1P9ZBA5c2Roiyv6e2H1H/iRiYTNH0Q4zQCweuDsdMcMYHFxjME+sx
Zk4tbRldxSSZQtWmYIKFKH9Qq4p3NdyybpY6bAIeeha34EPOes6Gmi4IH2XPDhsJmjZB0aBiSEvR
AIZ864k9mqUfNnihKfkQCMDQdfRL8pfIsIJoWN1pWCcWFod6jpJfy1rk7fvBclr+BNmwbT5Emrcd
JdNxgU25VcaU+CQJuz0dMy3gbU0QVrFno44rCk/XONv4QK23KMp8PkVQAsKdN8AA9CyZ18dZ7xOC
wkZ8Cj62sz7kSYzIZqmSFLVtUIsKj/z4hJvZKh4MeflUimfT4aFJzzcf0ISRRUPNrCtp6Q5TBaMK
VLWbOnAVtpfrRsqvibD9Bq1zP+zXlgedCfs0L3dRdgaRSJHGz+ct26FQhcWcq2CAEkuvQ/qIIi/3
aR54fRy10bvcx0fINB68GM4IPPHYaAx5KOuYXk1kDpofQN/io1mmbXlAXATozrBQumBXlkpVxdD3
YEtU/VvXag6KEXzgaWSRgpywpBraD0lt22Po4VryFJvy+EZsIg4ABLgKEJFIpiV2Y84sNTKy4wGF
hkvfHRFI7RVVmfnDyvKz2h32BkcboPL4lL8+PG4DlugtB2sOuo7PhBq1Bj+FXOkrLnuYzd2ByJGg
NqP7tuaryPG5/Kpb7Hrl1RJc49fCHjrtrlCnssv+CUEgM9eADcAFkTA7sHwoE/ySRgbuGAu3bKxv
IYpSmbVvGgReoZeZIsTH1bR9zEe+iLJ6oKVnJiKq8kRkh+2HrJTxsMgthCgf3CzMdL6sRKHpedZF
ef3t8T3bTD2R04DZxJ0vHFVOOEU2V8y29x1tV6P5ZnSjIQR2i+iOr2yUeIXlGc2grSVFnRBK0/TF
9A21wvafbhZaYcB5gn1BuYNx+IpNuUW0VzdDLYtvSHMsOMUY7mDswSrbzSCOmC/gSOsALRXrLBY5
XJQuM03EvoOaW5d4VQj3NbnSIcSoPBrT7ogblOqfoonIXMbQ94XPcaH4vAmQ+KBMZw7fsD4v3Xxk
32pwdVa2ipu6TNuzamyiMgcLMqC1aWGprMNryCOzYlg6yThYH/qy9A9qV6dxsMjG0R6OsrDKGxRz
UYvxm0WLHDY9l4irRwTyzDXwMdSKB5If2mj5wLsmkd9X1RNqSjYZIlgqiX4y6UoUtJD8Q1g3dx6S
mVcdWlC+KlGIWKAfAJ+0USFubl0XedaUwIcgZW+tJyqreA1UOMxJSXxQlOgFaJisdtuePa3QfG7F
wUwguhMuIRSn2n4Ri8QkdeaHRfm11NCiasXqxOEnlITItFjdDtgO10dh+lMWmmFQXhvqvgoXMPi9
PA+q0bf2dcZjUAsWUq9TJ5JTxGV4l6XuXtKKCZ6iZi5ECM1h6BQqdZyMn8ZUJn3i2Wk6RQERdh8A
Fbkb4pcMwf/4yclAzPoeE/GAb/VoB42zLAWybnQitRN2iQkiRGzVzfSuE1go9jiFifEWBaIxrDyy
8inYakqRJWtTy7wqd91Ok+4DZ8XYHGuNTMhL00zTbGEFfmb2A45o5Uvu5D7/1NkdgZApJ0Dg1lX5
lPQ8bhvmJhy7r1AUQ3MpGCp8+MpMNJg/5AFxy/TrSLJaB6iB2wp8TI8qYXrA2qqHoXh8xrk1QpEY
9DmB38ZpbZRdZjPW2q7DPmP9Fza2kzD2LZ/MH0WCD+ctu0rIr37MRghhT9umDk4UDAvk9PFl0PmT
o+tRojMMZ/jwKWaocc3WMbKurVDRzz5lPM8a5jVFK6zrogorWKMwqXOy0r4qorOudgJYnDIURbAK
nIZ2hYdbaPq08xoaVEep78gPhunUGby6J7I7bxzLjhaVGMElQojs0IttjvqCx32EhlB2NCp050UX
Iro48OOkmTS/44K9mz6KrRw8lmhmuidowLldc3Cvhz0dSaQ3d0ojydo0A4n0w7yvavWxa3MbWYHQ
miIr6MZJbjmCLNAcpDcQW5O4DN+C5iZVAA88iTRr4576H3wjJ5GmVYS4cj8qKZtMZDXWNtmt0q6s
o71RDAm0zu+zKUkhg5NBOxWpoEZPgDizbA4iIJCqFFYNCKLVf2aqK5ZnYxHn9KPThAy61ZTBtIDG
Yu2kujd6jGaCAWvzwQpBxWErJ5OiywqOxgoJ8iJixPSrokJnwTp1YzRtRn067UM19IU89SuDv4pC
Nj3iEIDp3E0spdlu6eiO1YsB/gKP+8SjzaJMPJqLi6cpPiwMMfVUIdlEqzEJUWlbDB9Z0E2WqtEV
RGtMx6i4bGwnofnU1liNnxTNJ/+YWeAAwe7ILA2G1ZhJ0gS7LrPa/iOiVI3t6FXMIH2sG2FN8shy
IWK8T8vJurUwm1NrWw+z1iAiwYRR49v4CUkrwVagho+taBoVWs0CLFcMlQhdEOfN4nZ/JlM43cjx
WKQ901EH4QKiK4Wi7NSu8EuoS/qRy0FW1kWXqQLW4Ta8paFjumSBVD0M8qfMwswdTVOiQQ+lL7il
LdUUNDUhhCyNuqhbAglpBjRwRnvw/dgfHpe8ECu/twqD3s6UDdjwtEOT8zqD0cMu9dqkzZmSKCvF
u37DHRiDies/1zhGBA+QWVD8xqAj6PQOtgB9UdhK9NXl0BVo0QRHkJgJCAuFQHxzh9jtzu0iK7AS
0GrwTYlspsT/8d3m7iyexcNPTgBGAneYIgqaZzYIB9H3YqMlNAwHOVGobcLKhd/bfnwq6cj1sKpC
LUvHcyl149DTuoqqQzttmRFeiWjHOtJBZvETPwsVW1R9YYJLO0rt/d5vuVwmKi/SKw4qXZ9nhczw
GZojSft3vCO2GZdOnLuiXFSIH+t2t++F053qKvRN4cnMzsgxszVxlzm6p8giNg3oRK8AF/s/xH1X
c9y42uYv4hYTSOJyGbqVo6WRfYOybA8SSYAgwfTr96Hl+XbC7pn6ai/21KlRjabVTYII7/uk3lUp
+tmla8VXPWMxgGtetrZcA6JSdaJx5NPnrJ22lFfhGvnFny1dRMRQvzE+XU4iR2UG7Vy77DtwAkxF
e7nqjflyGK3KTjPNeVKTLlj3TwvEy/LVpy2HIjCd4qja0J+arcz4NNKaynjRFSctv4AeZqoHEy47
lFd9GJ6jJRIQoEGBLcLGatOlLxuZuQ5eqAnX9dM6rcl0G4xTHzzhxMj9d3CHmXvZoU7sTWmNASv+
SNe91WcmAReddpMWnSmpNkksqtzt41C8R50q+u8itmZea0yVbfhB/bQsYaXbZYzUxcT6gRQ1+gDS
ZmfWQU5yR6M80Po8ZzYeW/FDFH0yYZRXCKRcersnZsaU3iM3WvEI28KUhU3fp9bml54yKdqbnqx6
4I2a+bTMN1CbcylPLO0WT56gyUyGy0ylghcnzJUs0SU4oBDHejsWcqElD9JsmGoBUb+CmI6PAZg/
CIJx2lSaLik22NlKT95M4DMyXmJyLAEDlYGyJbrzFlUXLactKdbsvo3zHD8gUjl+GUgJFVcJUj7F
x+1mTIf33Q8UDJzKnOXxBeTiQZ5XmyLa5+e1h2oBIHQ6H+diSAKJ2+EJwaHydWUbghwrRQQl/H5b
7GLzB8UCtbSnXCdBbC+132gx32cqIZAxDlDgYuPK3USEfs05Y8F+nabtiJEKtgFb9i127UGQ6yBh
Lm9vIgnpdvug1KIK1iwKGwFvjMSX57kKW9ZxSdsctGHchFxscqhDqxX0ff0UBqR/izkk2cOpUy2l
L54XwwAOIc8xsnHhJU6QKsrE8Sa4fpQs5TDQo6ZPxYi7r6yI+iQ7KbEcI5a0UDPS0oxiApzT5ceW
D4KNF3lFlwny2maHEjc7Q9vV4XX241bFRHYM36By/A9nyQhVT9mK6ICEItgAsvvIpiImv0Xteoxz
n1IFcC4AE4FHAa6hEOmPYUBDM5yclKi0qqUAFzRUshDEgwAyqR/86wSptuwxXoHYzVn4PY3W20Ll
xyVLPGm7P2eYWfiEBP9peGfBekywzAXHkydbgN+1tDuGZp4jvBRHbDEsuIYZDBzu8df9OJckwzsQ
TIHfkdWa7FkTMLdJlS4UAFBpc3BfYfNr9rB9pHjLXAXHzbFp+zkYHrPGgbv5WeNSspPj35KR6Nsk
lC54/jXUwcfL/xjkj9cBKQA7lce2wwVEfSDmdy0zK90Zwp4NNz3EO766uORxwmX4jAacG1qSjwdl
dvh6eIPO2zt+2Ud0YwR8rJi37J523mCU5rhr8ZLYAmNzFWAONlPwQNtR9PKOxPhlm/NweKcfIwhN
dIo7HD7uScQSPVplTZ8t0cXmodPHovl4tB/TI2O6xfhkqcRfNCRvj5tfs01gnvII2mMUEqnI8MvN
DGEuXnZQfn66wp0mx/B+TKTdbx5XiZs83iWSbsTfwVKXYHaNkzgu/WNAg33Z8S8Get80bwJIgrW6
3GOSrxZKAiBaIQwsHszZDf2JU9pxwfOVcx4P71HGe0yfkaBixc27GcXu/Qhy4HhDqIPxI515gR9t
Hx7LodvJcf29z7hYXnzLWy5PPS8w2QWMCzy50OOWR9N18jFXpBrplJ9/DTlVs8PlrDLReBOcAAYf
rqzUOOfnaNiz8AWVmyrm2g7B1MsqHDnDhxMl4EqBMt4C22wBGACywWMS/jI3/FjOsKEcQI/efKaK
k0axuG5XCR3b1VxMqYEPpWpp2nZzyUaOPj+ikcfrIWge8QNFI2nvusHjn9tPkJqESwSoaAA50t6B
gWMABRan8OmR4GZ+zXq2ogtg237M/YViK1enNRli7DCFE60vmrbDEds1a9AzOl7CLef29TMoaoX9
hrfGaH3xC59XUyucOnnRot/9tqUjwqUurBIYjnPyc80MpmgxYCNbNNtfE1GYZXoZkkUs2cX0cesr
5SOGKAFrrnFHmi8jabI9jLDLweBwDF8EfByDCbzqmOIf+Gkx6gUjEPn4uN9Jyhg/HCY4Xj9IQKFB
CRYbuDJNY93TEpDFlnW3iY0cXgEF79HDzgTy4edfIMsekdaxk+8Hx+JLzoYd77F/QG8MbTlQw4Gk
GngpizRa365D79RXUwtgglx3YA1wpxPEG2A1uC4mbJVJxjaceeOGnUZBXQ92X194mRxQQewLDXJD
tT3HnyPyG3f5eUF5xoKrhUGYLu9oog6Q0ngcd7e5Zkk2PcJM0W2sgZQ62MQpWyxpxxrQBVD+MgcI
lH1JeRKhJcdhSPHw9yDdcVdZ3x3HRkfYMd1c7CJMvo+RVJMBEp3IUCbz1bKTjuWPevdL8OxQTANV
2O1Asy/YbwHSBovdMQLQ3R33wGwPh9DpF23RStSrqKxpZxb7JaObGKL3dG2z9i7LBjgsTmlsxin4
fZGRWlmDEw0GthKSNT0EVdFGuXsFIrno6RPUX4rzipENBP0TxKxRMnynkOYP8eeRFYAmzk77uaPw
lO2jft1TH6cGrHSGhqOcosigpoQcnvrIY5Z3IMKrGb8McoiaF1B9a/3rTj6e5WAVAOIK+TXbcVs/
t5u2nY/9j8JYhR+o/o/FK8fueAXkKBgzpuLjdyQK4b6rNg6nmatYAnSia9C5H9yGbJnFUuaoFtnd
DiWgbRQW6rEqaXf8l19TFjUldiJKwJ6BAviJhx/bacArt24uycsodmHx4EXOF1MuUGXgQW87o/Hl
MvTHKufBfsCBI0gf/EhRlk2Xwx5ifqch+Ic74JbHlYNTwp/++iDiKI40uGHwsD86tl6qPdel6q1P
H/XHhqU/gMahiA4wGk64A4QcXebStO54NxhWigH6hGcvicU9Twto0flKxvwo40S64jPyuT0uy/9c
cIHROEdKRvyxyG188LZ1v0DuABaK7bGWJRFj33WNUC1W4+ljQIADH5ueRlAa3jcdo0Bdizhp8+Jf
gK+/NfSH4BMENpLvDytw9A9YWUzgEIBXx88C1iRcdc75itUAwWt7NwTpsYLaGcCLKGc5HNf+L90d
8II/UaTHx+Mbeg8VPL4mCZ//N/jd+dUEy5gDqvrYGhUwYFwF+gCspP/8UX8D0LGaQrCO+CxAVvhn
drT1f2KolkIPBUMp+cccCfVqTDVYlqb3kA0fs5tm4nioXh7SIJO6FI/s1+b4n6/lrxACRJ6YP1Dc
4eahL8A8j/96LXDHxYBvFX+mYNWyL5JERz0+jviyqGY3KJ3/bZz/+YHQL4LpzaAqB7h4WMj/fPNa
uDBqu5A9DWuPg4JrnPiX+aaxzf1a2f/5BqMDtvvfD/a4Q2C3IclB5sbI7v87kLm2KuU9nGJPv3aM
RewHaA8p1kbIaU3HYj4py3b36JdkU3Xn+2M/Txy2BhibUpxH/3JFf53puCK0UkfWc5LD3v5Pj8lG
w2DJt2R4aj8W1YK6Dmt89ZphX5fFLPEIROoPfpgmOBxQWgTiuBBlk8HDBjugsz+RLjEkLFdsLVuF
rX7Ay7E+WHQntwT9ZLV88Fn2Y5v9zzdxLIc/jSquH2zJ4aiCHgXC+b/Db8u2r9LtRF/kfeA0qfKu
y5MvmcPz/bcZ88+Pgi4A5hgooNGY/sNY3rG42zzP+MXHyTkTNPO47Xjo8OM/39XfqCC8OxQa8DPF
RwA0vqz77+h7H04CqkNLv4VQp/0xC+JMH5UNPN9H97MUhxE67FIX52XuWjQtZYvKaaympF/zF7WE
WLP/cl0fEpE/DTggNwwBjGvxT34bwZR/XTdhCHojl2I8uz0OxdjEZD1IfY+vT/Tm93HvwQtXZuSA
KGnZwXYWZeVE+BR11zj0IA3ildEWAMpNnKKFDx86Rjg3FxuOWGLu2Cp1tG4VHLojTvsBBhcY41Wc
9kPTtX6Ppyo0YTZ2deEIEKubZI1Mkj3QD1pMZ6jpk3vWdxC53WouZgopj58zGQFaUJCQXKBez2VX
t4GymCK/zvk8wJ+JUn+czih0C+y52c/d4KNi1z9HE7LsGDsgOqzjNF3mOEBdaOIC5TbsyxhuVCqZ
z++SsT2YOyhPj03UgmPEcwtheIdrXo9TB6s0whZoL2sowlvlyz+QgwGnjyh/1QM/CxEQVAvGF6aT
4yzMhxkADUp0ncWNLQw+stMozuerEKC/5FW7Qpktz4DFW9W+JKgeaXKXbRNN7aXKwuDoqUfINONq
+2hn6LKNyVAL7TuglwAycoD1pRJTYVh15CgsYVcOCCIj8QMdKATsDR/gWBs+kY3Ou/kE2P4ghlBK
hXF2Z6YRWPwnaQHa8hrzHKz8SUC9Gqmqi1C7/b6hgxuLK5KtS/wlIus2FXdAn5h97ClVOm5UPwYh
Gkpk2K9ThSgOUNJNbzY823pZ491tMJ+hwZ8rVDgRKaot3dhyo+k4jbBVt2qRaEpp4UAvSgEvRBq2
0/KewZC9iZqlqFv7ssv7zr31ADACXxYfzNWvSnYArcyzm6LD9qdOvWgzKDx/lSvAj49yC3bgY+/+
mBrtz6Kqz2FcQ2FKISyxMMqHWRdBvsNNjsuItUakgw5m+gl7oSmebU+D9tRJwkkpOF+eySaJqje5
sLNM5+RChsl+2bl1vgAgYJ5yl8XVSom4y+XUhoBeZ/eJYVJfpJxA4o3VJ96Vs+0bD6WpVxpBvVq0
yXRGzwhkJu7JdWHDL0ZjOfaLzW7gTbF1ngqBpxsG7qTyNW2Ukf5+V+0UNpi5UwMzV9JixmbdN2H9
cxyl9tqlAb/u5nFqyAgkF3oOfjEbT2tBl+Ixt2IAPW7ld6hjWd0Ki1iHtO9rwuhwBW9Hd4LZGmRq
b0mKty62vkpVn58WvOVlgbbm3a3GnyEfYN8HqtuzXqMWyQJUkZNQoXm2KSDusgXSMZZBYvjLsu7F
1zboCTpi331ailg28A2EV/gmQyFLEwTJTQq0C6bnEd95pXL2CAxOQvYzJfR7BMYEbUFko6cZWRby
ZLc+aKKxm57GOUXfjq2gHrfVXyWj23RJuqWoWA69ePEm55hulyDy/bcxTlXUGG8ndAuyE1s5I+7y
RzGRvKsDFrirjoLVr9NoUo/rnGi0Gx2iCUZowCtWCPM1VKO9WfENf9djFh0zlJGDiuTzAhuaX2/D
XM+XAJGDK6kTEdcFdr/v0QLldrnDBiTQfdrg82KH5ccQBGsVy2j/Oo7KILqDWcga933EzBWthYck
Ms7XENjr9SrzfICTP7LybotybMToTKoZ6SLJVVqErb1y6+BOsfXxNWnhSgFg+kqW7VvoGbtLIyyf
efRTDYQulCVfuzmvyWaSJs2n/s5C0f95gwvxpEKwxHwsvYaUAIZ3yQkyCHySfgXBa8okbvuzQb9d
xmE3Pa5Rrx9HsU260tPEXwaxDW9uhSevHFa/VixyVpUK1wfisgB0hYW3ir1K12J5oPEo2gpRLOqr
6uxegivpXvGtgENp7Rw9UmDxlzZ2BWTOIYzKsoelqcjWGwXYfAZ6D0c4sJOpZD4Y0Nh5fpMVgYEV
NtL0qwtQU9cFyhyFKJ1xeMiWDIkS8ZBlFZV7fjFFRjxA7gKJxCLcS2x6e579Gp2VnbOvLmEvC9rN
lx3xMMV5sOmGDJiO/9gwIGcx5d43qKa258lRwkqXDiA+NZ/KUMzzZUa1PQ8o56KS5yN9of1E35PV
Jp+UY+Z93uf9h8cEr+fcxLcp+PlziJOiHtZhekaZFpQwDMw3gRv1lz1ELkDSRgwCJ6Cyd2ILU5xl
K3akUMkCsArR2QW+xYVVduzVWRPvXiCRSnD9c3wVhT0k5lkyfga8NTzQHtbIaGvpc9e5/ZqPamjW
HFsuuslO3vVpOF05ny4P/cjcJwdH1rdEz9gc4mGb71J4LBtoOpf7KJn89ery5VLCZmIAfxT9mWUd
UgOGDMpPoAew7weO3TAm3OMeF+KlgHDy87AX0ycc+PwCiy2/3aNgghQokycYmMkNiGJkY0wd3PzF
vvUJ5rvrTzsPzIMGkv3AV2OHCgKL8OQWhOLYyaccPeq+3zia+mvofTSa7M584slOO+zZHYJyco08
CFBn1Wz39L6YeQKA2wXfAxZDynWzkXSXFP5R5KAUde6BDBc3miRzPjUh4t3bCe5qy26WwPIHgBXt
XZBu/Ws7ua/4G8TzTDJ6HTtUMMrn6m6lCipGYiN5RY2Nv/iA+aVqkeNyC8WMf5HxPA9nEbdJWlER
5dcpM6440bDr6VUnCluDDk0R4gLauEa6QZeXap/oXHYJ6+9MANr8eguGHGOdhcvkbgY6gy+JVgdL
AazZ3X2ypsFj3lNpqwzWWNMIat2TOjIfGjCnm7jupDayDlxPICxkLArO+TyO+9NW9M6L81F6hDUd
VrhjNEbNLFxfabS2rq2iw1NWkc6z+RaggzoSPSL+acl3s1UmRMQGVG8sqpcIJSKsvySbXolEE+Ww
jzg7kQyFE++hzrmYpyy/IvEa9urTnmwsnsttHULqr2JsduFlkQJYPw/t1rtazCPxzx8GKHjmWupK
FzDe6ipI6fosE4hPyhj5SY8f/qUF/Zqqwp/WpYWqta9iBzj89u9+JRVPssqiXF9NwbaO6r7dgozu
CYa/D9euBtzR6UPsZGPS3U9Tqoqp3jJE4sTAqUeD9VCAJaw8jDtdk0a+FTdagOQsux5oabVP69CX
SbeBP8m90he9TIlp+EKWWy2BNtZ/yhnKEDyUA1lSLrrU3Fmwep7kW/l/zhXKU50A0ToyheD6cN9n
itIkcXaLz8awKGn4LGIfVyjhRGAqUNxQdC1lLrKnLUhNjsLMF5tsK+ykE15gkCOAL5rAJgSHTCNs
i6QZPkQrLEtdHuWisXDzEXIbBXPmX8CJduxCDTDJ8Hn+su+Cv3Bhv3BEmR2u06V7XiCRaFjB3DnE
4RFik8gcWKR8v263uL1zifSnWTha2cHutsyhdrRl15Hu2fVtVjuXbaUvZIr9dZ66bxNn+yk3Ldgw
vrJbEHVFWEXruAz1jsMmfaCjSJ5z6HBcLWdAJpgPmDBQasvle2SsfrRwgxXNmOf8ZjS9efYITuKN
X/nMLgG+8rwMupVedkYNddwP7UkPjEB6HUYNnYS51owEt7Fe0+vYgvtDIhI4YIq2qI5jhtxhn/vz
vsbx4UjCIVyHdB7GxkaZuYMMb4EC0C2spOMSrrBucVWl2TjbkkYdgxQTukJ/OWa4uWYDVvy8Iyvg
OwN9PJwVaKraYVEu8Elpd4dTHoe/zHRbS4X6ApfAnnDqyJNHzl3leyteleTRFwBY6wnaF3o2Ie1O
uc3VQ6BCV81dJt7CvntpFQRVHI3bKY+Z+myWeDIlSYz5nITMXfk4YWvJ3KqQTwWM8YrZGDfNQwDF
cp0rNOHJvUJbcjUvkfymRZJ/0YxHbzpKlpsZBGhN7GAuEyCvr8CwY33saauF5yocbjPGEtSt2ByP
SZh+S/XRpG99d5zaazy+mxm5a02bSfCJwGQNEmVIL001OliPQNnsBphbvqioSlrsI2UWSEVuWzvG
70KISZcxQuX6UrW5KCqN962AImFOiM2Syy7zcV6jhZ9bh1pL86vOmuk3i65NVNomSfgFB+/iShoU
y3wRTDqrJ6uCCzmQ+OWg3xHRNWtfwvlu7wlZ1bufC4vjAZ3nyXgGUZFhJLkBA+auLULZ2tJxlDQ3
6+jtu46nVVYj0LoZIT7t+m2aNqwVLEr0ad4CDPw+g/yZSxBbc9OrObkC1suhPELqEop5qC9/pFBi
slOXi+k63dC/lQHKkalu2RCQJhg6SGfDfSav09i2n3M7r5Uek7Fuw2AI7/ySR88gqQoKcQ1quDKb
FtGeFxRVV9j9+qVZByEUSjmK0hNiiMDcJWKJgsqzQ9C2dSGxjbMzhPoQdmASVUhOEirV84lD+TDQ
TiPkDUWaa442dq7YNsgYNXXSs/2tHxG6dx+baBlrdBVMjyUmr9lt5SLP2+0chDFcbveZR9ZVqaNB
Jl9bqC+DvpqDYlXsBN5Jr+GtRpqNoRW67TW1pd9FN/oKMToh2WoBGqiAFRWi6HSr+3ljnb7eCgZI
pxo9GjD70CLyK0vKFWpp6k/O20G+ca5Tw+sFSwVsBFxCSe/KeR1MNp04arX+0gsfdL+Pw7jOpBGQ
EXV9QwZQVs8sjEFhnOGlk1Nfuy1F/t2D8lbjOaRIRJBeQRAMKH2GWhy3/6MLaB5iHEfVbzUSklby
RhyJxfMH5hnYA7efWnogjHHEVnuNEN6DAQftftAJWId7/p2nLFyzM+TJO9bbEI1UfvZ2EYEo+wIA
XIDOlqklwxGB7Xh69UiEGIqbCQXlehcqGm4wFPLRD/q8gyTC08KRp4x6TwrfIy2KtJPf+uvE4/aQ
TGggVhgraEeQuvacTMTKrMmg95TJVej9sBnIeeSEGge9Ax9OiOxCPh7UbqbWEPPcxtBEoXS3FDvm
RiWKqCI9yynvts0CzJwBSMoKyiTfLmnDeziT28YuEK5QYAe9KW52lH5Fw4I2YyCTZkatL6N0oGmT
b3uSnkGfda+28O1LAJHKVMYGpjh4rLF2Gog2uu9hr1FlQUQunG5MNlJRzw5yj7Xc4wEc3p757adY
/YpKPj8QiEwvAKfKGxOypNJx5m9VtG1dY5MOmqeZgk+1Qfus6Lrkl8j12vMy6e2Wlmu/6P7sphBi
wLWwSw+Py6y/2z2EE5O5FNbsDOeor6dk355GGSwrCoSgbVCBokNkyhJydlk6dTXrivU92Nm62TLi
yxA9FVpqUi/4nuhvDnZ5ZImqGa1BvwczuhGnItGgnHAjMvSInr/zYD0QF1TUcV/tWvAT/GMzC06d
jwpoXGI4tisWpsY06RaOF9Fo8s/tDKvvWOUs5qYCoCgJOtQcUSNdkYW+jkPipzcoCKA+gBQUYrUK
0ohhRoEUxZDnANy64+i8uzIdUIffruCt1hIRkHmT66y9CvhooAj3BB4FSNRsBwVEvPmxLnpCwewE
kzhD/o8HkyPbrkwgUbsYbDuoygMwe9/B+2NuMProg9AcWYH2lEV2fdjwsOuUsoI2ChKFHwE0QAAP
leU3Abbh8Quay0U85qpzR9WVxPICFUyGJIGcyHdskcl2TuZUPRmk991Cbci/cxdh5ItlX6H6YvC4
I2RQrqWV4fJSrMQ/LK4VuAXY60Cy5shLWzCnofnXhD5FgA/zmiqzXEYALWS9QGLy25Kk8DcSPaYX
iB9VUPk58jwwbk4TMujeMjdGJc0h5xOu3SF0H/ethI1ou4PXM5Z17McZ3qi2h86cypnOlzxzEHmN
/Q5VJWfLisuF8xcKA3TDle3zLT6BaAFdGSYwPNZ8TmZsvQFsA4jRg/3dlwkfBxQF/TbeJt76Gx5H
SPAJCbf5CXoC+2lZ8wni3anHXYJUz7+kThS87FCA3w/BUfGOiNDpS9TUmywzzShUHXqQApGZhYKA
CXDJw94BASj3zNqs0TN0anUSdhKW/hV/wwlUaVBfdLaeE/v7Moq+idm4VstEts85dov5ep16Z+t2
mIunER5mj48jZEBDIIECdbG5TRAidV2IVudQ27CtK13E6HUQiPh9a6W+WhFJ+QDJm6ogpYq/wlzi
e5jrcrpVkozKwcifyq32y6YQtueKiTVeyKLF/uuS9lpF8UZOU7aQ14AJu94BudIJwADTbUgF6aLP
kkI4UHbQM9wZCDXCJoczHU0BjWEOGFhIugaGcvFJk9UtFc5NVHWoz2uRuKE4xi27X5IFMHQSG3aH
QMjkbYBYAeFRvv2cII7vzU0G1m7ZA3uEMBF6Iz5jyrfuMw+WkKO2WoMqQOVx6zxcMiNwly8998Gl
U1jUtZM6v5/8ZK4mMsAygdzQG+AC+UXAwuIViLHMMQ149m7jPWnWNByfZrfFlxpfSR9Xai6Wo1oL
OyhQekA8+TgWF2Mi+qzeaYDCCdGD67kn8dw+wcUrawdwq3aY6mk1JMQ3KF+QlrwZAYndEr0Jtq1v
FIlYpR19CAci0U1XtOx3qHPDOiXp9FKg3D9HKcIQDITcbyH+hJTBioGDcv4N1pXidgVXfrbzhFVX
+K/Q+U4P1ocbK5EBF0ZYBzvCHBGridmQdmecBw4ZFcWY1MiTuwaKFtwsQ+x+UwA76mJFozIgEBoR
nogcfg2KNn1WiBXuqhSoPpIo+wj+TwgWdZJ82zzQf9doCzzIveOA0t1cg0qGGegNHa3p7JNLR5OS
+0mJAbv8iC8OgcTHDfBlg2tfEQExgGsAb2fu0w2KlA0BMbA8xHViwnUSl6EXndovoYfephcm14V8
I0gV1RfKFN2UVix14RTUxUzSxWHz0hCFgGuDzEDRSGZhDf1atKNsLMJNVk5nLlwv/bYCxSwRAkFO
adovxZes7ydsKoPV7dpiHyMiJDXqPND9dbBlnEMXkkKqBFUvyniIkzZ4tLFooAZPCRSVwpofIbJ1
87EGtwu9WzPaZdMCUhfJNUQ3lrNDi405OIAG4Yrv4fA4J4g0lSeZrJlzr6ZYkMtag88s0PfBeYMo
hTulzOhNjYzQIoua0CZ+HN693udoK/EuVm7VYlKUZOVuBXaGCwa3oaIVEOvjTtKMh7Q9C77O+fCb
D/gek1KyQuO/QVKeZ+t1MI1omK/VNrI2Q+4rLfL59J/pub9y2mANEVqVweqJXB6QdOBk/srNSbLB
ScNl/l0be1hxug+dQqdpiwceGNBS/0JU/pVCPj4RNm6QlYfVFX7iIyrgzyw6wLliCiHv/9F9fOL8
IQJJSO/AJI+5SD00W3O4BnAoSAVS8OOW/1tpDv+3EIY/ZzD8P0U+/P9Lc/jL91H8Oc0BifQw2fyX
SeMfcQ7/E6aHfvw6/vNv/si8p/8DLB3M9ojxy2LQ6BBA/JF5jy+7j+BDzODpgGsYAYP/leWQZPgG
BCjt8MjDGA4MBNv/kXmfJPjygwivhvQ0R6YWAhj+G3EOsEj/ldmHSwj/hw8fvljocf5hOIRhIU5t
7NNL0haA6gkc+a6f5vMOh9BVywdysQcG7lyzLNt3cGCIRtEp2skiipYnYzxUK6MNvrZ5i0YO8f53
O5RSR76J5GVmMyQwjGl+J9p5fNrULD91IwHZ5Gd52fEs+mIsgxpS5eoKoU0NHLHD+zwqdbEGhUM2
rlpWVMTe7t8g7A4QS8dB0LFVx8+w7OsrnFo9AmiS9uyTEYXl1N8aEsuKtgwbneqQUTOPQFVlB41n
F2RJHQc8v4KYE+wMa9d7Y4v2bNsCUfkjQquBYa3x4xp4CgJQh7fRJoH6Qq82l7NJhlOcR+05MjF/
i6ikd1GgH6IVjQSLo0+ocE0dIca+7AcACGUIt9fvybahckMQEAKjkXZXuc5NINGjtIwUJDcwBqPI
c630Z9KG9jtopuGUONgBBokkHmR+6ZchVRk8aPgagbPtVnUB/hWi0nQBPJVvUTUh3+w3U0iGOkAs
j5OR+ze6Ldsbeq/kkYP5uwCS6u6y/8XeeSxHkmRZ9ldGZm8pakSNLGbRRpyCOQJAALExCSACxjlV
+/o5HpnVlVU1VS01y5nepEhmAnDAiKq+++49z8zXi7S5OBgIsx3C2HSm3uzeK3NaQyQAZ9fO5bx3
oFiHOkg43yrqEvf3Qi+osKYfmmf6WS9VYHrtmWz/0cJDHk2kWbBHNyCGZXxbFW11hOZ35MhWhOyY
21c6qN2+62b5mXByproZM1Rla9njAY+PBmnvByK3m7HztLw4pSzbWgRkajrTsslfEpV5b05nk6nD
5I14ZS9f2nnpnrzYym43YYvbZRBU4hNq5FciRsNNPonyi9VY7Z7DhOH5C5GTA9AdJ/cL6G2XTTnZ
bZJY2045DmKk1rrOIxFvnXpnhDmZDeZ8bduKB6/nWWmS0Y6DfLPKjwmGxF0MkORAn9I82yMUxqq1
KdNdJ3vtiAvc1UkrLxx5tsMK7/9OaLN5NhZ5tSA2yT1m4+Ep30wvwD5QHittOrZ1fJUUa+neGV1r
vNWebt92iVUcyT20hzwvKbsqJLbdYqXyvmyXs5EuFo8j9EpNjBxoE6Y9TpwHEN8LPTLa2PlOi+en
7NbqmKiWxoOq5LHpYmvnuKBRFcTwF9MqPtRitkmgJZbx5rj1UzOb28swtIpirRaXJrXtmlMTVlmC
UIiM18T/XTrrUg8WHKnf6TDlD05SdOzLpul9sA+n+3rmm5ItK5/dTDBewATsSLFcnWGRY+UwzezI
WAA7dPFbf3HMYUSeIALsj4X+NDb1MTEW+9RwRqyxZQV4SKoaf2deXMg7lo8yLg+2WkYwglt95HjG
UYJ5BRz/PPNtbLzs6GCt3SFWdaEzQPSO6zV/bAdh/dwQfwITnlawpfSXqcmLVwwe67NTt9qlNaom
4IY6+HbTgk4eBeiD1q/wtO3u3PVUPYHn7eSYV/sY/feWgx/8yfIyx/H8Cj4fWQTg3CUXmNxrMoxD
UC5ivgPw23+YI7VvbIkQ3djZo5et0VzqkxYRCnNfR6A0LTaMrYQp6agG36tK7rehKfbMI8HJopR0
gn5e7esxCGNqAlRiqreB2quZJjf0vPk52ZSV+2XhUU/1Ceq3NmQMHGl7cU5Q52/B1hET0LXX3Ch6
108SyoGs9ByfFUAEXl/bQQmvHZFbgEOl0GlEDkE+L5r3Es/1OW5S7yKRC47DINfKp6U3XrJRK/Ce
1LCS2+G7jbVhnwvpPgiMDGPQIgXfgc8UgRtXW+ljlrcjmqPei8eucbfhifjau1Z2U23zN49E4YEd
cQso1ea7IbEyHqUlvxlyG/u30rybarL6hzGPu9tcLB0VW1aiylctsDdI67qH3LcZaRvJoTO/Aswz
DjaY/KiP3WaXrrnxEx7KdLtAqPhumd11c6Ed+5pWZfZMam0ufTsrvJ2Ze8keCRJJSSVLoOlx+gDG
72ol5mQ8J936RUxc+jqVW6jU2EbDarhnkNY0b9aySe9NJ1940PQF/5IlaYYLMJEqMad9jeZ9LLyt
fS4n/Cd6m0eE6raHYjatqJ0Bp5BhFRuyiFZb9G6AynXNfKfPiXHy9KT4Rl1ThAvOOX/W2W4zXvEz
VIb2QKKdUGDR9d5bYdtZWNWLeGUiTHxgZUqP8WiEyrDlwzbl2keLf/LUksre0TEZ7vWsLo/S0vCv
Y2i+lGpxn5PFjXe66MSXdM6Q3WaHBoeis7YzU6e/61X3XqNjfIhtYvmf+nGjvl6tZA8tQg837NG+
MWhnWQsDFatG7MeWfGUwab5eTxgYqiITF066PXt/nidPk+Qg4ucTzcKgNr3x0iVdeWhSXml/bZ2i
8LehR3hzYrf7JM1UHOcyNXzgANpNRuOOxmf1MM91cRjl9Ib6mvistYggLunG92K03+hhfhfx9OmU
2xtUgsdap54mHdPyeV117NFVIuKbT0aXtKc2dZynuS2MlyJf6g8oS+vXPuYb55qBMd/tTI19cWoT
/orp1HZDN4/70l5phN9y1KLgRoMkTRhlRjNayKpZerOSuUGJWCf3oRs7Zb8Odvw5Yd10ycwu3Dg8
OUa70zAXBHEj9gR8WnBzVGKMKui05q1lAeXs5c1ENeJi1xVkr0+w43qqqdyg0WkWZz1R9QkMpfMm
ley+CcZO5A/xmpZnJ5V6/4S2lsb7kvkHWx3QeUNZJdYu8x9uug7as+ziVUZ6SoYXPw895mPnZGZY
a0Jh/Gjq3WwPXwfc8X6/JmVIkBzFKbG+UnYsBztrCQ1W43THV15Jjg7HSQa3ZL11MwF8x/yiNdIv
6Oy/oK9rB84iz/WWllFKRv/EDkJKiKEUmHNKPUhqXd3NadLd9dzN0zYS+0iz5fs1G3LqPVvzB0ub
9nq9KmTK63ELRsJEjs/sz1l2LOIdFmNCkk08HjBoWQEm7Gw/0E8LVGxdqg28IiMqkuNmkXjFYxOf
+srITqPAhqKXAM3wKt2ksU23GIv0t8kEeI9CqPZQODNUtAE6Kl20qM/KJlpiq12hXBRsZHFLe53b
fJhEy/iQ0qj2UJfEpzVR9Adt0dKk9REV9B+2y7iPr4OYamf4mCynK+Rz3NG3GIOsKzPSXr9Kk3+r
iPt/GMn3T4s40zauKIR/XsV9/TmM/+Mlg+D6p9GyV5jfH9/5Ry3HKFjHAB0GpkOX17KMH/pHLeca
v9kS/BVcCEAeAqf7f9ZyDJil8U357tL9MjHeU4Hhv73OLzOd367cXWb/goyzrhPO/p1aznb/VpiQ
V2wHK71FgEUnY/0PMJFEwS+oc+azDAzsODfI76ZfG+1wJppvhaU18roXk6k/Euug+5fQ5+ZhpJuo
Lwec3Brd/nhyMPB5/RfP5WvIDnkvmTsiuVw78TT8vebcrBL6DVt8EaxFKo9DDCB5N+VTzCAuzVps
nm5J5sgiwBXOniroIENy4fx5ql0qP79XSU+W0k2e9XrwYn+WfRx4dv7qLcuLPpSxDRpkUM/bOGM1
W0q1y2ZNhHg3pgvJHP3EQZEdGW7AEo10kOZg0+LuEWxFdsO36G3Yi2sDr9EuWdzmQ8j2vxx6s2tu
t0VxpiXh8nXr+/mcm0I9xa0yd6of0gfDo33ve5iafK+sC1zXFZspQaoSxo2caz9dVPUlSQkSGNjB
AoxCWeiITj8jzj03BcsbRJT51rXUzp3LMaBL2yDQNzMuo8wavxTkjR7iRjcvsWUKVgzyPfoOqCF/
celqW+hNMcNenNniHD/rWKO7MuR3LkJOynRnGzxRNCcdpEbzKxa/9sDR5MaxsIzoU3qfgF4l2ozD
rAwdzCOBJSkV6jLZrJtRI7/pD7U9+q690bqrxoO31OOzNag8pwOy6ZE2G2R+cmWitA+15H7I6WZz
jcOYi7csN2Q48bdERTy+xLUSJ2/pn1VB39FTov6Go0ud9LR1KDjcNJSFihJ9lCH8p+RxsGoTDDL2
D1LJVXdX1mnFpS4BI/gt7AMItIP9QGY8DrXUmd84uxgXEuF5JBM8g2prf44kelns1WZHcZclD9uS
D6fVoyePPy4wXX29gWIU4x+043CqtfiCy+2V3hQH1NEpjqndx8l5GUU5X0j9NN33PkmGbxwmp88s
x7FoV62kTunML4Vt5SEB8ulGDkNnI61VXLIFAtftZIhvy2pNd1praJGxiJ8Ac745y9IMQSXr7jjn
1gSL1RT3qnR0WuO9ct/cJJ2eNnzeiO5xGdldXE7BVk1TdRAW4J9dDFG3JEe7LN/SZGtEqNP94nCp
0aCm5dXr/sZdJi88VhFMtFlc5maDkwM854ZGPXSJVVfxZW6Nh0Xqb8Su30Q/+T3UuKjHIAhvlw3a
Cywn7fr9jMFwLxLD/ipj9ymJ25/YRmMsktiroh4/6kGW8+zepyUN+dpz4cmySR8S1pxHfgIDZ8wh
vRu67Oza3sL0kLoaeJivjTBa0ItxO3jDluzdeO0T7J/tW5Vp7fTYjxCrIB7tcm2KH0jvQV7sCqoT
WljhMNvrbhIec/bM9FigCXcXA+NhdZhinRCiy/Sgc2FC2I2yoa3BWYhG3g7SjCPHbNJjWsV61LUc
FGxH00K9ZW+1+or2wridaxDDB4AU6b5wSxyHtqHtZKzwZgi17OjbXT21ZfHKrDUVVnm3nN3M2Vk1
3Os2Vjre9cFiPlWfy0vaVEXU2sXs2+QUAncurABraXfKCxOI9jThQ7WGLJixPN8us1y4Avm2PXWl
kEc5uv3tisT/siRhOpXnSRRJCJEGPSpLGpdEsFmRTzrbdFIM8tZhQ4jguG7xFhFCbc+lFM2tXtJd
9zmzI47BaTdEKCdpOsfCnl1Wqr67EN4zn0Dkp4ENnyTk8IdFR7UbuVotbiAWlEXxtjHMiiO0s5yl
xfQ7FohvZUGbP50n5udJpG0ajbbur9t8V26J+uT4OPN/HWeXygRbuZO1036Nhw9ITvQ9nNSDTGzX
etgYYjrGFYOmcLL1NxiPvrGx2LtlLOdDvXVIHmXcYEMY8QTYQVVl44dRs9tEjuUMN3TUvd2c6F8S
x3YPEJXEOQPEFfS1m+9LR8MYuvWHoXXJJrPBRrWDdxEWwHww+locBRnzIPaK9Ggv1hpBthOINbS6
IOm6u6EVxs3k6N55rZ0sokH0GNubCpwhcfZL6w0uPf3sejSfGrrkrkX/j7V3oUQknmV0xw6/1+bn
CB+hWM2HXm+g266GCiSv6C1O/OwuA4kNXaSlaNoKL0SS1E9q7OLdMnXntcK0LOjuIqf2MFqqdony
soTIbpqJv01Weuw37931RvQb2f/ovIQJZMXyXlXWFAld6RGDe54bvU+PLtGHA8M/zbCK3btZjx8x
35t3dE9rSp9ZXmiAVrteG+4SlT9OJFUvS5o/rFzXE2d9g7exvEucatutdgHrfcUeLXx7HuydpOIK
OW4nNfSEiYSItapnq1DKXyau6yNWisQ+bTkshVs1iKSJDHbOHqD4ajLGQ+AYS31raRSwg9rdRATA
ut2+VJnwtFd4PqsKM8dxt5BWrRGgEdUOTbqCszcWENLF6tDK7It0ejsPMVxzlBmK0iJvr+NibaRO
iUnp2FwtxtVP1YCtAuW4dRiSDC0N27zfvprttH6t6LydnDHXzxP2wX2ntGXEPgcSJdBVMZ8E5DuW
/rLmGszpiDFf4DCpWDHdQrO/q9zNQ85z+WnG2Wr60nCqR3ebMiDa1RCapowcx1t2igrnR2dM2n4Y
F/kwKLfbLW6nI+fC5sBNyvIKVJILVChInalIkhcCNYRD8mrEdVEMHDoqE+xUv1lzKDY5wZ2b9MVn
dyP0jqBpnvt2qtJoNPpWZ0qAmpgpw84ldnJgb/NdlSJTDc7EUNWCyksNeo0o4g7zdBSpms5lWmhH
retsDn4x3EuKJsu716VmA/sbty7bFZKpDw0OPxy7oCUg0HfibYCwoIdrLvKLi0ftMffyBbOCTQey
oYGyH7J43THoxj5cx5bOyMVk1XyhegdHWK/Gr9BXvDAePP0GFA+8ccaSqtfNzKydPcg9qe0JE9SG
Pcl3a6IJHdzHYGjM+ZDgpWH+aAb0xQSpgIHdZroZJ6COWZi0W45WZomvWNTzIGlFnAbJZLoF2RKr
nnlcRhFk/Ti+snhvkclFOjP48t26ygnKkQSuuKNxh2x2Nad4hBmjZZxyBeJAYvUZbaxsFlaj+xqP
nR7YRTpFo0xvW7nALVyq8WaZHHkE9NxeVQtXXoayn4pokHW5t2q7j4iDmSd3Qh8Iy9pSPxgtkX7z
OHM/G8p2zrFFqz3IsJXfDIKjWYjxMvFuseWZGGic17Eyh6/g3umkJNLaldqWMN1KimNvqK0P6JPY
12Gf8xIMLkPuMlwr7CWGdwsUVv008FcHI/yc76yn2Yn8uR6pzrJfQUINKij6yol3GqYON0R1MhAC
qn5H5Mp8nMj6RdJGb2mUU0SFlXl7b62miBDifAa/tNzRLlkeyUL2BA+WFQQQySsCh+l3nMOIPUbT
WDs9a0bbb/W2jzp0oKBqqHzNeOwizU7tnTEL5wfzSNcbIHXbHdyq9ku7QG0NWM/zz2bUhyevFmSt
dFEmpF1y74QoF5/AAoiTIA4BZEh2Z9El9sVEIQgWwXBJg1Y0w0lJAjK9uI1U7eic/YUdSRlPQeOM
KWGXsqp3i93KfU6i6biCw/dbr1yemI9g7jRkqZHgyX2W9MAK82q+AxNgnFkk5pAXkJfFmUkrzax8
sAmzINW6FpN1bkfMBUBILmbV+Q0oJk4MTCRuM84ohKA7DlBj+ZEWttwODqbZKAMb8zmPzfLDrlYc
rm3prbeM8FzN3YIN5f+iifv/Y/2vI83+q/L/P+CXNjUwvr/S+H//lj/qfl0wcN7ipaMBb8J9vA6M
+aPup87+Dfq0/XvgnO4uxf0fPH6Ke1L/6N0Ev69936sk8Je6X//NJK0q+HGE8T3932rhgpL72xYu
FgbJ73XtBdPLtf4h8l51zjCsBVNXdZjyK+N8saqzn/mutBtxbtrZBaead864TfsCvFElvpKrxH9R
1G01PBmVNTIV9mo8MKKyJ9645IEzA2d1v2Q20j67w5TXmT4FLZVPvbNAAleYOz11yLVl0bALAk+o
5iNuz2qY6Uvgwxrb27pUOTXfnLnsFm5b30jC1qeGwYbiSDtP3Sorjp9ys2NqiWa/akMz75dmdq5U
OshxMm9v8gp7SZWvk+5Llpin1M5QLrN0Wq675XKd6tHPHn2ljpEgZb8loPEQYh83zLrf0d8waDIL
fr4FM42J2UjHhZponpjT45mJoMO6zuV+naGVhtJr6E1VSefced44s5Eib+7J+GHQsls17pF858nX
rmDitLKKQxv3yy7feo4teJr5wZQR8YobJJ7vDRnXb+Oi9McFlP68b8YcmtswIAQkBDzWYEjUxg5V
9WEuu/kVCI96ibfGsQPaN+3KJCroGBxEJX8oxuDJeIX03cGRowE9GGwtll7MkU1zR/cHvb9ZgOFd
g6bkhgXZ5tbPioWtKR6cFy9n9rIxLt6wz3KrG3fpwKmP4KRuhZBBlbh0dhEZo1ZX7MVlzDhyuZJf
ykcHFEueM0t+Jm6IbGD1TSgm+iCkJ6oDTJI0JHsxuTtjWRb2zrwJyMzPCYehUXChk7aVAYLO8unE
mfi+QZvghMHbuCvijL4gWyIDWRhLsIOZJvdTs7Zf9LpPz4U9lq+0oGw/FjOdlFZLRmTyNBGh0Tv3
UIH6cDIYJUM6ChQaViGdh0ZfmVWbJGW3U4wvprvWe/doVUT54n4KJhxPp9SLV8dvzKr4ArCSaKSk
CPshcq05gsUwjmNFjpS5HPG3a3OCjnCue+9xNeu04YZxLvbJ2BlPMQ3748L+uSOe4NAZrePhC47G
D7FILZwVh1og4/gVeQOyY+PgMA4UniUvSGyXQ5BdWieUM2QBTKsU46kd+3LYdD2Us4FUZFSaGQ5x
90R2t7/rXLG9l2OFqNEl6gVZoDrEG9l7pgEJD+lGo83F6JfhnhE89V0noeX5Y4MDwzdmTlKS7Eqo
p3HzbCcdKobm1UfCZcnXsbsGTXFFlo8FHpCAsb7UrmO1Hxt6r70TI2QAYxIXmXZToIAJeDuGhxpg
nWWsx+dfnvBJju19fy3YGDlR/qz1QlEhwXtfr/MV5lV5fh2PH7nIrBA62RJIEkGHK5CPyIjxfV3U
V5BQ7PlF4q2hNxtOX4SYC7mPUIa7tJ3sh2XgKMPHIihOqv9vVfz3fexJtT//1//8p6q4LgT72D8X
xf+j/P7+vfrbXfHXt/zF2cTOh+DN5ocdSccG+Fdnk+v+ZgFgYfgyph2dfyKU/2VXlOyKDtqBS21h
2/Bt/rorit8MZpYw7g6NXSJM6f+OGv73GBF+ypUEoxsYqAzxDya9XG8NazAtjaFrGq3xLFfbYfKs
4elP1+ThdyLHn+fh/L3kfv0YxgIj7bMgMH/i77yAmz70ipaddgAdoz/BMMUFPQn3vlrg4f/+pOKf
+z/P3uGC/g2Ehc+CC8+4DWD4cFGux5A/uwC5F/ngMU/soPTGuxd2P9/CNCE/von1obUrNPF//ccx
Ee8fPtKhualLAXFZh42OGe7PH7kWg+x0hz5yphBP/bhrxhsy7WyzbOONxK+8eC/iuoztxIQTnZQJ
tcfeJoZW7zuZTOwds7X408og11/ztrxmZfSW8nrxXsOUIf06eCzQibdfNmbrVrYyAvh59QmfdHUp
C7D1pdaPz/po1yecIrRIY5LOsRqzOythNEJoJnW6Vx0u5iwZQPKOQ3UxILL9hBGxvaSF1b84bXIr
JpVFi1PWAeYvcdgMs7i1LMNmGlhuThdjmKrPzdya+81c8mdDZLlfi7jcyS6t8ZdXczA19XIQTQzj
fuuMvTuLq36pFjqmBOLK0RzOjj42d6QgWIBxFH+nbtEOpX1NOPbacuhQhGlMr16MH0wzmo/BZSqR
vVUrafktnfCMLfRJcUXsxGD0bwyi9JYiZDKjM5CjUEuyDG+eNKQabtK6zXdO7RD3WGKe80CkzPSg
oq/q96l3mN4K7/Rr7hXGo4dpNqU4GrwfuQvA1wf05yBJGKopgKdkFO+zi9kctFL6XqSlKwPC+uU9
QrlLBBmj8I1DG/2sCD29uOoqO7N9k5m8sgvyLWH0Iam9+wxxOF0zgT+P+YiMDrSjQRf9G7Dqedcg
etITsTXpr5COf/RVle7TOv1Qfd6GCcXzOfHciVTMJtMqGrg4KTPbb9mi8JCZhnZh5up2IzbAdP6w
6gWBz1loYZHlsfC1BgKbnckjLhsLZk89RKbKihsmqE4/Eg6w74Wu8jLaks2uI23MvBOXgMZQbH90
Y4m4t/R3dSlIdDkcB8wVEbmwzrGGhagokmdvwJLexfi9cItdeX8VJ7h1qcFgWthn4sz2nXY851pv
EUQbEwBNws2/M7Yl5oudb2Y8mSEpN0VY3+4e46U0bmymk8p1WXTfZToyjzZvD4rcTElpQWfR559r
5aBS99p4Wxj19j4y/YpduZXvLWiHe7IJAKC2cXzs5KgFoFIegf1l0SS3Vw073J2xpUaEUDDcac62
RYuHd45D+xQkujfv6Ahe6qX66phxYxwynD+zRTN/TtVHjRPG8ON5wqltT3BvSp9ZpEaOByOfkYSq
QkbAWlQRqLKztxuXFt16LBknq6qAlr0QfqzhzX4phgVAKOwmBv6hbGpNF04Ke+eTBcYzGUtMkKs7
L0+OGtPI03EWUOUT5wq0GISeLztBL3F063q/zFjBXlfNApgMPcwg/Oli/AuzUlNIuvmQdRYtxRF6
ZrFsyeNcyCtauc3m5I45zxOAx6qvl4eE8CjmlNbuhvTsxdoMbwJwpnwzWpACzIOqYw0VqGc8zUtO
kSF3HTgY54ezkpv00xH276lQjIPpvxQVRzCyDN5QvGmyLb54c5Xte3FtTTaVIw+zGMsXJ1balVdo
IP+hm5onJJRG+Ms2UzBILfX2Etn3BFWou9HXVR44+wlsWYUiuFJtnv5kpA1jgIfu+p+d2I6/KDUt
H7ZRE6qs9brdESM3j00JhMefLBKIxVRaRzxv9Yl8gReN1UTJVHUxtRA52ObcWRaBd2d2mAloDw1l
U0b0sfXGoB6Eu/oYUThaxrH3DfhAFXQUBl+2Aei5L2ttIs8zL9VlNa32p4VJ/oZfJONYDxqSiKzH
OFXor2Ua9QwLOAIO8e5LmdnfSyaopzCUZ0YPDE510RYcokEBWbYOmKjA/5PaWH0CdChfTDGuD2WR
2xsUiar5klQpiJaB4ppeRFPYE+9tGf7a6v7bG/FfnALRpv+lNYIhL/XPjzH7mMY/6yO/f9tffBH6
b1eFQ8faQND2On3wP/URx8QyIUG1oIFYOqcktIs/ToKW8ZvAsmBQNv7FyP4XfQTLBPZ2plqZUl5B
fv/mSfBXPOJPMDULeiGz7IXBGQZZV/z9XG2J2EowOZsPDeNdQoPhX1G61R5t4fFV2cW7K7B+t0yg
iWoixQFP3uCvqypOrl60gRjdJ3d2i5MGAfx2ncqb2bVQtjUby27P3E2hYUzLqe7UNRdJ2nZDIqlE
iJPM9FO383atp2FKtycvcDzj0sazCBEkyLVbbhHpHZnVhFfRx1A0BznvdCDw3oV5MbzOpYc5LmvI
8jQGcd383dZaEZaM3SBSjVcMvaQ/tnP/qrtpG2xyNsGNSC2CMPtChOyRIRfvc8/H27J9LZvsE3sR
exRwucCxjYuesp8aNX8PYx7gpfTdq63nsOOvJ4RF48+riX7iV67JHmnOse/dI3zFMYoHLs3sxRGy
MZMa8uLTKLTVt20uZUNbKhQdP5QJKCZGkOSZP4HLINxjlQ1DGPd8FfIvXdLWwgcLJcGfUqM55Ewm
3jWAo0O7s/m/hXVZ3GmMrt+ZW6x4mUf6ejOuJmPFJWhhb0Vy1LdL0pQXT5VzRJeUe0L2jK5mx6+/
mEY0dfxCJk1b+irJMwxK/LjO1Trb1J+q7ppDZ/aANmKMFkuhKMG9MvmIS03nOnhPnsBnbdZlGwyC
gOc1wbWzRte9jkTG0p97wxOUjIKjLE5xIsTbjmjwdlhcrp458KGLdI7YaZ5+PSRZxzhvZXVD2Do8
B7oyL9VMh53079Pi6nNgFPyDHsBlzvilkrywjriovZ2eE6ltIOKcHG80qPivT9HI16Iz3mWDTtnc
DEaE8SMP7Ni+5qB5sJDkWowJ8o7n+ZPxybTNkCb9csneKZ+49xv/lsdyxVPKoOpldAkKzw3fU3GV
Bp3useG02y0cMC/oh/711/2uEtKhM5bhABDttktSHhn6xdz6DtPlZLvlSejJJy85TzU+N99NeTpd
h0elub4LCBHquWSGmc/w6ndT5xfhzcNo2hbZ3cTlQsl6Uht3ful4T5gvFDOautpuU+zagecMrw6U
lsB2uMP0OXPf5W38dTHqlpdi0fjStqjeoSQbUQxG5sRMXhlZMQ9tWQzxSWG0fyQ52gYGciehQjUH
5ti2cJYNI+oLHBhVb3FJxczvkKTD2R20dU/8RL8xu5h5RuNmRAX8JwbemICP6PER1+ApYzsMOBoW
t67Bi0okFozVjMsRv2YZ4V745FidXeZU3v16vUy8AQcBYpt4JirkhO4HaOXa16y43RYt9VOSinq/
CrOIYGHwGhZuE/y6t1rFn6/F9Y0Nmp0lhEegxgwSQMRqSRBz/+AMb7um7b09luoiAtDv7ZAHy5B4
ehv8egCuTziv+CWzNkBVimXMm3m/rc3bDr9u8zjRkxt7HiNyN2M053r8vc2kdpApf+qm8VkExbUD
QwBYvUheY2rlFujFJy1yE6GVt0dovM2VOXqBUevxCWtKfePQJb+Tq9y7S/6uJZnyNbDRN3FhFBHm
0SyYNoFpQ/KeNkiHNwp/wc6xechqZt/daAASgq1m+aKDSkiLxUHfCAus1t5LS1h92soP05c5QAew
A4eOdNgzmNbvjKE/LvYAK6omFr1mlaCqkybU5YRFEc8SM224dZpTePt4Mi6p6bn7Ta/Vvh1ZTGi4
zQFVIaNgZn6FZbr2Yp22OVQuK1jlEKT9tTYZ3mpEv15aSC8zOQvtiZ+dPsieR6KX1sVQ11I51lxf
kl1g21l4mLq1RUkD/VQ0ZGbTTtQ3q22td5NTfNLn4NIo3oBf19r2ZBEWFT9y0rmvdByLyFrHIdRc
yRJ4NZ87DHJ7MLA6h7AdGO0dd5+dw3+upjzipW99IHrrydLKbKf3/YcrwI4whxF4aOe8VI3VRIWW
PmjLdOcgYfsm5elJZSsHUq0cSp3ygPa+USwcaetV42TGRCamjF5Z+tguLDvCRkhje9v6/N3ImxVb
Tu5RXgrjSSbQbwZ3afNbBbaC/qTgFgKtgZBCHxSrwzWa6qdNNj4wR9JGfsCYS0ypB9mRB4ruboS6
2A8RUYKW9mzXaac2nr7DqGh+IJR8WJloJj8x1+LT7UxtozGiEWAOeDGWA9nzZgfgZPVavwcVEOAY
4J3PrVkLE7ai0NDd+NZbmk3blWa9DHcFk5YclFNrqA6j2kbtVcE0DFJ0j/ImTj2TNn6P+SzoFFH5
OznbBg44jsfaYw2H/pQ69n8hPl3Fpb8711hYSgmjOsIm4sK568/qTOkBZgfePx2cTOHQ3tLPrGBz
MWv3aeobvArMJA2sjCf9X+tCfy9EcZ7iaE+KBXVEOMBz//ZzPWUZyhvb6aAvvxY73sH/zd55bcdt
bFv0V+4PwAOFjNfO3WzmIJIvGBQpIodCBr7+zmpZNkWfIx+/+8UetkR2AFC1a++15jLj9K0YtBS1
fvr+61f73IM6vZpihBsWsVc0Dn9+tXkgDIepT7fLJm4QVQn4KSYxcoP0fw8B/1sr2BHGL22uZ6yf
n0yu33/k9xOAb/1me6RO27oH4poAKcr8HxNS/VTnG9yglN/fh6c/TgBcyR8TURLPfcjk3FImIxBu
rn/S+6UH/fOTAXKbbYVgP0GAFz1o59M9I4PWQ3Y6Ome5AQ6YmDtXDCtHDNMA6q3RqpY10JgB+8Ei
NkEzlMUkwJfYOoXWagZ7I24zMN1afmgax6xHBAVjbWGnCToe8M7s2UcQoczVBZR9OsSbvO5za7ho
9TRGO4dBfECu2yCsCTewm3Ln2FPxvRK8cd1asRssBSIWaEuOu8ks3582JCCtgDRMt5o3zwI6Dkfe
JUqzQkdMQbDcvDWAwOjHAkyrjfBYrzW0NU3c7DLpdfIqoWVClkTgPzXZbEZUarITSzTOSkvISE1l
e/mPGnG4JS8xOfMa5axBT9Z1wW6ZILvWZhl7l6ksnCdJvbXS/HJ4jsGnXM3IZ8FhTazbdVS3C7iU
Y8sQLWLnakut2qak+uyTLoue0fPIR6MBd7GAluK/lr73mo3ThafXjKPwAU57/hGc97RCLmPSf3e+
74p1myhPpMKHMJb05TXjZvSK+jSh+h7CPl5YGO1z6qKSeFDEhvRSBDifQptz9r6ueRhRf+4Neg7b
eXana78xpoPmJ7JeTDEp44S7avEuypL4jfvBvk5Sum3rHqXYZZQX3na0HfSE5SiOQ9AWd9HsEtvo
deVVOVvusicrvFxaXgvrkwHdF63MGmvhSMhppRV2IJ8yBp+Y+Pc9MNizrLWnfhV37GDCKLo17Deo
xBoaKXMwZ2LgybXHhCLnZw0I7Majh7XF/TTvyYHC55wb7j6i7r7FUBxcdJosj6UWdvnWmrXpcuxm
pxcCqZrVGg7L7e//bmnA9NG5ZhtV1bG/5i5+Ktn7VlEfkgqxTnHIMS5m5cptA5n4G6PWbjxNKAII
+EmsQGtOpEJ//betUrRxO/1NW8W2fZbA/z5cW75knLTrT3aT7z/1Q3WCtESYuDmQjhgnPsCfa6ph
/YayRFeJjAisSSf8qasiYL97ZM4zOD+N3n6sscZvtskvRO76XZPyz9ZYNfr5UHyQUay2ADgdFACM
pJTE5mPxgbcSlmvXjRecsEkUHyDosCaQOLZM3aG/ptM/HZIRS95a19MWd67V36dWgzis8Qv55cO3
d/XXMZz4mZABvEuFTABMgM2h01RyPg2q6HtWqR91PS2ZQlyEKRSCReeWgABH9FU+97jVPblMyeNF
nXutXJIpgnqEfDLXYorlFm9+2+qX/I4IIFaWiXuaKJ7YTo4dfBPEo42bX79jw/rr92c56Gx9gwYy
o8NPWxS7QMS1ndoLAgDDcOUQY3jfWxjDNi0uYLym0ygSJLLUPDNWNmZmqW5u876eBCjJsn3DsteI
JcJ6ewXCtoSilkdMMNzaTkkGK5PoKu0g0gJGazCp6P5DE8kzIg/tEQG95pyzmPf59tef6q+XATaK
ThOL3pGgF6g+9IesE3fSAJ9VWXNBzrf/UIb0Cmn/YMtdVLTWrqA5+LdVILLHX7/spxIRLx6WJ+pE
QuOZGzN4/vllgWSGFotccYHQWFwQ6NZdAP4nIi+IHn79Sp9K7tMrweQAxuJh9XK9T/dZhWRllqhO
LsC8Wy8keoJpoNiYjAXix7UuyRpbYirihA7Ae8j/7qZRN8XHh05N1HXDZkzO8JzV4dPLu64Zg4Fh
/qnMgiTDd/ZLmqn3QMpgswYchmRd59Jvh0yewA2l+w3yIAGRFO0cJM1apzuQQAVOXOChZl0ZDKY8
1KKV1lcrnQ2VWD/Q3fXONp25+5uB8ud5Ml+fRyVvCGJEDItnVUnZPtwfutPZBTpM7Vx0Qf6COLcJ
F1A0WvzOoDKK8DBEcfo19HwY7bOMNg4woHhpiN59bxlisW9GIXVTmfTf4tp033obq+7h15fYsv9y
kfH2cRPBbGFt5en8NGh3atgFddSa58ilqsBHH+tH81bFkfqblrEYeVESAw7ekm4BphR3vihQZdXV
Fr8MQeiZzG+qzM5Hzt9D+GVI8nKPfKhdVKiR7uFre6uAQCkGykqkA2URwU6QNMXFUKHikUrPEzKk
45B9kvkYfZTv4DBnN0YSXmHxNcdF1rnygp38rj2JhRylGxLxZLA2WN08L/TBS46Z0hghHrMOkdId
zScJ0qBH0K+46WJIHUqkNCi9klDKpTkZX6tGtredriFrQuHsMq2RHagPw7iTkRgIWnU1xFAY5IOv
lOBIpOJCas+d0k1VFVYV4tqqvZB+9hb3lcNzr7RW8Ul21SsFVq20WJiTq63AEXkpBwjf1lDLjTjJ
tzIGAoC+B7I6l71SeOWNidar8i8BUSD/InWs3bHVGMOSzEFO9K2bPY65Hp0ZtV/d2pAst52faAZN
lHx+8ZyyXjf6SMeWtlm40YBxvYDkHd6JTkGcRtAJQrXiJFoblX7NVEq26SRqq5W+jal+viv4q+jd
lfwN4RtSuOQki3ODgZHcSSxnKd2ceZLQ1XRhQkvJ6galsItPYrvkJLwzTyK80XTHowN4MAvIIJJt
nlOkKkj2WxREhjE/NYM2ukAHfdpVaflqTHnSmjUMVLxF+kWbtnQtgFrKeUvsShuQXxEzH0uMrLzF
5mTuMfCZSu8GBQeQs67agBFM9FURBOyHCBMGucb0EOrLOmtFcEmTySGRIJ3cIVpNY+a3R6eh0xUu
BryKzUAjztY2jhYlwSWoAtMJlxKQCDecmTb5psji2l8A6wLVuB7pdTE89PEFLKYAhR8hNQHwncjv
BuwvYIIY7gdUBRts8vm89GabFbMwIMwscyyo6BIb2kFXTawRTVaGsfeudT2twpVeGi2hHV7nXdjI
wYJDYbqtayfLYmzkPO0adI81kOswckmXa/pZoipsingzZU4+7fSmoYPJKCijx4ePO9vWZMtqTGUs
KvoqnwVeDielUZbmunYJVlmjJ90WxZeETni+N2u02+s0ap0b2tImUH4QnOIsGqKGSYkbGVG7ZaxR
FbdsxuYBIpqRbrqKd7AuW8YRa/yJMy62ZKqG8xyrRrDWeFRqEl1Ed6iZhGWrMDA5TtCV5HLGbkN9
UsyJOX9DSuKDTOEN5GjoyJXeC+R0uCPAbzIuoMu6iss4WM1dkELTG+rKJ4Z3SKylSXbajIEpmbUz
xCxo8quA5AE6qW61FhNZsfsoFkO4Tn0rQm/H31sotBEiGRmSKTUOsXJpjbH2XMP5mwh85DkyLui0
xnO88HpLM++mbDC6C6fyASAV8PDO7a5gSwqxB/ADmFr4tshEFsUTBOUiOkja0OOmGew5PiOWvb2z
sJa+2GMASNVjHmKSDzlCR2qcGaEuYNOEHCGTPPolSLl1TCbwU4ZuwsCDlfS3DUaFr1UdmbveHcJg
7aW2DtvdC/g9dlaSCl3UvbiAWW1a101rizvRQiZeDJAcPPBJkwuOxciTeFeD/gYW5dINv4w113/g
8K1uziSRzdbNGgQb48TgZ4lMh2sTDQVvrMRKKc7YwfwH+Djc3TmrZL3yhD+iKcXebFwlmELSG8Oj
dbgfrWToztuxVcUniKArG5PRuC7hlQz7spwx2I1G3s5bPXXVh1dvfWB94n0BpLyw7IJP0UkoN4so
LdN56ac9j06VwaK4LohMBrbeURWE/BlrqtEW0aUU1gQj0awincuNuKE7z+naNwvoFRK8uO7q5nrq
MS9x1XmYlnwiFhDgyqpObov8Adyyf/B68ocZ5Ngp98UUOi9DATt4Mdaofcx21JuzkDI3QXBOxuyt
x26xbQpdXOBfk08WvUSpkm1j41B6od+dBega+tVUuxIoOvlo28rga4W7IKfXNEvtq7FrwMFKferT
LwPC7GYHZj1/J1VVrSEQEqIV5wAPkA0pNs0GAZz/RdODfJMPVUh/x2KZm+ohusGG0pzR6k1snHi1
QdxjZlvuAoO0/1AnWh+uM6PgMZm1wPT3VlEK+S1nQZ6Y/3JLrUnI4B5JbMDMnLvnfs0mM8gzUXeG
Qyc+a3t2WhPLE87L5Ln2iR/SJsr0w+y3tXjDkTc1i1wItydtg5ncesyFClEZSDnbV1wWODOAHkkv
7/v2fJxcIMQ9gi/PbXZWDgxxNw8qHAmOfTNDK0vL8rxwRuuotYB+15Es8v4sJH47Wnp2k0d3VCLN
m07uFQlJbtz0izRqBjT4Q+9JdoFJ3gJ2E/GjKEG19Av87ul0z2xD8/llYJ2QTsPXPGhBNXxFc631
RB4zx9zHiACuAYUE87buZBOvY3xwsKQN+jdXI1AR+yJ3KgX4ZzbpnFsiIrloorpp1kykuGqDV4CF
q2eXRo/XNNlajOZYr/oM3QcNF8ndn1pj6K6mAHjxEpSGI78M9iTukgiNMY9D7D9wr+fNVeEjNd50
RuUT+ppHzrAYuycD3IsnkGz17r1NAsDA6DVsLSJaMq+/kVjQIJmH3NFrPDlcTQ4OaONjs02RuNVV
ZF6RZpE5+2BUnOp4HLXwPK21aljlDVhwcFJ5155n0OU4RhKju2kiL42Iy9L1/SQtnvuJXj3tqiBy
z09V6b8Clb/ppBCN53Gc+++tlPOXespeireP8pTff+iHPgXNMYcNnTawhRLlI4PR9X8DsWibpIDS
LiaM9I9GiumjXGES7vkWPWQlIf6zWe3+hiTPFC5GAMtVq+M/aVZ/alXz8rTGdR03kE7DxjmJVz4c
iQq9S+o8SnGEhcKekd1ZxTEcw+k+F+QzhKFtLz98Pf+hV/Kp8aBe0EWOo+NURRdNd/rnMxjHQVRs
szPtxjGpr3m6e0ziQ/w3nQB1kvtwUlWvQtsESopiSgrjc3ujtRu9l1Bld/ieY0XBlddpWffLWJny
SMRE/AfRaWXJRLtpBne8//WHxEX1lzcgHB0kC+GbhN/RG/r5Y3bd5MX95La7knBkdjmCQDfESOi7
ngMhOKaoPozJWDcE6LhkyFWBGYBirGLUCY1u2relh12F/AdvOm84lTIqFVjePcK8sLek/F2SeChs
TVyZ7NkkxuCThlpCoDbH6Xf0DemNmXgp2SbevItoHBNn5shD7tAhDxCBbIM+pxtVhYIzGKFMBDLA
QUILIEdxR2uluqgHoHgGbOSr1uzQPzhN9YJgGIUtTqnpPWr4RH2R9Q9Zx2y6ISSHeTfupDqImXkM
EOIBGOnlM6nc1ZMgsU5fDmPsHxupBtOOE9z4vZu3qx5LPAdUl3URbShTGpLSsJltDXJVmKO7SlQy
x8Yd9R8z8xHGmS3n4lhaPoHmWUhcSuXG9XVJEANkaxd7NdYhDyJ7NJ/P5hjvAj0fViaa4UPaGfK6
ydvgMHfg4hwpsv1JSSHMtn9I9Lx/oGB1brk6xhrRIYmEhp0tO9har1PJLD90EbzEQzHdR21QPnX6
zJWRVaHvnAHBgjvUwcGkGAPiRMcfMcr0PnTVdK9Tvt5Pet18cUrioQIaRnsZtuKOhk3zJWkRHpDK
C2Uuh8MM4x3q5oK4RDT8DjIEyJGAMZoqQCpc9MYa5kJ6UzmRvyA7yVkmRlnDQOA/wxQBP5odg4AP
SP1w4qxOvhJNMd17Wsu0P+6yPVF31cXksquMXUIV0xBOUWDbAglZQZSGV8Fc34XusAU/l96ESCk2
jhfJCwtnBVH1Yf8NxzIT97ZNN3mm5Lbkbj/Ho+wfAoTk57D7+VVmhGABLMBCjHxin77cRcDcY+lo
0r48Sc0s7DZrUCfIvXyUnn2aciv2+NW+iTQmWSo2rMuQ4NM1QgeyFwhDWOFMsqjGq47vNQ2rFzdj
nD8OQZKsWoT9xaqMAqJs9EC+2r4+nxdDNN0bA8pYQh9StKYy3Whp0eK5csRdbMXDKgpREAmN75YO
nr5jjsRXrW7RDHfeN2wA6WY+ibLkzJWwnHLaWoL7Hzte9YQgIDhkSHAHDQ1BFNc5FJx3vfPphHKE
JKyK46fBQMV+1g3C7QwIRw+hwb2JjTyNt4ZeeivLyp6twO2/tZZbXVSJzU05Gj0WJi4UNJF2A5ar
uoRoaF36uPsvuykQdwUYkqcOj+Wz1qLYPkltaiMon83cnkALafbt6CGcRmLvcfArhvIlpKTDvghQ
lsO9n1L98uGolLN9UzbaDakQRYsgJZnPB29qvlSNlt5MGKERRoV8P4LT+oGE43zpDHq8a0t4tMuR
LNetjZXitcpQnXPXph0gNnSHjwKi4TEBh2Gi1zbpFzlG6BlfvNQXqfPUY2doX2Pi4p5iAC4pkTTm
XAAgaGetWDP156CCmzuwD0NodtaNqdgPUlEghDfhgXa6qFgIyPcrCfhuw30IOqLFvoptHHDlBr7L
RVf6MNC4w9CYpFet4k+QMXaj2R1hpFXOZ3ft67m2WTvd0YT1Ft4GdnCRI8gAb8tDFKJi3+dGet/Y
FtyLLACFYU1fYw83utV3b2lkQJwtQtjtcDOi2eHMLLrqWOb9sM5suPJNELZvBCXIdRg3ZA5A4ciG
WhxGReYQnD8obu1wFSpuhzVD8ND8qkdoPwcHJ/EOWlpJZOYSgnzlB3JvGXoGXnOEgK9zkiaJrS8X
eZa9h9Xcol+xC3fbNda0ZPR2MynCCA06/yyJwuqcZLBh40Q8sDLJxVk8BQB0fQ8InSKW0OWEXaIo
JjgmIMW1pse5EKJ3ZXo8loVItpEOBYU0XP1ssGN/14XiliMYki5FTREngIrBd//aVAqrYkufw3s+
K9xKyCllZ1RAbZiCPxeKytI1BvGNitQSDr4gjMlnnmgrkssE0sUsh24bnjAvbOAeQV+K/cLgl+BY
LAymAsOINm1IClK0GMgSCSbf8dmzUeORDTKeFXhDCUcFNEN4A8wZZ3SmLREX8YDyFFmhr/A0bm/R
QKhMeU115m1gIcGxqU5Mm4lFJAIGUSEOxclbnlsKgDMoFA58GWNvjBVyuyjiqWrol6YSvgt34NQK
+1A59Xg/D2aCPBPnjtcUuyFbmb1WHkTtzC84gOw9jbX5Dlh/GWJS9XfjbPt7cvGmK5I/51UPleKQ
5pW1dIyMhqki/tDNBe9Ac/7aVTyg8oQGCusBkkTlbaRGQJ/mE6M6KIwQhLbk0XVCjjoKMmQp3FDn
99pGRlm56ELcTUJjL491UhiB5iOU7ftVqIX+Q+aFYpvF3PGOQht5/RisfSCD5yWtebKNB+0mJ4rm
QtD4OkxYoEHw2n5kraUDDIW8nosIKNvRH5kRc84k2GVBUrK9yq0oPa9wmu6rKMc4G8PEOsvmwHwi
zpKkG9cm8m1hMA8+iybY0YiRE/1bled5trJczpwrPdH7/YzRBL6rVm8RntlPQ9bF8WrGinO02rB5
zc3EgZ3dWP1Mj7AQof3k97q+G6K0iRewohs62yMtQKCU/dcyAaDTZoOqCyp5PY6tEv/2Rbn2MFSc
aWOWYYSe3MTl9sujfW329dGXxDDQhucMCSXFjncjDZ9mmcSlfTmR0Lyb8Ud9ZdavNcu6msBlapzP
TyVSkpjsQ5mYd4ndFEffCLCxFVX7BkMbGmg4GGW60dOG9mfFKvxeZMgyq0kLbqrUVc9ASpngBvAn
VidtohvFmCSiyr6c41i70cqq4uPGZrTpiPbxVjRFbDKZadutLGesvo5VN1drAEqSLhq7M/A3efhe
fBGuxUlXTM0bnLgE4a0d8flEHtDVGSfwX5Shzu1Iqh0qRgpGIlV6NKoJYZR7xhnFEQf8vLP0hvNq
yWC/remQ0f0ziAiO7IbN3c9L1Gi0Xx5iaGqXYU6lUdhOdYExSr0LXz6aGiFsOP2kWpTnfHpvE2qS
GM1ttvelFFcsg8UbYuqyX2khwkbA6SyVoeoFnSSzk0JIRyTWPkSxzrUTUvOKpQ4HbRti7ztDbM/n
7/phRezdtC0ptp4Y3pFuMqnyF6X+k9uO2d6As7wwQ2yVXj5O795UxVtAWACSk9hn2DE002Ky1bG8
rMxsnxoIR359iBD/6QyhbA2clxATsQL9fIaoDT8tQ1DHu1Az5CHwOQBQDkM8lkhLrsksprw3YYb3
XJjnZqrpsQ8FX3bX2n93oAEK8flA9f2dEAaAExMrxc/vpStN8kcS2e6smMp/yXDOvnQdhOAheZ2H
ibSnReTzzbYhblA3LEGmA0fbzW35HAYFNyac20Nj9tMZwdTysess67JHHHM/UHH/zZxSqAnZz6c/
lAGCIRqQSkwfn9+s53qp22tms9MA4dHSL5zbqeJB00nLudQ67jq2Im4w0XPHpy0KRZ196pAWY/mS
VErTi7Hwewflv9pnT0fOn9+UabuYQNSbcq2/HHxDotEMfO/0EXMTwafvmwEC1E4e50HrtzUusRVL
87ymA83GExAG85gQJrd1I/WYWn16kwyWPJiZg5U4sMu3Ks7caw8IA/GSclaJuCrOsGWS9uv70P4P
N6KLsYbmBYdqE7XnpzO73WlmBZm53o2SPQ2CPexomaMbK6eR1SkuhpUfme57b0z9LvZMJl3CePGS
6gvNYzqk5L2uNVB0TNLy8ryvDeupJ/vmPJ6hBut6bj4bVhqN51VYFf1ZHUXePnCQk+soLzfxyANN
FGECvya2L3UBZbsmTutmzHL/SAE5b4rRnM5o7g5k4XQDLgVWGMPqtJs+rJ1bzXand3ifuq2sJhYR
YNDNKVoc6t6hzPZdxwIGoICancMygm3S+xANW+oOqcOclfhUq4+Q466LTKo1xVdle0pB7+dI8Sw9
dm4tM63WxhigyTOFRw6ApAYVtBwwNfYP4azBI8M8mz3XZpc6B8In3f4ogyHkS4ppS2pj047gJtNI
xyJsBpm2M82kI6PVNlqtsVZ8IMj5ZWCB3JAmDGrXmbNwn1LSrIJZ/Y+Agj5Y6Q0KxyWmUEFzFR+i
cQb9tXlDGD4ClEIke1PrEWQUuFV84rDwy/XIIhyB0KaUd0eBoZUkIeD5ob7j9M0Si+HoC2ZWpj3k
FS0bWyuJnQGndn6y6HmRVX2dki7d1HEbb7ue6krHBwkmouVAAWSqe2jj7NmtOT/Oo6iesGyaxDlN
MaHQ6rvz08GLDzPjhyWbjnZTJ4a5F2wc16nZx9sgxXdBc7nN9q3tlS/jpJUv1kQeZmtkBtMWbHkb
E7bhFSdR78jQkcjGgUO/kxXNlyLnLDOOwtzrI6tRq852ReQrjEoLu8qas5Hk4GzoiOMMQXE3CaeW
wsUbwoTrOjfr7uFkkIAVVb7YRIdudYsTViU4Pa/qYmYHaJlTfjESGkpSZtVF66KuAbnPatIGBYpo
4nM8/ttqXdBxM8+Ioi7jJhT8IfAr+Qqymm9FceobTocLGzfErojYE2Ul6coZA1vO6Kst9GT/sScc
K1luyMcBROBRDLRZmiryj6Go6kNMxMLRQbeIJjuftlDQ7SU03v4BTDzH+2GKt57qAJFNVF3kKf0h
KO10CIZifvd4Sud17M0VKHeY5qNbkUTVctwmv+1SKKdWPkSw6yx+aaGpwlm969HyaWJ5ccmNUWbq
GphDthfqUR3V+q6n6UASPduULcduM9bQqhaJjjuGKBY6I8onEo86B/hotOS1zsyMTFdSlN5Oe3FV
hAiq6PVMIDg9blWKXvo6JvYeGqt8usydzuYQpg/jCu94ug2NkRYMt7fUd2OnTedWSMfDbCZ5fer4
FCa3T44hn/hmOicy5xScFSJGIElBlSFxO3aBY2Mopj2AeYKvwZKcbGk48tWrRt4ce9MmJbhjOUTR
e03i+PnM4wbZHDQ6MasjvTCPYd5axzB9QwY8wQUUwD7nFEqyrnTHK9n1NOeKlkscDnoGaJNPpCNe
oYkz8wiW/kALjrE57b9Ut5dVp5VrP+EWLGjcDeuC8IJlOOb2pQHV65aCRyevBn7ilzap6QjOVioh
3Vk0yux2kK8MLA30CJifcFnQtzHqbK+p5ooJ6iXlNjYCqLp0atDo6oxI3KJeFjMUJtz6NHskhJY1
DMF4e+rfnDbJMaV3W5SRtdd07ZtOjgTlsqtx+bKcYkk2err5fmvGtC4xr2R7JlzBjc4s9oipEI8T
Ns2j1zbyEZzfvCNOgZ5ap9qJQ25Gl73FSWsZ6i2Lu2Y0b2Xml89jSLFT69I/Di7rbDmQh7CIbFm/
EljPBUnTTqzhG9HKcSjP24RnWt3PslbLcBOUzRkGEjqSfuxS86Y1P84mOp3FaK/vItX1pi5RuwAH
tGfhcUtYc9e8dTIoXyIRhJcufHxMK+r+AVC346hDM9Lh4wSq+3Uqbz1kOxjCi/QGHAddJLLRoJQK
4+60N+DFIR8ZMu8lXjLVd6KJ2mu2demGGgGZkC08LH2UIfg5jLuTQ8zPMXw4JZWwxXF4GTmJuKsc
k0lqx4VETJTtp0wvjrOJv8k2KGJzdQ0iysOnpmEuv6nnkuKc4fXasML+YRook6uU/pxeZsadloPJ
CFjHHkuIfk+RkwUH+hcAiFVLsIe1v/cIeDlAvBgIHqf8bFhNMNZpTboJIUZtZDlSnLQcdnIe7C1C
BbqgZcZDMel9+ZwZGg3qgZ6xGQccFVoKZ9NhTmbQXF6z2XPznJbZ0eXboHM0ndVonL9wqp9IpzBy
dZ5oRrpQtTle1TRt7lGQzzuCFGhZ9E3Pl6mzvEU9z1Hqgy/Unb7ijGdyrzGcvRkH+mVGNuYxWfe2
PAxVRhNRLZUw1JXxzkwvIU6nXEoIAD0mj7UpffYHaEJ0p+ea7nSBQPLcBZVyZ0q3++aCC9m2vPVF
QYFnLmOfMxGS7Oprk9eUHLKZUadDMV7E+MwvDbd47nubb21WYhnDi3hU+pTvoM10TkP9IB+pShIL
R+JE3miml2hZDEy4GPZ0FtlBUk7AtaWCnHoiBjou+OSlM5QGWuqn/zw9mMh22GI00dWv9sCeCs7U
2hdzO16NhjZtCFqOt+VQ8kDHVJUhIX2Ma23ubMTuMwF4djyfV87MiYxYmM3YpO+dNZckuzccYE+N
Yrepni0wjzdDTft2IuGmVyaCbksjgU887N0M8HnnWU9zHUb4GihmWxoqMCJcXiwtO+9AWHT5XeX3
76jyb0aVBNxzKPvvk0p2wbJ+eSs/Tiq//8wPybfyylimBwIJ/J5y0v8p+VYMQiZpAH0IHjRslxPA
DxuN+I1Hw1R6bFYY1OIMMX9IvpWtRjAEc1ybxhkgw38yqbQ+q085tgE7wpHh8XKWb306heh5BGRV
Q0oEM0x5CFCge1P3CIHvZDP4bjpI2V2jZOs2mM/so4lYY1iHOdZFt13Y5WRV4UFl+qbmeaEh58XL
QT5wqCfE8kKiaLZdmrRjAKcbe0h8tMOh5zA283+Dbodpgte6120eUnpLuCK6MTqKnob7nC4Gz9Xw
22vIKXo8x/nBRKyMbIJKCHMpAIxefzKKOlC965au0G0iYa6Za88KB85x0dhF/mUc4/clljigOPFo
tS4RM5kFessa+wUMHnw2y9AuEcD9+9T8T+YzvAjc5v/9qVl9y16Gl/rbx6fm+898HO/7yM6xNtAi
OTEmfjefuTZkCsb0J5PE9yfjB4fM/40+AM+RT8Yec3DV2vnx0EAvs0j4QC9gG95p8v8PEhaF/9de
CL1wYjl0ArgVCPST0D9NMOSL2Ze7yZmiR0CQRUVGrAn/ZYRushzdOm83lZyustKYqdoiHP1I7KFg
6dWGyMQC4IE5C4bGsGcXRYHmDyHO8G1sHZUUi9sfrRsbZtheFZ6mof9imqVRnpmgAjc0+xhxm3rI
kR1k84IvkcIdIMDt96Enk5qLLKE4XXgMU3cu+h9iaInUPjiC7bArcZZrwGqJ36nlAh1ifTZKPNhO
bpKdN9rJFlMTWjyzdqo9Y+JgX4Lruin80DrgT3tOXKk9xlmO+Rlr2cKSY4FA1wgRasJpoNVTXc4j
/Z98bK57ENq2lvIhySBfiMi4tgx6tz4o99VkmxqCv6IltyB9r2ozHsA3E0df6HA7iK8nY1a2FSUy
r47j6toxRx0VZXveMlxfdAYOd+HdQTU6J0SaKI+xuGUREccRBzIIaIDRBgwk/pEfGewfLa96JCPD
WM6iHWH+hM/QHfYqkGuhUgSBeD9LNepwy/J2TLT5Kc3w5jN0jVapV3WbDt3aMo7JnnD9uxEAcOBy
4iIRWr0FRv02v9qXo7l1Z1e/NFNNQ1qeArtp/OyBRBDrAW0UhnyFnZAIQ5nbQAZg5IuKTs/fm7m6
wh7EEd/SDq01yZfSEvUdFB9KpRi93pKGEXoro7rC8bELvBnpnt3KS8J960cr9e6cJi635chZQqC4
PToBce4zVdXOl463hoh6j71RkwvLHO5DK2DVzsvGxR+v8Gp+0L1quqyLpSt185ra27zIYxTiq8GI
RsgYkZzXWVTcmjhn1maNA3FllOZNk7WAIr0AapvJITZQU6RE9U+iDJVZn4/S39an3kpYCYE7fSKc
WdgcmmGHlReGGLsz1ZDt4CNr9j0av/jMyh392eKDrxqgcMucoJIYkCYquY3wkJsvzHFiYDaBydqX
BNRBkk04T2uFPWtbD8tE8D757nCeGTUhzmEBJyEj9goibhYy5UjE7Wn5+rc8+pvySHk+fqnk+jKV
eVyEHxf633/mj/rIoggyMRexlusIJlm0f9iMBVUQj5IH6ccDKPSnkMtC/SV0g66E5QJqJqXyj5Ve
cYaoZgRSJcbZSv/1j8qjn3veKLhsMIlIyYRhYYI2eQsfvS2YiUVsB3K46HKYcxm39NcP+97V9071
R9YkX1b1oX/9lxf4NAGoRxOWy8gLeKwkETPhzn+hgRf7NNKQx/2xxf6Hl7L5Jn9+LZyDNruiCfTa
tuzPFv9JNEz2MkucI4aYVHGW/16s+RzOpP3MKC30XiPkUa2+1RnRajPlrz3FxYEmtgzzt1KWnsuI
ibk8gBq08aG+Jaav+xbjT4zzY0eUumad6U4177PGT4L6zkOrcOZYWhncTXCKeY7tQ0Nyw1VCEBAG
OMIfi5YWKA1hz6ztdmEAFETYOmAabkFP5jJKbyWbS1+DLSxIGwKJg55nAWyapl7RGYdaVPE9HgfC
EALVTZp7Go+bvI8zMz9zicJb2aMDjF6k9vCslQDoUi1E7em1RCPR6bLMS0uDh3OWIJnRbgddiy3E
EsgzfK1att9rV/dUyP67avwvTlpfmBRMf9y7f0ngxkDT1vFr+3/l+/9xh3X51/jl4wry/ed/lIqc
hxggskIoJCnPO8/oj1KRLDaMsz61IIuOOkf9ccAyPZYJXPiMXngqLNfhj/6sFRFumgZ/iBjUgDTw
T1aQ0zzxwxOuRJM2B0DS5aC7Oqb65B+XkEkUqcAUoO9SLOJ5+A4+9JImxJ4JrJos7tD+HRpCB9l+
H8X/s3cmy3UjWbb9lWdvjjQ0jm7wJhe4LftWFCcwUSLR93AAjq+vBUVUlkQpxZc5rkGVZaZFEBed
4/g5e6+dUw9Z/QejppX+9uOL//0nABQBM8s5myub/qefUAPnbTxGNYe6U/plJJ4UXrx+zGl10koz
IYwO7Wp5jysiy6KLponZ65m8A5P5WYDDWhIYRMim9QWvSO3tBjKBGhcXwAq5RgW5gQATorlPkEx8
XTuyaQ0wqko2Wv6c0atd/6MSAqSoeuiXep+SLNVrW2X7B1EPbAXj3DmHylSpzaIP8F20rrcQC+W4
yqzqkUYMymzDOsykpJboEYVpncUSoxaqqhsx9Os2k06Qp11QBtB3hdpKn/KcMMkb6hXJJGadNvnD
jeN/NixtSyrQl6XnF1AI4AGzAky90BT9jZ4kW1kX4TiXAQaP21mDZd9O3RZP1HYcmmeqXH1P9NF1
3LtnUN1eFnC4Q5YHrTMVe0ZH3mYagGBaVfW1nIW+zzOPibY+fa0EeiRH9uck3JGWojdB4/QcjBZ9
bjG0z+K/JMH/W5J8UJIYhr5Cc/716rKjY5N++2lB+fvf+XtF8fR/8Cd0G1ksRjHaMv/TsvFcgh9N
BxIAhlcWiR9qEotiRSdjggWFryHyAjTaf68oWPvJlmSJIi8HEzUMp39nRfnlbXZo1NAxp/vDs0mb
6Oe3OcaZsHhNLQ+mKYkVJSAaybIwGVQJafmM2e2uoi8vmfv4CTCsH67V76qIn9cSfFYr35FGlu65
NhSDd2tJ28aLPy7zsJ+kOW5dVTpbIzULEsjT8vAfHIogDMo4QT7de1F7Z2WjYZT2gDSUHU1hkptE
RB29Vc9o/4Oz4lKuc3iDm772/H5cpBdjzgkYEiT+ruPaGR9JSMhQHgyzK49/Pqt3IvrvF9DinASC
c1puK0f9x0OBLpB5YXMB/ZRcyFGZWLxIjJlHJ2QeR0pHzaZ4JbsGuNHrvxaFf6mX4Bn88Uvw98Fh
wK1PMX7Nd+c5EP0eWc0w7LVaOCuqN9lWhmjP/3yKa1X8wyePo9iU8iadRYEGlWbNz6fYg+PtxzaS
+w4jBumTZtXTJ5xbd9xmTYki/c+He1dDfz8cH3H2A8gJ2SCvJ/2D24KsDdNKjAFpoyIJk8DeV4QX
bx5yGbZ75ZkTUer++Yi/XkbCT0D0MEQD1PFL+ydK8mzyrFru2XoyscUvxs1i5P/no6yX6f1lNPle
MzLW6aW+33wIMhKrvM3l3sL0sLE07ZzRyZXCmBHMOpFbfz7a767ij0d7d9McocdtbBdy741gkSMg
yvFImd1kOQwQ0lM2XZ6//PmQK5DqlzOkAb0CndhIAhH4+c6pJHe8aeK1MxJHXIlaFI+xLmnJ1AtZ
y3VMr6q9dQnfCNoCtYXDxP/UIICScVfvR4SXWzmTIdFNbvN1ni3tqBzhb0ziqO6WTq0TZWSgOTKe
P/9u4zf338J+BB7X9ogPfv/EeX3skALOa5ROEs2oWMnH0GXtcatpaKMAdxJg4jEVtLh6W0Zj4llf
GE1Lw2suyexhEt3EpLQh6vngXbB/+9NYn9c33Ob/3r0MmU9eKv7rAbRBsjWjxA5hgsyYu50BBX7c
P8wpaiN9cvwirIkMP81V1p0jqB9z+nV0mkbYUTBdsk2rKrR6mItD5BY4E8xYUXWZ3aXpLNpxARAY
tlAlw8m1aWeBnHyUOIsfh9Ej+ReTctCxq9phw1oBUJ1HrTOfhrxja6cRlDpENuqLwj5LRP4gJw8W
n1DWRlkLihe6nNAsh6vaZw7ZpqTxKAGCcUY0eU7qnf5J69pxn1W5RrtJveXKuh28Id/4bkxavJMM
V/zlavfnu/7rC+LhKLMA99AJcAgH+/lhxfBhS5vqbp+Sk6rlMoFFoh+NdL6XS8T8TTJH/A+OiG2V
5Ix1I/Le7uR380hsXz7suyg6or3dEonz1a/EeWdhwsde+vTn4/26biOiY7Vh5oS8D9X7z2fYx/5Y
cW+GfaaKho24mI5xPTFMMTsV/vlQvz6mJJWadHwQEq67s3ePaSzps04Qb9DLjPZZrbXGEXG6+8EF
/O1REAVSpmBI5xr+fEIlk61ymLiAmtMh4mhdXztggveu/3wy76V8fIE4G4+BANUiHazvnZcfvkA5
hnoDr3y/RxFVh+iWsp0zlwCAeuJwyb12KSl48PHwAcvwPuFX3tciTz9alixO5+cPBspMpow2CWSW
wX7359Nt21os6ej2ezEX7nYCFrGDGDDsxDSkXmDhhDga1Ux4sF6/FvXk3uZDNmEI0MeLclng2Od1
9MEdMH/7m2DYMCch/cV+X3HEQtO0KLH6fRXL6qh39tbXQfQt1dBeRj1cswTRx+cCy3xQtMDQZJOS
tJDqZuh7FWSzqngtME1e5t4cLsv0LOGABG06NHeqIhSzGVL7YMfJdKpUcanpw0fFxe9PAOGBZVHS
8/6v37Af7m1kdD7Z1xMXNVG3cec2OzmJ+CFhFQua1s0IwTR0UHHOwBerK08AGL4QNHzfd45/lE0U
BTNi/i0+ff+mXtz63iPGZCFL7GR5wG/xtSsA1ZnGt2IoEPu1zQefBGO97b88Fj+cwbu3gIBefnCt
GBlpWXyKFr86oWWuwkwDxZd2LPKSIVKW6UerZsDRN+KjlBvrt08BmE/G3Z6Jyfbd6+4p1hLIOv0+
05IBIRJ5JC+UVdeu6JnD+joCpHH+5JpG8hXG0yDHOMhqk7GLhR9pjPudqZNq0NEO3kypgTfDNWUT
JBwQzh/8bpHFxquqDIOl0r1zwSrbegbZRfM/NV7WHYzR1s812ygOS11/gdF95ygOhBB9DcDz+4/8
uL+Wbp7DbpCZo2M7Orulnx8aZpBuHgER37dZ8amK9u6IrFFbdGIkSL39oE78zbKNK5bhPXU9f/i9
kLgvcmiQLDp7GjhvPoAsvtpMsQRskg+OtO5N3j1JHGnFmyG1xiX9rkYk0kc2bmTzJHXxfW5Y8acM
pwlTdcVuwlY4Kje6oxFDjPzvg4XkN19frN5APeleszd/r1MY4rQ1o0xHS+Cqz9C5yDtub3URvRXu
8MKW1wk/WNPXW/TLudroLAyTDTdj459vIaaefk5THlm24dUtkuFLU0VWqCpmuda4vEKluK/TYg5j
1VDcCODWYx93q8Xtg1P/7cOEToQvC+qGX6IOUqRfdjLy/k5ePYR64zJyBStEhi4uJzvJ3v585r/5
aDKLoZVKo3AVer67yY6fEQcjZ26y6qCjN0YULNJLPtgjvu+Lrt9MOpLUUmK9vMJ7tyRkvRHXhmj6
PXvkLsAOlYRjlflg7j3tOPVItGMoKKGmWmaeEVYSugEFLCLtbFmcj9bIXzfl/Bh2hWzKhcuQ5N3N
nhQJO0mf82NGENTwyMBAdAsh9iomzNvQgqYvq33iDmsirtQ/eK3eI9S+XwuqIS42dTt4yHeHJ6KH
6W6ld3tliOSlcZmDbjB4DVd9atjQvJzacYJa8gdQkcPa34xOW9gYtxpCfcgKJf520tR0MSYWpG1z
GODE2rHdf/vzk/GbhQa6vwP7VofNhzDj51cCNmyqbJyCe2eOuh3KtXEresKlqeXTDy7Jbw4FeES4
Png50Jbvez9pZvRNC0dmPyxR+SYs5d4sVVJ2JA/o/8FpUYPajAfWltovq1pDvMDQeKLdk+ne3TAL
dLBguNFZ1g10Ef/ZaLz+a/X4w7Rvvc8cibYIJSKkvPf7RujEcVZLjoSDJg7B0jZ3hJOiG9V78G5z
SYu8TtQHy8dvLyX7awFu28Ay+O6uxbFeMdey2z0IIEIoyKeib16aKH2Zn/35/NC0/bpqUmlAvSAF
EBHQ+4rby0Ut48XgEREoiXeOUgPMxkRMSwjfqELY2/Vm6FCTF0FrjRPOyaGT83aZXau8KT2blyu1
6DEe4S4Uj2YzYqbvqtyTyD/Rj25QqSVfash2F4jWbayqSYF+tUdkjsSEU7ICd6UBkDppT8Zugi2p
zr5nMpF25+IyFV2SMW9I4DFIE0BYIQjo2mVGOTtby28S8wl5eFq+OhnNEuyC7GCSM9La8BV1ad4l
D31RG2pVtZOSDmerFFtNb4xTuUCW2fcyH/tLuwQOfyEGLOU3DkPXasd/1xhJTl2fE98h/LwKKyBP
8YXnVrYb4pCts5202+Ju1NCknLpKqw9GlyPQV3Fndhs/SR9LsNUCJA6oxKMb43EJwBlj0lAY++Nt
2YCbO89GtpMEw/gN8wjkyRjSUe+rOYQuEelnpQbzhr4D/sGwKe21uErJIP7iQghCCRcNc7B44Ofv
ELZqLhG3faauJ2z0d1UqumGrtNZ3b/Ua489WksgqjxSx8671Zj8lrCAGDogYcFmCHsPHviKjpt4W
0dr+0zWMd+h2be8hS4h6x2dUW0EvkhG1SNPYJC3IG/q8OznazaeoMYunQvP026FyACkSF3zAP1Os
wuErWagd8e27GQPLbeTSRBUJtDPwZXscT1OY+zlzLTmeMMZNgdn0X7LcERtbmrj4MnK4oZd9E5Y2
bZk4ER0gOnfvYEwk2j119sJfakzBYiEF3Y/PetHML+6AlFhIRUyFO35ZWockMGvN050VtpLiERzM
1tGc9tr2y25rkBd2jUJxCaSeGmdeWSQXMAiLPbsFosnS6HFeLHtva8ZNmqLZZToYHTEi5sGc5ZKi
AklOwVci7Ht3ucmLGZyGYOC9KJv/l1/ldJfmSUDemGczXPS83c4DboQsiUZAvXl5NllJiALHuwb6
cQsXbN4ak5fsiGxYAoXSJoxMZe4XStfbKC6aZxI3wJAnLiE2Q+uEsz50byAliPEaIIh6NKz3aKLs
Y1eAUFq12UdLT80j5k5URfN4QsOzS+3GIAlYPZUQyJ6qNDowWb9LpXqCAscoUfdp1MnoqSSureMN
LL3jKN1qN2qYK4ER3iMyXZXxeJicuPaIVcEpgIV42YAaWMKEfcNt2mnjdYtN4baXjBknqz8fQL1g
sgJcp7TqtW+n5uBZQ3pI+xLIY+mNb6IfJDRG4tlI1hghISh8Inj/Lbbmpt6Bl4NqPpDz6SWYgnh4
PpWQg+bQbdlH8DFlkSBycPqMHC2/bCeeskyRX+PlxpF8TAXyb6hRci3eGf8B2xcvxDb6K9DR+yve
kfw7t2+R2keC6McFquhnzbB2mL8ALuJCnZq9u0ZHzi5ekIOVF6YMS69zcVDVzLfPNZjz2SZ3vQ7P
txpt7UR7Vu9p0rYQ7jqu1GbIqyJcvHK8T+jqX5tFRqRxWeXpccqcbmuDlrw0Jtz4RGZNywZZ+QxZ
o9dfwHpQT9LfbQDC6MUZJvLu69B7sUMqSQzyFiqBdT7PPWa8MY/efJr7JIBWDgKK76FXi/LmB+ZM
5VvXrPYYVfbGM6w/wiQlBmoSDZvPwAenENae2g9ULPeeEtnnsefvKK0AlDdgxF1q9tPpXImjKbAY
0IVbtYErDmcYJU9CAkP+KQEh+hXTT77LZ619clszPWSIfzE8QN/bpUrvP6HjxdHl1hO+kMgG/CKX
npfju0si17ERxA4OpIyC6whzDygLLWR47oPf7fAYkoFdNsB3N0OKlWN1EkJ5tFEZbvx4DcaodYFP
vmQ0eGyqpFifQW06xX6W3CGlLja120k4pVxO7RE2IKforhDrM5gX/FR4A4+A9uV0EUeYAlIPn3Gt
Y/mriZ46F4ngrxJwuP/u3xsHEwMNlUh7cpokucomrAG07swtjTP7Ku54VbdVXS67ReISmepZlHvX
RZ8D2GZ0g8ZO7CteIhzCEXeXJvzKPvDxwpDb9NLh4rwRS2fc9ynXO81ytV/g4+29hIuqkV1+pvFo
3jR217zY6w4zqJylISuyxePAlU0P9owVyNFgQBsdbofGwA+0jD2mLtV0T2PCdV1cFx+eESMzXWTC
ZYVrh9Vl9YhLf+i/+VNvX4ml1abNWPvx1YxAvKHeJQ38G5hMgTyyMScLj7Y1GZE6N/gsN+HkMy3X
oKG0SPtW16Un5Wqfr3WsO4YittSuowdYPgRF2rJ+dmICuwaZLCsgZomMzehRRNqS4J948PDIdzrG
f03iki05eeFjgfE0PEpVDHYAWzzeDF2LryQyShxRnk0FXiFdvhJWWxy7fIVcDqS6gvbO8W1jgeQf
+M7XieOpGMJsYVy7gdmBjdXDPKkUTWvPHTHixcIOokhh6+uG9SmXhGMzczHtu7TEkoI8AkHTVPMj
C1vPb72ha75YWYL/1l9aIE2weK6UU2JK6dHrPxXtMl97To+7cvXHpevtNrvIO7dJeLptV6MYGhO1
I/cDhyVFRnIleq6alyXqWo819aYvNU60GSgl8l8vuoWiCVVJTzA/WhN/sV7yW0r2+eG7/3WZoIWe
FjT+yVYrATO55GhWQSRx/m7ot/TdpkLOVQEoqkGqYgAvNfDmeGpEwpZr08i+VcdyHLEfJpInadHa
jqXXETxprFnJFZmRtQFrYamvNSujiYu4ayVY9Xh8jpA0cEH5/fBWo5LGW6SXWdCWU/umgaB4/O5O
HKfeeCXBDsQzr157w2qxvNVm1qAnMysCT7vMlq9QBvHnRKAVD1rTcFkcvuT9XgfX1W3WCOf7xSy0
W3/QWc1chyDXxmtvMKLS+G8hCg14qT7PiNlujMGLryCuYMvxiblKew96b5+slEJEjseK2PtPLSJi
/abTMAOObChL+1gD4nqjonYv2BNHu0ZGHYsY8DD6poMlGQhb3vPSe8NlVDbxfiyK8SCcklvDZ/Pc
6kRO9Kgbp9eO6JsdSPP+oWtGwKEECA1xzf/UN00TRmNjvdh+bO9EAwa1EeBdTWtG0Txazt7Azblh
oinCHH1Ws4GTrG6NspuvKUImuFdZ9GgWsQgKrb7DT3ExumtWkK7jlR66LpygNF9ChjjpMhlPWdl0
HDZ3rvQJzCkIX9YNa2G8rqfaxUzm4VUF6+HOicz66M+pjFl0ywW6CMPGFi3/0U6H06hUEaa8mxd6
PHXnVexWhKehFKLUpwT0Gf/RQv3i2xB0c7eab/N6tL6NhTi1qW6wpAH8XyxIQZVjkHY2iDMQeeIT
9TZYGX2uX/xpnTPVwy6hs3zEiugyLQP9cRizWn3y5im+1bHm7dy5OTh10YZ4OXGWpyQMetPyhf5f
+TkvUXzzzeEikVIds9CzwwlcpUQSZHneH3NNtzZjpJFGUArCwKS0z8pIzqEozPKG/+DSlI+0e9lq
DkudH9/KnoNIO3KvJdRPHLkWOiI3El8g+TqPsJyLQ5q6jzN8NczhqxOMlC06cau6uk6n5AJeXBTU
hnmM0PK/JHo07UZP0/cD0WGhlxJePAGro9ubDJspp1UYK+WcUVyIT5mw95U91zteJxbgOmN3GjvI
uP3C999GgG+f5kYYl37pL6gWSnHfJHMGtcoXO5u1i1Pri0fDdt0bNXKX7LGf251LXbjpho4gg3lu
XhdGTXCQYjK/24zHIK2IalsZMg3LWqMSoFdZHwDh62BPY91cENdL16GgJyL8S6ZmQvSQzw15W5Bi
KzQU/tl8g3H80wAkbMeruIMHSoQfUz0KMldelsKOHiCtUmaIcZezBJIQ6g3prad3S0hokHfWI3YN
Ij2B5YJrMkeQelU2dl0HCTglhhbFclSqXjPaNT47pQcAC39XdWriOYMvbSWEemZAwDddV7EtLUji
xmUM5O7Cj4bsqTSFs7cNGvC01mq+WEtDS0Om2nztR1Z7rmhmr5GKY5pviC7O8Q2n+i3gi1OXufMh
Godg9Pr8Au9TfdZXKOB6UZPkzICHUMx+wDaVqY3TZwdj1vwnn5kp+5wvXV2tJG57CdoGuAsxAQn0
sXEwnmAfd0eQYy/G4rxGoC6eqViL56KHbp+hkHtwCzDh1ijj7eDK8kY5VCwFRASG3v6wYJOOEmIl
9fkAbnlMTxqIKRGOrt67BxduHt8Y4G5XGowlIF7Kra9o3xAsZ3oZefOyKFiEasPOnkuMlTdm65U3
TkofeZMqFtAsmYZvRW8SK99nybc20pcVlcUfbFEBnOwuq++UwOLx1FHxcN9SNjlwYwu+EppjHYvG
44viQwHga0nvbCkMkLsxDcljHaXmPfUxO9O8TMQpzuf+W5kTwdHLniZCr4iOz8Ua/NwvQ/Ss95lB
jvoKrK0FiGdgdtGzmXdswkWUaqCTlqj/RmY0dEFzGX18F7ld3RXtzMLQJ/NU79x4GOud8Cc6Gljc
eDwSU1Lg1BWQ98SRYL79uI6ebZCh7sZv5qILXcLe7VBUOo9RZakBw3DPrwRcjFwqrFBpuWxiZg6a
oVnuz1Jyndg36tVokA7fTKQ4U7zylxfNg10tJtqPYSJ8pe01tZYAAxNSUlVmoB9ZoosqBDZF0VpE
DndJW/jUBcUso+exGxN0mjJdY1Zjm1RnKTmqbC2iSyYU9M9/XUx7JNcI57tlEOTY6yjTXGOZ6w37
iXqPzj4OrJawhIBeEJcemH51Z6MfqyBjZbR7UBakbDDzOT80Bl2gK7O1Z2OHl98+U91Q39kTigpu
IfPWYIraNaXatemHdI2eZ2c9KoZxXyqEHxckXo5vo0NvFKMQkRIXjmYk97kazX0lQcCXhu/e5NCR
yHdtPP0emnGvkJgK6PlCctIHc9T5jVTl/Oq0irh5jporjflfDb+Se8K7S+8/USF9Ga7iqA3880uF
nz5l95Ju+LH+uerH/jUlXaDY+7KDOi597CywwOH0BIXO+7OZuJ2gKej/nSZiXEBT1gMVnQ0CJDvq
TkcTpWO2QoBom9qEdVWCDTcfYb5fQSl1QsArEorLwFwInLlKRksHZkQJWbiVORCuZSYPRgZ3sy1q
/cRMujtMpSSiFnc5IYd5+rgsyfQwkTb11+jxfzWoH2hQEXuuwpt/toZ/Ubhf1t2Q/J/wCzeSFvJf
nsrjt//3f//+F/8WovrOPxg8OShRGZG43FTGFv/tjdGxzaBsILcGCdJqQfyntF3gKqbhRP3NrA7t
+Wor/luIim/muzyVtvpfLsh/Ky6KbvxP3V5My5htV6ERg1mbLPD3YxPIJ03vzK55vjCxixeUMbEa
orA2QRWo/gKGpr9tSE8d2HHZGfRzYS2fNbNwICOmxqEfG+084rdvVcsnO1Ztjfxx6S/quDrQcpUn
r51caiTfOatlpd21Vd+Qbh5rZwga4PtiE7sbvWZ+gMY5VBuyV7S90bTAG/usDZwemhh/z8BF2KbV
xh8ja5+1PvIk/h3IFvGBZL8Lx8IYycSTRlwb3UxLezUza4YVDZi0bIxD2zcEEjseBV3hnAyBHkqC
mUzi9pu0jYmWYtMHZDjBJbQqdYEpBrz8oNN31b8mZORu2gKpOTRVY6f0ZdnToOBbGJt73GrVJ3gD
2bZvcmB7BQKfubvqckVPOc6HL505WPCNS4+9fNMdrNLh+CXRtFwpEQ6V5x9UL9Nblyy7EBj9cqC7
4rNdVJBSmmY8xEN21Smf5aDPl23ZpgZroc/4UG8sFAm2FcbpOmpi3Mf+u+hPeepeJIYfbQyrvPVB
/DLbcfd+KQ8NratNBFR/o3x4NAKOUWhG+l5jVMMQUj3abIGCcVhPoskHttt0zAslIfPbGr0kT74Q
WxVa81yeGrr1Z02H0MMyaf8s7k5Li2ZnL20VgnHCZEDpuGlt5+BH/mlQtR54q00hXSLtUVkkp1u6
tLd93SD2l/O8oyT0N5Aa1dGsk4xMbvxHPaSmkNDDdtfPhr3DzaTCftZFWCGL3dhevJ8lXeEWbdLW
N7LnhpL2jM3LUeFUDWg/taGEZr2xinifWEiTfLBBQAa1bZ6193XvPHrzcp6ZFGHx6IidVqU6rd8l
2btN+WWhpgHsJvYZWM5gyiZgwETYnFrTfxWLBll39O2QZ+K+6ElYn3gk6O7d+HVW72Scq8Bc4bA5
+u7RM8gV6AsdNKd9bM3MeFZ8/gKUdGezlr8sSpA+kHjNNkszdVgjWIKFDGXSfHkWcBq3oRs34pAs
hBeiYZkDveB/Y1/7pPVDGebuHIVO1SP8qFW7NzzuYG1RyTsYhneRlT10phNfVHpS7izvBeuxfgLn
3wZ242j32MnKPpBOIkK3SNNbPsBeUPWOvsnylVWc+t29XsEzM1w/v13ID6arvVzg/yl2XpZPq0SR
lIRcliGaYndLFibbQFPTr1OnI79wycutwV4/gC9nhuQ3EUeO6fZo0NUI0tgDgGrGAKxG84wPJ+Ni
cske1nHKTuKgBu+VASmN/Sm0p7Jlb1tDArcz/UFFApaiRhVRjrBuhqRxA18uBhvmvLrLNUtdR43U
T8aw2jUYiiakQmNj3uKkgfE8lCSGFuTgWQpKCz9VnrvA+PgHtfMKVcC+zp1LTeQvKZ2NIKu84ji2
Lhs6jyhiF6LtRbP09sFN2LswC3yjjCa1mrri1IwLISjOcIeh7iir0Tl5JFduRGffImRu6aNbwGf8
mYbaVDihEDOWudb/KofiNqUwjQx5DTucgUuWEnWXaq+lWNQOiuRZN7iEmvPPgyDaT4zmKCSqirpU
AzzW9Q2M2LHfJGi5NoZIv7R1PG1ib7nra3M+uCMVfJFDY5g8OQQMbdXWTGvGiFXLIxU73YUy3Z0s
zS9+a+HISTML829v30UmKtzS9RkYadi7Qd7Oon0dCWzauAtxmJTx1l4vDOMUQZbdZQW+glw1PdTX
fO31ld4hsfQrWDrPjtOfZ7HIjr09P6LJYs+dOlgglOUcmbVU974/fioikGFN4746yQQFJkqHgD3N
vWnIM1cM3WXjmacUpRbkirq4KOh+M3m/LhIMzJGVeAGYzLeuk3oIdCYClynrvRAIUlGaAuhDTXWO
vbBDY9cR8m1F/qFgk9lbybOvPP8eaCN0+so4W5xM7mD3tTtya8cQEVhJ9M9yT6ZSek1X5Dwz+Ajh
MJphv/q8z0aM/Eva9kYv7TuC7pPQAe5yptr+SP8UjsxIRzwepLkpEj4vSdk6n4t8fpoiKQ+ucr/V
ODI2oLWglJrDtJ9J795hKbADtxz9q6EY6fCBUGsxW/DDp4sGLkAw2CYbuOi2zpZ6Oznpbm5x4bOg
0SlMtE/Sx0nfavM3K20AAhRSQq5dOtaalIYW4VMH1t/0lKDv2sc0+rCnQyOSHU5WrzCtPTBCexe7
k7Uzi8YKZtEY+9jNPk1jah/ZlNwrclz6nFBXDGZvlta4p6Iqoh14AgY/jWPs7JohkyFK/eQ1bFhg
5YLgYlXddUTjhdBcF6t6KahqhweRDlGf88wypawOM30asbZ8WpTYjwNofpdXkd1HRhuap6/0riK7
86dmTXrK15eszgAPWofWZEhi0Lh3zOjBkkTiAFFGDMNQZGv3hIdnDDIXNlfU3ZBmbyn+Xaf7XI/A
DKsTLNse0kPGENq1N1VWpBpzAVKhlq773/yQ/y+8iIHZE5Hjvy6vL76k1euPdfXf/8bfdbWDZdRy
bPb5SOQ9KDvU6v9tGcXF5eE3QuWBwIU79D9ltfsPQiRWgd1/F8//U1Zbq0/dpdTWSTPHseH+O/6u
d3oNolEAmJAcQvWMwYvc7J9VNgqZnzUobTnU0Vb5W1tdeNnVD1fjNzqUXw8BrdJGJoxOQzfAD/18
iGiShRabcOGoiDc5GAlN0SdzuKT/vOb/wVHWX/GDcraLfCwRyZrgUD332nM9vw4f6Sw/OpF32hY3
rYl2GjmEXG5c/UalYbu8/PkscO+tf+UHKaD4Lu0WKP6pQKDIvPdU9IXWZPHYkp+pVd3XGpTBtE1X
zqK75lPYUV7cWjpzLb0g0sPqdViMvTVvnWzmCzyP0z5tuu7RTBaLbNelz/CWuTemXY52mIzzdO53
rLvUiXpoDfO4M8aIdqhuymTjljK7V2ifN7Cy6W84zPW8unkuvSbEQNxvEaOMB9JmAttvEzo2vuGE
OUGPFwU91E3eynrjpF19RoWSHRO9cM90b3E+a6VLgyGxVXKh03I+K+JCBYsOmS3R7PFsiNcdQb5i
u6E0yXNaFstDirE1TFDI0EBsvzpm6Z6itMQdoLVgOtyFNGuzPycZdniYKyVu+C4Ze026BeVklx1Z
wQHaSEPsyMpsN7TTjQtPp7xjzMd3kEyUW8sd+CO5N5y7S6bYGHimYt7TGxe41ngfMh81Xi2Tmygb
p6/+UKqbESxfj2ZwhmIyZhwvXV6nyomekoYGalhCbn9wJmaf4bQYr1238iPtXgxvWitmgoSzYnj0
zbVvODuDuBlHnT+0XmAbTkKtbPon5UDIoKNsJyybaDgvnMhCjCFiEgkJBmgCfl8e+PbgUhFm2iX1
yesABWEzqUF+y5b5QSzmq8+u4/Ns0kmCoJs+DflMZwemKs7mpDX21SReoTqTuZigeDhkrT5vMhI5
ZuD9y/BIdqfYlIxbg2x281Pp2/1jSgOP3lzrnqGcSS6akhw9y+6MvSTa5mYqzOwYg20MfcbyOyb/
+r4miJI0AIesRz9SpOrBUMkCPMvxyaaNelg9DOSeLE7QthkGz9LL4aln411eL/JuaDAnLp3PdmXl
eN0UMZMGvYjyE5RthGsa2/gR//mVhwSZKsOCmlt26IzoUbiXAzPb7JiZTrlrCpLRUSCkzCdkFxm3
GN3iGxWn+l1WSfRRfFntK7NYsxEQr5Ep2kUvEdJJ/EKA8S7Nya+jIE9cV26EUclNFkXiCo2FGSoc
gMG8gCliAt2et5prML9aGBT6jXMdaRYKrTURzDXK+HwS9mNUtsvN4BKlFuDe0g8yaR2GQB0WbqaR
xRzQIIhehlkWNGSnmo6lJrV9TRLHm8hycixjyGO91k9nHa6alwRN4xYmNTTh1Qy8ZYPlo9Lw1+sR
6bkT0gv9VlB2ZUE/zgVC00aHzWko1E++eV7EsbjXZ7bqEWOrkYPZxh6FWLe3JzE9eWY0PlPPJTd6
CYAV0Pe6AZCE6aZuOlqbUhjeV4OW9qktZXkprRkGl2VVF5XEbDYbi3VPDqjKN33vaSBkDftsMv+L
vfNYjhzZtuwX4Rm0mIaOIBnUInMCYypowOFwyK9/C+xrr5PBaNKye9pWdmtwjUUQgMPFOXuvHY03
VgcoNhLSv0kTWb6OsdPfypGzxJDG6jg0tXtpDOAZmzpwLjIBwcgAk7QUo3LvxWhB251GbFq95ndL
JJBcoKbODmURI96tpPDOho0ipUcr2MWOhnFy04W9/ge1lYK9m1fxfS279JcDqBWlPpNQphUNSn7D
WQ2YqTeC08BWVX1UrBqRNCtWFXvdosS4yHt3oo5e1TH92SIEH9fl/E6HQ+UqDbxwCRlyOvDXRuz/
q+kwgpe+oEU1LnOHwKYlCU80gZwiDfagxZwN4b0uMT1RsHeaoNood6jWgr74VlImZf/uWowJ3wK+
yy5BrfVRyr0miYikdgS4NiTQdu2FNG+RdOYBhw9UB4uhmgYInPQiSrJyfhAPq5jGugzYvO1vYwAp
S8Us8D1JAgSKneftlEkYsqeX8K8i37kAEM2BjWMlvCdkCa9NVhk/lFdS3spxEf9pgjZ/Gpuhvw7g
ex3eftwsYdfS2ZD7cQC3DXrS66970oCvG5Je1p2fVeOaMTzxdBXcbSOimv12yWQSmU0TiWpwO5oY
yq1c6T8yiO7P3qCaFWJ0ftSWgBQSICxXUHPTpQli+c4uh/BbasfVU5cUxdz/LreOM5HvOVFMw25S
AIDVg6U+tNnBrdpX6Bxqj38YwEPUEuXohxnQVkCzTJ6yO9Jt5/GVsaOtJQmmV242dFeGpij2jEY1
7CotIKTbF1CopQmvZaH7XXFAWT5k1P1cdG4IDqYdMlv+YB0GzC5IMvfeGBr9RZEme5tQVykWokC7
7wi/3HoEiBKELFou+yblGCa49YRCdssK5tmDSNy+p0fJq/fpql5WniX3bW7FvwID4UeWp+59IV3n
IjSqYBtRgFyZNahyvn7N37IblXtLaNlTTxN3W5a1e4+iRFs7tiRMSKlyG2VBQtYXi10TUOfT6Prd
9KQVrVEmBZCLG2sRh+5wY8nRfjUKpPGlYIC7oZ0d8BQRg6vbal3Yevk7ZQ3fm43ePHDYnJ4YSNGN
G6NiUWkb3BNzCvXWboJtIkUJMstyXxQbUkU30gwvcxDz4xLNe7A1Q7qTeOGn20nTu99dGWqPhScw
BSgwPitfc//znjIQj39G0orXg231G52j3hFxJJC4MGOSIWrowNl+ZtYPybeybXyqXd2woWrjPFvt
aD93cu49O2I8slK5m7iOtdVI/sZKE3a880LiYiZqFXdVXJCSIUl81DJrOL49deVwXgaw6wNt1jd6
iXUsADp+4WCMQRgUV8uyBcRHMVjfDE6lX3h1XK7LIFX7YlTWWsCqXg5St/mIvWA8tIQKX4e+Ee0N
ZC2AAOaxPFGKuw00G7IdJ5SLyU+GI+FPBFrnHkZjW3U1ILIyu9YB2+5pFrkvAYTKrQqBm1MRYTHU
J5vXP9WQZTlJXhl1ExBPEljFUh+zmCnQMO5iLflBEXg4MilQ0RRhee0RAkIesINGYmzE+IRwgUJB
OfXpemrHZuMZpELlAQLVNvNS0HMxbSrLzA52WzgXaY8qyPB6qtBSDNe117B0eyCyt15dafhqSYjP
VqZByNzCB9y9Zm3q9oGMJqS36EmuKHqUMHq9snrAxVtuWiYc9kCl11zALFfXQCG6JRQDuNmELVyN
vSEOdej2G8s0IGzWWak9NLpO3RiFIjtmFH6LvGPa0CHPyYVyKDJMTQKpye8A+9WiK7fKKBHWtgyn
gt7qwQoS44ce2eOVXdTNigAc/ccIuAriYlJZC81uEF41fJg4JszDNPTTraTFf3B7e1z7apR7fzQ7
sbDGTtSLInC7YUE/lpmubKzpVnchhS40iwBA+sju8IBuLlKLIIy7y1Zp6TLkR29SC0c+Fq463DVG
am8T3ZoA+YTutqddPd8R4roBYA5yFJJgEpPSaFLcm0Mm15WflutJxNpWOZWCYOeM5ncEdz7hPGV9
b3XWmC9wkl5EYXfTitGj1FHTxE21335NaDut0herzY1Fjvz0ktsg8UYnrYQ0gkZufF/26wqY+zYM
k472QqgubMobtHJryqrsEOODmJxiqRB6kRlVLbPGLX56pfazmZzrwWyo0AwY69i31XsivEyKc8lD
XxFqK30t2jFbbXkQHZU/usRRSG04yPwXip749VKrqnC9I+T1+yiadRP4lHyl7UtH0A/wBPdbCnDo
tB+oufukVAwC0FBJZTDronLtJjnAgQqhwXaa0vh7hAocYJJBEWhshw5R7VTdC2gTE0xMvYaXb8YX
ceqKG9iZ4oVuSUlY+lh8azTR/kT96N57iBKHVe4T4dB243QwkyDb2nnc7rQ4cxDER7V9Y/tyuiGD
AcF7lGTrrmi9cTkMksjwyXXXqFjDZUh0xhbhc7rp6owjuZ4nhyg1xpaCfP0jkFNxYQQaqSxgPQJE
UFVk9WLjo8nM0Gj8YHtvfBvc0r8ySHYnn910qtuuTqW2MKu2vwmnkVDpMQ5mb2RDsbDlUywKHZZz
oMUk60re4moInR90omsKmvE0XtuGSm9LB+Fxi6/hm4t4KCP5IDaP1CAV3MrYO0BQL58JWdJDVJet
9aTPK6RrFOCeYj8mXalsL+LEt6/iolHPpbIcgOt1j9Aw6i6wE2U/CXlDeRMbvNyKUPqbjs7Gr6Lx
9GXnGvYrGv/K5BOhZmdkJq50FTsLuuxIncautDnrNrQc0Jvbj1ZJgHsWOuhGkq6Lj5U2/ibQ138x
kQXSGZl8UlHJBHCaPMXoVYwL9ngTS2FcxO2i1QbEvKNkJkvzdJdiClkI/Im8Xlbbw8ipgoxCi4wu
g2ymRkyrJiketDx5GbAZL1DnqgWFGwQTAUXvzBDPsGWsVebmPdlVtgf8ymFnTGyRi6cvK6pLNeXm
XsqQrRSg4zGMYERlwm+JD2kIkNxxXHK136PKW7r30tkbres/KRTzC86dPrzjNyVYgtzI0tQli2J+
w1YxfR0Mq3pMawIERCsGbys0ZzQWCUKGbIuoN3TIOWZLY2uqvIUphnCyqZLheyZdSrut7NNDZ7a/
o97v0Yb5gE4xSV9Y7Gx/lkJ3l2jhG0yv2ZHYafLIGkvLtyqjV9Pzqi7JVuwRUtVCHRHNRMeUzdAi
tfO0WQMOrK9k5IbLhpiQO77/X4qOD1YV+lSL1gPeboVqOgRV096QWc25gzrzE1GrFguXZ6wJGwxv
aZRWP6jhfrfTpv+OTOZ+as3G3nhuTK5U2Rt0XydmdqHNrYE2v6fBTLJoHNfyztERHS1Dt9m4catv
pq5D0MiI32l+ZW/j2PUuiWMYmVxk6+3jIuBsmprRD2ckOqJkJqSkrUUbPxq8B446rCdRUHwPCw+A
axQ824PdX+DTMbf8FnNVD7W6txObABdfXsMhGH9EU9htuqz3sWhYY3oVBFO/7SQFc3Jp/G0dpQPu
s4CHYoXes9fF9kPSVXKTtgkfrAziRV+ypxpjN9g4mrNVVkxMfOA9MSFn14OY3ENN8XmheuWuRV6G
r1VA1nsue39HNGJ6xFQ3IfTTOMWYkt3t0Dg1Hsi+vCunJmKHq90S2qb2ZNEiGUREe+PVuMjc1DWP
BqKPP0ZUluR79CT5tAlG7zJur5HxxZe46517tCRBGS1Heqjtt7TUiKrH74jvP10jChWQ5Af9liRN
d5f32PIr8rO3qPfye8WMi0IIpSvdFX0r8/YhgnixGDzdPVizlFv18nsclN4ujWJWLDaCByZSbVdY
QXfJVs479HYRHZuoztj/VuWfVsFAXuVK/LDqlBgFX5HjtIhAPf6odIzoFwYC2AufCNIV1RKsN1Fj
PrSmNoxLDSpPcExyGZkoAep6QKZcCWdTl8PE0SyWwbEcZf5QFqgmYYgHmLSaaCUoYT24ZvN7GHCD
6BNbFVlb8qBP/U/P4dTgIMQkR8bhkFRD25mMLN0XSWCQuGXsNNNMD3z/zotXuE9FxN7YDqtox64w
R6bs/2zMpF1V+hgudQxT5tiD6B/cV48jyJBOl47Ub9lDkSrrUSbSWt/4aQd5f2FXmMHdGieKnpXy
OgqNXRdo4Z8YPciNg2XqthmCP/Vga08Rn96jaXpAd+lB1MkikPRtSSXCElo61VYPhpaGHB10Fzvp
Aihncfy8EPqxCmpijnQwEs7OYICt78u57kDzv9N8xEM29Tt8aqiiRMWYxDgZYz34/GofKrv+fDWo
fkDYKEmdWiW9AUQWrR+5G6uIlhjwlUVSeMM6j0S++vdLQUWFfOKYiJtPkWZ64wrKjwY3FvvRA+pg
loy0M6504M1fGCRPXOxUksEvmvi4QchAjzv1YqLE08ecsJcd6cDtZZarbOfKlC0ng3dREzqzrToG
17/fn2lYECwwjYGTOnlxThIapoarbDdmPEW0EqzSkpIdZ1L7i/t7LwjClc/98UHTwvCw06JPej9G
Mib/SQhN7ooxtggXCrWUyc1PSfKjoplT/rgRo0EFMZ/iK0R2wxfXnxsX7yv1XB9SB4AeePKmftLY
GCNbxHoWNTu/0CjAl9ygW/ePnz/PEwrC200Sg6fPZDp6RaceVxAvalSBKXeAuw1qBjG7iMizwmNu
IuObRhMxTRsgbJFskj+/9LnxM/MHTT2gefOB8ALWF32Eacm5SDKuheWoiLoKhWBP0/OaZEV2YCMp
2uvPL3vu07cgD2DT53ax7b9/rVZDgOOMzwYln+ZIkLpHN6DkF7mM2sBj/H5+uXPfPrAYX6cTDWHt
VFZGt1s3CEvico1yHmqz3nL4H9Z16OlfzDKnbJT/9S5JiLM5gTPR6CfInGCa/vMuyV7sfzZvY3MM
21+DYmxqTW5cUVLWt64/6a/kr1JM6inFf3675wYthGsXV4sFXfHDR+NZauojHYEXdqBbDEtU8zG6
fXGVcw+VVzi3r2a6wyni0B5Cu7ULpp63WaBLQ1oRwTgg9UBy/u83ZJNqiJyPqnwwN1H/bvxlA7qV
EY3Eru9rgpV7HFh+9f3/7Ronk1riKJNEWcaIYaqryUWPgXb880ucHRyMP4OXw/DwPgyOIPV7aSq5
w2bFQGh182BWJY2yrk9eYo0Zpi47HScebRaBIG6P5OirGe3jpwfG3KGFwvcHP+m092g7orW0iqSJ
yJhdiZVC92xk9SXWAgwvIii/WAw/DsY3bDoMdRgFMxLj/burOVaRymrVu6Ic2KC4460XG94XW4mP
YxFCqo+QndIugMhT7l8QGWpC0VyTSw4/txGosirRXXopvYzP3+GZK3ETczYoWCzYHifDJGgSbNOj
X+2Y2jC7a80FKIkHIdOnz69z5jUZnm3qBu+KmcueJ+6/et2uKDIrkF5FgJ1O0MKr5uc4f8iFr8PD
51cyP66xcBX+utTJGkuNyg0Ll0u1hMzhDbCjBZF7SpFl2LVrUpanx9FhP+bQ/yDH3aa6r8s6/OZy
ZF2rySTtm+7v1mwooxUS/jyNoyk7OCSLHpQ1aESHx9NViIP4zq7RtLXoadacq9Q6N1WqDl6XD8e+
aqlgk3OcLymzkQ7uJtMXN2rPZK33i/nsX3AYjyigZz7H+2eKN0QDvdPyTJtYPQdFqR+Nzr8bXTd5
LabWO+AfoX+ah9/kkEUbD9EYPWt377oF6ah0Zo1aZEuzfcRsUC7BAi5xy94RAH0Fs4gQ9QrjfJP1
1BsTy1uEyNBMEgMJA5Gd6R20VGvRK1X2jt42QWLKN5dcJ11RwvMuMxstQ5qhJR6Yr1eYg4kei/Bz
cYcBT8vUZstSo//wwr78YtE6M9aQIxsoOFiz2PKfjDVQjfDw5chzSbXmsoNqu+etD7soxRADJNHq
d58PuY8bHiiN4EpATOF8D043PGDluq4nZHYX+MreU28t1pjwFY5QobahH6nLmNLrg53AS/j8ymc+
X3ZzuuuaaHE+njlkNHZa3LrljjLX+NK5vfG9pt/zgGI+/f35pc7cJAIPZiNqHfzvdOtIX5Tz5tgC
ZO8kXZHOoIlHJ6hZ4fSSezwrIPQaGuzjojcp2n9+8TP3yb4K1wA6eR7yKXnRy6KWslNZ7khRTLZA
Bh4iNLZLPx3lP28DCC3iewIpy/HqA4+PGlADdynNd6bvY0TGl2/6Q8tXZFn/PEzZbiCYQhjF6UM/
zUgSTQUKpmtBrhnEB08uhVcrve57xwV57v761wdoQ90mEwQeL13k02UrQj9e2sQI75DVWFh4R8CL
/UhPp8mt7CvMzccPkIuxtWFrABHUPF2+yNaEV9sW3JlmP8SW9lxP/i/AIg9R736xB5m/5fdzIJfi
WOpya8z5p2QosjqTsdQQYszRPxa10gDv0cLLuwmjUXegTPnVbvT8FUETIGObP7rT5cUWnl/NV6yN
7pAF4rUajQdLZvWixVmHS9v8ggT2cezbOhtvS8fGwtJ5ukQ7DecOXAbZTmvbwzj7mu3sOnH1Ly7z
cWMzX2aOh/M9dh+nBQUs/+Dc+NW7TjO1B82DNCEwIa8/H4cfZxGuAhEaP8zMNvVP1qxBM+Hppka2
kxYVLSo9yzxt/3ile4sbgIa6Py0tvJufX/SUo8wphqsycXiO42AFOv3UwmJSAce+bBcQmrfo84Ay
XCmIrxwCuvSYAchbGIPcXID9zuKlNwXYCRvd26qhjvZkrOQbMo8fAMzUd0GbwcgQgs3BvC2oK/y8
yOLcx8DsXRwljfPFX3/2xcAVY8QZfmCfvhgkCXFOZyPfUZ0u1+kYpAdtoM75+TM6O8rQVVJSCiCT
n36zhV2zjERVviNpFExH1e30DO6Bp77atZz5YGFssbdlHnI5w77ftDgkgpeiLpmIBjw2Gdbl/eDq
w+bzuzk3A+FEpAwHNo5ix/xM/9puTrj5hqjVMsRDkJo7j2VqcFoIz03+o0vtf99Fc2ZEJsqSAYgf
a+n7y+GRdjsEVxlnx/DX/Oxk4t4WMnz+/K7OfTxg3GE88gS5sZNnRxxqCeeBjydPHP8mGw1abKHz
i2ZLtZGR4//scwyRVAubL5aqc3MeilibfXVw5tBD6VSPLfA2uygyr1WpvU5ptBHpk0ine6brL652
bsBz7IEFhy8WRP7J08y5R88FjLAjLi/bFoTQ3PYmANjPH+Ybje906eAhgiO2DQuZ8zyG/hojQQto
xqHkvvPbXn9KANBuNBTHizC1OlA7jdc/poZfAUNS3TWw7+zo5J61JYTKWk+jwCMVpWJlwPFf572P
HqMFnvXFbsQ4++Q9Tth8mRZ5EievXIaNjjOnYLUZbNoEqn41VFAR++I3+8Tzn9uB6oQH/uYyL63k
Keu7BlRW9T1G0QEGUh1EDwSDKlKwcEdNwEnjPj5/kGe+NXrabEE9z6K4eLog5gCC0mRgu02U+y8x
GWqjC8SUYY5+ZcTd+Zlk+szjMN40xs5cqGXX/f6dmcao67av2NqHxi+dgsOqcPRXSHjlzgvKFIiP
q77YYZz56AyDjh07GlasD2X9TubjIKOK20udlziJtKWJaoc+hpwWFvaVx1r29Qo1Rrf793s1DKqY
VKTYIJ7OlLYWIDf0m2rHWe1Ifg6cFZnfUo2PyHCInkbfib4YbefeJFs2ygD4VfGunnx4fCu9amzA
HRpZB8vR6FAllJa6hZQN9snlIP35HZ5Zc7hB9lAWCxubxZMvsAilHScVj3boIjoXNr4kva7qlYUi
9v/mUuRgzZF4ECZPF1Hh4X0hWQNoYFCVNw4coIX0lHuRtIbxxfR1boxCXmJ4kpMy14Pfj9EOSVw5
URnYNUX70MbVb8epcTHy/pKovsWIrv75cMQEhunCdIi2YId48tqMgV6b2UzlbjIJCNa9/k62ciWo
A3xxoTMTMyV1bK8WlWdsHPP7/GvGFFOPAizkCJhHzjOQkq0/1Q9fDAmL33EyK7+7xsmYCDAPpdjJ
+J5TzyARKxGHxmmcO7MlSyvMSb5LIr0HHSDFqnHT6LHqpYdYiF5t60s4r0aLGrIEU1KRtLXW4MDj
uRqhwVhKHibbjm/NIBqW5diF30Khl9uiQZzF6XYE8hOF+9jxaVLow3DjGBKtbkr7/m4KCsRWpYGZ
sSoaudWJbwk4QA3RdZrr7A6rBORVlsjrePDirSEbEJgOEs3OiourTpPdzs+Ch6TKmiVPONsU1Irk
IkYouEOcWCyqfhJrsFAOYuGsv6xsCz9lgkPu88d7bmyyinsG4+Qtbvv9G3TrplYwSsodMuHXelCv
fiygdIEwKap1qPX/iUX/P+bpnPvC2XOz2aN8T0Po5FvA91zWVjSCoanjueZ07M1s36vyi83rx5Kf
Ta2Uxha1TMp0wcll7CGLLaJ+yx0i8lshEtjIvf+zzh5pQl8hSMEda36PiH36/Gla569LlZYnyuH6
dEMWiKIuRO9QE6nG6SUeiAbxpa3dYnTR8zWaGc44NVzXtco6vNElIkGtLZnIa7OD3oQaMu21vaW3
2sZQNmQdhKEMOLGl30kHO0h/OEbHQX1ACph5U7QKlOFSe/GmVWSE92ZmN0t/cuoFQQXkrKhJROuU
v2elcvEbzwcpkn4+bcWAyxtHF/9/MTnLuFHp2tM886m2nK9exbk3Ds4DuzJtOF7I/Mj+miPALkJ3
zbpyp6vXkXboYuxJeTMITvn82Z+bi/66zunGqBNdkVcBgCPfyfVlSb0Bgk+8/vwi5xZEF4IDfQX6
bZCn39+MDrmsqm1Z7mg6+UvYzgsO489VBiIXWOMXprOzF6NeyZmFzI8P214XREtZ5nwrWuwWnESn
bQcKCwUoWmqVfPH4zk0ELmV/Vgssex82v/k4Wm6KimonU3lrNmBswAc+V7n8rRI0C7H7xZM8RXjP
R3BODxz55zIpHf6TRzk1Iuf5sk9Lh5xkmMk0MG7Lfm9Si18R6RXvbFEreFaBdZdAfdmNEaaGqErK
Kz/yCcQGK/ToYQnCnhHCt/nieZwbtrxnizIS9dvgdGPZD2GDe51tTl+L31YQPcVmd59b6Eg+H1Fn
r4OLH6MLoo0Pm4Om08ZYoMfbcRIVVHPUazlq/apq5RcL6bltK8UpRBsE0ZFZc/IdWn2AgwPt5U7h
GYkbJK59eSsx0Ke+cZ1X9UORB18UKs4N4L8uebphTSc7R6OnFzuth4vfVr8DO0fc7h5k1X1x5rDO
jV9OpHOuDPlY1JLef5mq920xDV7BNGOO38ET/Onhvi273PABZs34S6GRi82MvIZEh9dAM2ZlpkT0
F3TNs01R5Tms/WbXmjgWcLXhM4qVvIepVK38Ms/xfDf+ZvB6/8l3mDUXICAQTBF6sIK5MOdkmH/0
3sTOUkEmEPr3tGqPSHHEWrHlSwgJA/FiJeu2GM17geiaxd78x0yyt48qmJ26lDgYt6cNWDimDbQi
wc4PoMcEiXehdPvZEc4FNVM4b2P/xfA994pnZxZCGY9i6+ljF6kBWoXN0C6pAw1dXCvFZuL0u4Kr
D9WtmTXpn38wb9qJkw0hihmoKyafC8fMkzcNcxMEgZ8XO7eYSH3uW0C7MaB2cF+EY1V5/iTMwl+l
NsrJN7uAH6v8qWgntVZI+rZa36Nc//yPOjP62GzMFugAY+CHI2/gjn6hTCvfZUFkr2M5ulcg46bd
mFbNcyoBzaCL/PH5NU9DlOaXjSqBqs88axPzYb4f8tHgTACF+aKbKUTKakX2BkGqtQFN3mwDMEQL
RgrKSSdfB5GMlyM9GZwXtrH6/A95y9U7fSP4wpFjGBxz7NNSoY40wi1AUeJbTkFvvvkaEiufbtFW
l8ANlentVYoaGYsVLJ6cIrKhFfRRSVrrbnqr1zcjsPWXmICEJfxo/YVtMekRPUMKx1QGkAZ2PJL8
3yNibKZsYhTcNF6jFbZXUivVLnZrD6ZL66386MKsMus+s8rhms8WE9rIh/Ac+21wyHXvm96O2RcH
8zNzOEumjwfdmzv0p4Ujym1p3sD+3HngJe5jZGlg0YbkOTG0ePP5sz53KYTXaA1wo7NsnKyaNJ3q
upiXpaACWS5qf3bzDQLwIVj/58+v9fbeTt/rXP0lQYYqIzLG9wOs1Ny87Umr34nOCf2FomGM2Wuy
jW0oqm5VerlxYVR6eKMIFTyaphbdmgq0n23lYiuAhOzf/qD/T0f7go5mmBSx/np3H+ho29+VjN5H
fv/nv/nfCb10PAjbBVHIN0pL538ADr7zXy5pmQgH5pE77//+h+Awf+j/AaFZ+n/NRDXMowy7uVfz
L8AG0sEZOX+PrAAlJ/8AXTSoG8Bsez+yAlRBflj5+c7yo299FmMtwqO55sj4wqi7l522K6GfvviF
8YI22NhgM2EW6GBbATeBeWzurR56VTPz9Uujd/Z0YfKtHHWx8mYOPyp8+Qc8j4vPAUp/5cPr12Zy
P4Fb+p32RvOfuf5WTuqA8JNkE2rlsG4j7w6ltX/TT8kKX31xUfZJz2/Dz2z1NfIHlM2rcc4S0Mnp
qLviemxYxcWcN5ASPCDRPtw6TeisKq/3lsbYtw+zkWYZzZkF8ZxeYBNj0EN52TYqenbtIlmw4yAv
YE49UHP+QTonIehzJoLhNqDo55wEQMdrm+CElgAFfMq4fGoyFQrCFarWoKFBMshKzskLyZzBkM1p
DNacyyDyGoBqQ1aDtElt6Of8ht6GIc9M8kvRgt3Yc8oD/WXkrV77anYkQBBicEgDMiGKhBiHdM6J
mFQZrXmriz4mQwJD2UYRKgGD/jqcUyZarR52wiKxYPAq4y4QpFGojlwKUgs3RdDfUgUu7jJ0BJeY
ciUWdN/LMrDX+ZVECAbVyu+ArpV19tLC077NrNjeW42mltixsYaIqJP3taVxxOXgf2FnI8RPrXAk
/TW3hskokqOs8v4lDIBJBmiyn4bCwuNESx0nDEScy7gLinXTZ/a+Jk3t1uvBs5X0uoE0mXinlOWL
b16ScvBJEew8lRkrl5PjMtJx1h/tEls2Ivec+JBIF/ISlL6/Esls2k8Cs4UN0db1ojEFQJsmDLFT
VHp5qLWprRe1X3r1IsmzXlsYVZEcyWyvLkaqoBuz99Lvngl9FccSvi4SdcKn1ARw6lthsR6KpLo3
cC8fLZzVF/bMx6TOBnxNhBhvA8MD6JlkEPuKFHWdIobhZnS65NiqjHD6NgJ11iQN768vkEuqnuwx
h3Dclax9+7XWLWzQhAD8kK1n7TXLatNl1KDfIy6Wn4G1ccMD1JbEdiTTIiDA7YENPRGoil/pme3Y
rnR8rzcmcoInpw1ZWZ2m4+ZrwAJ3Xq7zNxaVDmPabeHvVo6b0c3lPQg/5xcaxCvX61wm5XrEwjRT
wsS3mO9vm0BrnANi4YGHQ9K4C2/ewwmjTI6Q/MCF1lO3NVpL/HYGaNthWwlMKfxlKdnF/qZrDX59
jhToNppiAOqOdNylBTPs1h4Yg9iFij/5jLGFKNg+NKmN09Wd66OgP8bVG8abhCv16A0FP5iHqbl3
OiaRFV78EftVQ5hqb6ff30Za6iiuhn0GB44x0v1Nhh5Jkx1U172gswxiKiUBAvz8EzBb87kv55QX
VdjerXQie19l4XBnADNbSQmz2Yxaz2bJ5aW2rV0etGJOjDNDPHIwmNQv6AvJsdQr95rz0HhRI1a/
C/XUv+thQq5jRmS2wE8ZfkfzVC96fL5UIsOBX9T5XNGjcbXJo1i7x5bZbaFuVfd1BKu6ylWwfntb
RV9U90k0Ngh4spDyNNUaTlHwUy5Hz3Yu2VUD+mIPjkvJjfj1bU/sl5cPjPqJf5GQ842yF0y+esbH
pdOxKeNjV483rdY8dDUk486pvpeJv4gKd1wG/pWpWqjn0U3czdATFe+KVP5x+uAisOA1z5uK0vTu
oMTAVo63yp2eItm4K0cf/Ev4HEx0obPOGiyCYqyWvllWd4p1rF2YFqnTRmK4d/h5HjGhGke3Yw7P
DB8rkAdiy0DZsEyK8ZgMwaof0hWSogP+u/DGUNpwbQxmuvGrCKswTb1461ZZuvCDzl6PMMcWngBz
03W5WCo/q+OVJo1fJeXkrjZ/I3atLuo4ERfp1Dbr0iyMvWU6P6WhdqXv3KJPAFnYtRbU3ij8BmHo
pdH8n2NLEPdUNsUmB87AqbEkJrmwxhVYcfR7pjRhSbhudd/imsDemE6/IOMAsyWdaE5l2wg14Fdv
xSHwsi0pmfESqAAvOIEONtRtuEj7MSPx3nh0RwhhIH332TAWe50mLE27OsOL2or1UGYh/LkWWPck
NlpVfav1ljylstIvx0z3DpKBT7aLq68cauc69vqlBjSwNcY/1ijuROJ7vxOThAC7r/XvHpEGKyPL
HhRxr6/jqEHUTOHnJVbtL/W2JJ6FGJCDHYT4SbppYj6g74pIDwoQ+EndXk6w94Pwvi6aXzHY1LVe
+uORqCkMXFbUga0rlakD6Ztku546s7ysDPdIoyW7ZVjJte6Gxo01AQvtzbasIAFjtsiww67sRus4
q5rid+OY2XoqzP2I2nFhCfHa5jD7KAwEq9ToXvSQI4pesdoHkJaJyW1/Elz/rY4h8o11+IiRm+Rx
K+tmYFxGy4HcLWk7j+FY6kuXzxDudBm9oFNroD5atAl1/xJAYLRmk+D/srFW3XkQqB/hbsx7CMhX
5C25I53esCevwQz9AY9b+ph6LUjxxi5+N6GX/iZNID8EsoAZEjUAZTsNYLtr95us4b+N6FBzCtKP
XphWt7SpCGGMa3ZWAFMWPSCTo8Dq+L3Ea/O9p/V4BO1TLekzjwtIS9MKMB1uY454ZGvEJS67kDQi
GshDGl12g8qMQ2OGuFTiZnKPZlC32ArrQueTiJ5AgmjXriH9ZWaZQ81LhE4K85VqQZZCgXSkzYgp
MfFVtQMyz556lkFEoscKr9bBnqvlITXzdYhd+ikgyfYO+n6Cj7+py3KhglI7KqAfe3YK2dbQq3qd
DHm4zHunmo/iw5+yMM1rADbqsZdJvxOxVz+7tSK0irlwRYEHC57Xo1u0RbIkjXKfFezCyNjQDnrF
BIYJsoYt5jRLIRVuW1BApAIZPn9WTkicnf/wGkgjjQz7a2Cs+pUMS7nJrUpua5Pwy7bPsLkJeTWQ
WUa87zYyIyjh/vQtlVjxVmmJvICKvFxiosPcGjf5BiKFWlYys7cT1IMhAQ0qCfxZmC0HfCdvupsp
Y4+XdVXDytX51yPOgfsaG+nOt/6bvTNpbhw7s/Zf6fC6UYH5AgtvCHCmKIqSUiltEBoyMQP3YgZ+
/fewXOWvyu5ot/delKMqnJKYFAHc97znPCfXXq3OPxuVbH+Mgq2CcuduA9En3vRFJEntQ09tmjQN
+4Zc4m3RDW9Yv/IEre8rgbtR+v2MtD063yw5bSf2DSGh/8cZbfw8pSaykudlW/pjty4A7qAwiOsP
dfxDTfPW6njkDaou1gP7qvXE5uyAO5Rkf9ZG+1FFJ9aeV7L2Tigikk7z4k7HKKPbl+IXoubGmtKL
q59zdzWOogcIPKwzmRSG3OblmMUPCNUq5BJuR7I87WiT0vY1LeaRECsdFrivxzMY9ZE9/X7i/Euc
kKNKHgD4yJ313GY3uKQ0wdgQO4ZtyHO7BwfspnRDtsBH5s8Ea+tAEspij7rjafgCafxB0/1hA+Dj
BsTvx8dILMvamJf2HGdOvckGx74Du/5dLYh8i3SvqV9rQQb040rU0wwL38kgSUjno51gJmRmtXwY
rdHdjaXQNqkx/MC8S1WRYw53HujKUHjUGNgT0w9g8/YCBt88jcJV15ijChjYnm5VTbwxupNXB3v2
PnYk4VKaiCye99Gh1FKXXJ6uB7lqq2AY0imIoK/zqJTFdursdIvQ8ORrHdCsHDoH+CMSZ9mXMMdh
ZauyObuAumDufCaF2dJYkvqHOV5cPGfG7dAfA5j/0G0qB0TuZKdxrFrO8a29s1xYlU3mP+rEuvQV
dIpFo0msy/fLEmGtQ0KYTzbdZA+yKJeXAh7QXZuUnwygQMJqU91C4t3iHCEL12FaJZ+qLHnqa6r8
EoN7u2dFXbfpq3TYNIbevHJ8cddYladrF/lLwBnoaqWZc29lSwyOxiysg277cH3nhSutr8Zvbj/2
RwWa6bQUALEDRTT9Pq+UcOjzs5KPSrV6jPMnnTalkfAo0Akr/Fr+V3MOKHzvy4t1bhxD7BhXmli8
l64R8nWxyupjSWpgBJACbY1bPjaUoNcxKFe3sjPnVnsW3QrQWm6Ma/go+/RWjiZvNWn1rTAtjfvx
lbiHEaJp0afmVJB0myxjFWt6NR+hmEMJsEy616pbDRsmlVslW/dbQxunZ+hSwfS3+jarJbzbqHb4
mdzq3QhO0X9GrdJuovstv+0U21sd3EAvHDFxyD5x413dUh8ucdLJq3UrkstvlXLLrVzOiWvq626F
c9mteo4X9szgF4XCT7BKZRTUIe3Fvxmw/6P6/CvVx8bm9b+pPvuv96T+E7Tzb1/xm+aDkwbiPQ9z
VFnc5Iizf9d80Kl/QdUzWLzhG/wjs/NXFD6DHJFUkr1kQv+uANnGL76PzZCaIDyzqP3WvyUB/Rrw
+YMEhGiNg5mXBSMJC/o/uZlyI1K9IyL3TBaaCE1UTepY0QBEt5xHJRns58kkI8Swqftu8bik0vE/
iAr/SGgEf7RFbjmBUVtPeEqnFzDL6dGxBKzmwvRYPMjKhahLoITtjcaZr7tC944VoxgRu2e9gi+1
qoa0sMojBKl2ywk+y87CTHxGJlV4m7RNqn0ZzdSjZr0KytmIwwrxPMS/5GzoMTXNdeb3DyTK8G1k
+ggDiuPiqQUlvJ3dQUHIb8YvFIM3u+w42YEBfy3GWmx1mcq3psz1gLMN4RurfQf3CMV7ohkjWwmz
SY7LnEw7Xdb2hl+Udq4yqMehEMMm0T2oQ0Hjmygi+Px6sqU3CAiXuZmO2b2WJObLME8nm+E4NNJJ
Bi1Oxuvc3iainrQ7fc0vhZP6z5Mzzfcwj62tNP2XafLc9QBZLbKG8sHONLWz+8Y8N2UJsQsxAoNb
mp7KoR4xlCbpna8V736nGLHoA147dL4dVZn726LWho82F9F+jhxrg0O1+FEWwI8XFo0/LMP0VOC1
DdkYM/3R92azprNn+o5hZKxWcZrFPC+8OFBl4b2ZZk8xvchAwnn1S5mWL0rjR1dK0v6bjAO95pqz
5uBXr21I/IEjRVmtxFgxVhTMRMbKSv3yUSwTdeu0FMn97RP5rIbW3dD2RFcNClS+Q8lgr5sI0fHq
BxFWGs9fLD2WO1OiO439ygU2fbVzI7/Mc7vcR2OiB/Dh1SmxTI0RRp8cfgqgcXri7K2dFaReSs1K
H0e3LU4OVbOnhMPTHWHsDF5HNF7GRjWbqm2nz+62BV8BgemCPtfkTx+Hck+uCpm9FNl44oiW7ian
ak9dBNVnNblj/JVQrhaALHV2iYE0B/RHCiAQ3IhXaSf0M0Kfjj3QX4pVU5l6FSgXLknstf03a5r7
EWzRbNLfmCueFbpIQzNOoHkkphPAEtSAxpemfxzKknG+k9ivGGhhd/jjdEoVL0ooFx/WMrfPMc/F
cjXkZvKzRruDjFL4O4GgeGoc7ctdHH1lJUmWreB0UNXVaKMJPwvmviUtuRGZ7r8gSOWroRFHyF3p
pfSAi2Io0z8G1yg29F64n7mKlsMylUMSuEMCParhEMAYPX7HBmBdtDwS9Mh70abvaEUMqnycjzXB
4y7w0JkPnpuPMiwjLVnPlBhfhGPX6wXmdeC6EyaYyTL3LeVE14Iyt61XjP03uiBr2mYr2qWzKNcY
kuP0qElKxRxYZmXggedcufAI6WYqfPosxAhhvhnmtbEMENu7aF6no7c8DxPIjWFUxiZxIOokPtQq
qguju8SrmovrqtCIvOYpzTX36lv9rqms5X7kxBDUkzg4PZc1yrI57dOo5HA/uvWFMmo2aKMBWdST
3vyYYx24K9vBfDJNlb2luqFCzWV470cMFd4MknNfsbx6nDJlBnAxAosF9R3nTkboenyIbdWc5kxm
ATdP/dz2/LoR04hElKnFTUH5YcySbr8o4wut3T1L3Ix70xjMfdn27io1INHAOwF6wy9521BREEap
JDMiKdaYTat7ZMiaf8BoksGiiZm9KAdqMSvE7wYUS8gEkgRG6uRb0U8yTCNu5Lq5dMc06adnaDX2
RklgLK43uHf6BIwFl+i49+NkDKPc916tWschQodzoE3kCRsbIDR6ieO+8hBcdsAltB9GprTVNCYW
m1C7/5lFWn22nbS+Auw0AonpjkOU/h4vZbxWRkEQux6GrTe04P4lLdqvuCm7U1MW11tS65D4bhVY
TSOPVPx1lwWoyGaEu3XRjdS/b5NbAqjro2Vtx6StS5tJkhOqF0LzHcJeJPYPfHDDehTTZ4+SFuTc
M4tVlI9JABFROyUaOgiklvFFUhYd2IZcrq43+siTtfvaewnXhuXCoXEoSzDSfGLl3GvcsGghoIPW
fsuLAfuZUOnZIM+5XfTaeB/L2EZnXZ4ZH4B9jrO5cwbCuNRNR85jmhoTzZ2Lt4cDfF10Y8/pQYec
YhnuOtdnfsEVNJkQeurDKPP4RZsgpGV9SfeAWyUX1qBwsQHBjd8oOFAH31LiEGMp9LiDAv7nvkmB
XqefWqFZ12XpL32c0l2IY/LY84ZBGu77p2w2y1th74pLIt1WvkGV5hIne9/TrjnqMbNyU1NkYt0S
+VXs7dLJ7Tex1xVrKnIBA3rRidKrfFu7bb+/SaNIQlQuksi091xQ4P5LQoM0A0CSY0AElhaVpxjy
IY+iaHxPUl1utUF3j8vQik9DFMVH00rt7LTNQ2tRNkDl97M+2+2ZPKti8LHEvum0hRW1IFDsiOG5
BcN1cNzyPVsgJiaZiDcqT+vtcNs+98utRGHS4vYAO5KSkTS2r21c1ZflVrAL8s8ZVln2QL2k+UpH
AMBrnspwlIxoeDEAPO6KZXBOpUwzKG1AWC3Ke6g2Qn2wv03aaMP1LIt1WkEUEQBen3wvltu+89Q9
9X1gG1tJmbKKfngsCWj7ANeGvsXMhfKwa+tiOSU29Cfp5PH3gUT4SrRDHcqFLkfbdZaf1K4/gZSs
AjPPxGMe8RI6I2dXg2Vs5WbW3cBddS0T4y1qGRvK2qaMV9ZAMrWZHsvpNEeG/VxAOTyozLLXNnZY
sJqJv0mnPHpr+nna2lPavDGlMML6vY+6gEFSjPhfaS54Gw3uK7TtGJuYUTW/TY1Fn7xrvcPWYrb0
lfAy2Fs+bUZ5XByn7gjd1EZbqsvhbBd1HCSeTkchmLHnTHOrRw5V+bFSHo96x2AgSscchnxddwZG
ilie6fDclKR3t96kN3f061JHPzkaLFq73OiJGRPFr7jtmFm/i5kaUeqokb4gaE37xC6QXT0c2HOW
OWzfxrfW4F4Lq8eRW8b75V6yBQpypzEO9dJUG8cbp3fqWLxi1So6eKO8dQGdFTG4NJf9R+gAyP2s
8kS+uTNyJMfc9zL2o5AX8hOSsdpk6BSEQioNmm2re0GZ5douBiHgBkLlZQbEIq/uoPiwj8ltdz0O
JehEmji/6CU1ycgvI480l+o04nOsb/LsnnNv0KU3a7PpLhsdB8B6GSPjAPw2RufktJngE9pFlqb/
xLngrDqiiau+Y60BWTZeG7f2N44ezbot8geH5m4LhWlG+iHSwuoP/LbOr/qtNtp4Z05RtBZVL2/V
TW3OSg1oOTuLNlRjgQatRCS+w29v/I3Ri1vLu/4gJA8kLNhxRnF3Z3xOUhT3C/VJgT6YBduf3NxE
1QKY89Gboj6jlmrwkvoz7cuB7WdZFRCvxJTkuX2IHC/Nj93k+fXTOA+8axQdThpoTr/ipLzKGvrL
LVaHhsB4RBAkpDA8F+GcxFWodRH8PLBE0w9JEfXXSAwR7nDrfOdr6jeNXuzNDa25R0gEkWYM3hTq
rZce+sFTd0ryp2lLql8trjwgsM2Gn6jd5T4CRo9EtE2FI+tVLKfqq4l04w7gnbd3aSnlCmadfxa9
+7QkbJoVW68vG09YtFrEIo+R449rNgHNtSmhhmYuPV5aKcsHfUwoT2G1hQiLoWpnF513uxvMIac+
M4SrCY95bMtVDPQRABONR/Rcmke9amna1BuOACRJ1yyEptBx59JaCY2fp+eyfp7SwX6B+O5Mqzal
2wydXTNXSi/yQOedu47AKIK06ObX0Ynu48zjbQUFPT2yRIvDIYtTOlf6Rb+bJQSzrAMRDINhYtcK
n6anW1F69x5PYZbg7DYo4SQttmplVR6mMsueYq/oXjuOnsxM7XCeqyV+LJ2l3Xi3Nzsqk2yrYaKO
V45ZJmctGohl1BUETbeX+n7OWvUYRaXeAZPlj/Ys1vZ521RXmMoNADZDfWuSxvhuSE99r+oYQLrQ
T7YJkp0Vjg7+0JQUVFc+ilA/QNH1S/lI03dLd04kK3HXT4n9UCXqXSwNyx08jDFY1URfAm/Ueeyn
wNnpGKZf8j4v5uIl01ljedkYbW/kLPB0PYg+RqHuGQFn/Bo0wwokyCqqHWMZ8oqqDZQDLsKpqYi4
uJ2Dpq+o1qEqR5lhlDjjx8KpjxO/hjkLjt58UcLLE9iPRXptYrqFdbWwSRyy3lwDQjfWJnnYPZv0
dJ9Awzs5yZDuQdeJM92nDLCTy4dJ1z4Kr16ekxild0VrB385lkL1Wnfy+SXnVmHyyR/1YMnEcq/N
NVuGXkbbzhyKa3U7J1kLn6tmYdVigO07RGaOFM/JNwD7Xe+qLDLgSRi31V91O8gaTnNybkjYtNJv
DaALfoWZNjz6SNOsVN9rLKLlPZS61loXrHqtO2XwFKDGraXDiKg2cjcARXf5ottDHy8gSrOdm7CK
S6G4zS9dNcnpaRk1Fr8rrWPg7S693lrCXPfwHgVROiIH45G3pPG8DbTUhJVza9Tsaf67tIc2sVkn
npd42kaaIABUlNO/skbeDFl/1FS8Wy7cwcXNqQx1x7m5Nf/gtZdqGjNoaeM51lonhPyXIH4O/EbK
veaxSo/fzNLaDpl5sHJno9nNxkmMtScgy/YL9XDdmr/qFnJrmIPn/YM2dfnbq/gvIHkXHNhd+9e/
/INzDfAXr428omHDbQKW8w/OtdIYVKVH+MSkbM5CclaMdum/sgH/Tz8ER5EtWAfiEPjHN8DJuomh
dxjPKY2Kt39crdhUov6bC+8/kuS/lCRx+v7h1/5PRrQ9hkrq2to/q5K/ftHvTjRagTDUg4JwcKeg
PvL9fqsS8o1fHOxXoJv8m8GRzPnfnWi2yf+F54PMgEsMUb+piTzKuuSvf7HoJiJu43kYyghK8BH7
d3RJwn9/vobAV5nEVvmsYpZDMaSa6E/XUOqmyDdGmxwmhbuG7WjtkMqh6VsqgdQzT4Yd2j3LDZkr
hTUhAhfICcODkIx1pla7xiijiNKZwj0si7CjNSZ4uOCdrk8PbOxLe2tkYtYecj9rXhR1z04w4IHK
gNEWLnsDsx04KZfwzIqIaWXVlzDQKcXo3ZOfgTFakRzE3G0sHSjurPbXTBNWsx4MLOyBNdbRoW0j
yQbH06Atk1b7/NWo0Xk+ReKLbt2Qu0XXBuRFTSc0EJrMk292Sdj6pXs32hhvyqG/toWpbURr8Djm
IKdbPNiN9FFm2fwwJXp3hidaXm+uo2otplqjKcybYhDrjh4z7WXyWjgSj048KhSRet6B+vAPJiWW
R267W5aI8JyTOq03ToU3x2wTSqw70mBGODlUkdudMF8Kn5VcajXFo2FO7tpP7Ld4mOW9U89+WC2W
denNrNkP9WyHiWFeEndpQ6dyxVqbWX5NUisultCKs1WNV0fnTOuAVISFTCbv041MubVFbQUoWPnR
KMsiTN1JXYeGmzrwjpSoWN/aZygLFq+tX/oTPUaUndXnSDblz2yAXDvkEPBbB9YNQlh7JYv26QDe
R9ShrcXVEkUxBP9Dl/iLj/OPkGlZBXiyD8NYs6RM/eoxa1rrak3+dLSkGC9pq6sHmScfmWkl707t
woKJpyPS1Bw6dPSsaFmzeZJL7WGop/KxaPISxatozyYY+4AqjCaI/PyhKbLurE15H6Rcsc9seyIM
A+Z0ntO2DOXkmGvD4ZXCio5DfYjip8UTVFQXnqL0O6tqJm3QHPgmpDSOVqL0w6z3XwV//j7u7eJB
DBXN3Pga/atIHfng0YeMBBZlyO/xspxtDUkzkzxRcvD724Wk21U3+UQLt++AE9v2cQaxIRvL3nB0
p8V2ou0WHdBJ11rXJQc7S4xQ2vkN1GgNdqjyfNxycI83muqPruW3Bz1x74ahVXjz3IqaOqDxQIAm
zl1VAYy05TMYTvpM8XaEmdBdum8aTwR8ClcP3xvVBUd7oKEbKwFuiD67EBu817CaGXPjh35hXzl7
0Bnhyc9WCrEvs5o+VXw2LETfSkEnJ63U3RyUqXl0bNQnrD/HYv6i5kauaqOTq6XXX2zglsEw+9FO
joN2NxL3Itop4zDT7Vduhu29KUuKHVDFgwLk6J4KQ/ub7WqU7GQAqslF01TFkp6E1kFwZFtRxv46
iEite1E22wIzIgffw9Klp67saM/oMIjilasiRghMvSuWwmWIlluux1Gmm3zMJvjcWXsFwFc8wOmN
90PG2zwzle0Bok4P5UROsOroEJU8sLcLnLA7uxkOc2ONe8o0ojxEgBwfRpu2JWPWdpqanTOidVJx
gdWtPep4kDSqiENlMBdf5mi0ytNYO+ey8T5qVTtr1138p4xT4cY2qQlIvDS6ADJI79l3v1e2RK1R
+ImW1Hh3saB3q6TRu7cWSuhWLxMZNrIwj3FRMYJDMUK4igsw2XbB+S6BH85tF28897uibmqKkqv5
ben9lM0s92d2/t0pnaeZFsophQiX6opWHYxTugvO1qvK+xqDoL8afM6ll9iJ8G4BXGnZltgc9gpn
0Gm6z+q9zIcI1b2i7KuWlX/tMvFT1ui3MYzczZh4BaKCZ2DD0FzGKumSOo8CO6UxjMG5dxD7qUkh
8Lkky8Yzu3IzJwr4JAUAI63q35KCwix7ByG+O4B0S3qeLZr6zLWsnleJnfU6yQeG8vu88WqctfXk
7fIeAeQ02Y37MPHAfrSaiEskH/nooVQNzvfWSJtDslA6TUjUcj46Pv1pYPQqRofVIkEblyvFVRWa
x5DAjv1AR7V3UHOkbTo/q+JdpLr9nFrxfVLcwORaBhIO37bYJjm54QAYePIqPbtdD6Zd7ow0Tt49
Tv3+qvTYZuOH7uxTbDUG6hIEJXe1jH20HyST7mgNA11O04I/gFv7zyq3OZpbtjnedUPbXubJVHoo
qAtpcOTSprPKHDzRK3ta+hc9stS7avT0lWcyFtix7O+wrpT30eD4P3UyIkuYFJF11YZ8eNHg6p5L
XewFA8qPsrTcL4fisRQTjqXg6DsDNgefQceph33J3TZoOT/M4VzcCjv9iHcRoS7xvvXD7NB01hZf
WkYeBpy3abYrV6bjQ6Rs9xvPEX8t2XtselacGuLPrREGu08S75t0mj5zphqbm1GMxymvhsskGHrw
/iXaJc3cVq5Mq2xeabLIz1Yh6YygKskWgUnRHN53lX/Zncqv2Agei7YYTebGKtqzsCqx3CVcrLLu
1P2iLAWxfqTRaGW2LBTW9BXpd7JIxldnnMcfkUetEqmTYVNpGQOuFvt0B01q1g6NkQ2XyuF+s7La
Rvu09bm9nxuKM1aWdsvNCSrEdkIb5Rtx+op07BL1e2l0FhbyNFNIJ6LMXpSX2hRa1FZ3zWy2b5QD
WQq/mSz2XHMpI7apyzmYbSZ8Xrm/tkSjv0Z+F9lrCqPzKTQGYPF9YafXyIcrwiJL0FXTV7iOPRtT
kpUg+BKTZsOUm+I0w0g5EOVzQ1faejgPoH8KqB4wweQS0DJrr5WOpc3NAD06SeXbK6OVD0bfdmHL
Jhxw6IAzQmDaCCeKsvetIAC8Kouqec2brEMsjPvWCPqprb/TRSCrdQcnVq0k7P4fLgeou0hn+2SZ
7ocdJ/4zPTLlex239cZKMHjCOxcRIaUhxy40+kABMhazOjAXXdz5iy3eBqeB9ZRIPLZm7IC8n63Z
+hAje+IuMqxvPoYremhKa0IYa1h9VrVZ72Jv4l9z6gi9XWYl89XLIzUEk5kY74M/mIGka+SN6bx7
cHxcdDTlmfprv3CAXANU6Pks6W0PF10YX75ir7QGohlrBzwo0XeMJ9UzjkLaB6wqmY5928/MlZqW
hEvTsi7HubLP4vyiL336XVXiDJiQKAa8/wE4JoZHlkswoR/sztfPPb6fMPZL1pAO0YF7t+BsSJWQ
2CqcRHLlNIP94YvFpIi9lvG3yp4Fa7lyRFw2ADrMgdGm+tanDu7cduayHs0l2hPKwt5sO124SKvY
9LrenwhkIew05Y8kM/smSHuX1mOoKhjWsChTcNE1zzGuhA/XpjB3qHUMOPw2l5v1z+7vEopp9jHH
LLyqkYOkkzZxZq/i3M6+JPawasXwiZmHAltuLTQG16yN6FeeiicEsmSrp47GfBD1p4adDips7nrH
vCmpNNI5I5ZjTAaaSOmmalS/81Jf0eZlxvn31hMGdIhoZAuQgPKN1lKaLoDnZTnmGuVBI/aPE3/D
4mSCyPiMlrQjvdF1u1KqYRP7VrVXRUy/d768yJmVdmBQX/Qes6C5ECljOaan/4lr/df/qW3Xsgll
/m9T8nP3nvxxQv7tC3737eiYcFgF8zD8lTNwy/j9NiEbhv0LUAlAKwCWboxlhtOqpibmr39hQtaN
3xt4fx+NxS+gYLHZQK+8jdOm8++Mxr/CDf6kLtkAlnSwymAW8A39Y8yRI1ua1LM33/nVoi05AqWc
Z9Yio/+tLG0LDzlNjDjiYnlsHUIaxjynDHq0r82qam6+s/oIP2G6ZD0bHTy20zWZZ+dSSqPVrVVd
TGlEPROb5p7OqxK+UDRe2RZPlQp6fyB5+pxEEwLqjtJ0xiB2P1wfSKPavY/AVh5q2AWQRkF6195P
Zqk57XdUmerTsI8FkZBoH4lJy7DFe2p4lANv8qNW1Sh40k5Mex1nTNZH3kvbuuduSUs7PzZBadfZ
QpU3+xCcAaxETWmXuHqL9BzdfIlKmIsVjJSoUqJhJk/0klpcd0YdFkuvfYxJmT55md0o5Mske6CJ
7NxNjdovDuGdpI76d5+rb9W0JcmZNG/SwNXpgqfsjaRz4E+LMAm2YHC/maKAwUy4REeAM0d02BKC
SEZT4jmJ80HbEyIZ5zDPtXh+1MDBLXqoxzlstsiWjim2ZsoBaDtEOqeBnaHTn5EWqxIWST5d3YJb
ADuhlmxeThOIaZbDfwKc/7c7AvxMpMq/g83+STd7+lFVP9r2x48/3Rb+9lW/C2fGL4DthHFLbwq+
2e+iGcFMCF0C7csQFqiQ/y+aoYy5ngF8kHCnDY7mpob+fmewf8F3hwwLCQJWOlC9f+fOYIt/gjTd
WjKIl+pAhHQfIMCfRTPBVKglcGb2nKpZbm6ZTWkEuQGEcPt0Jaa1FcKeOZ6AMzAtt2oOca9YWxFH
YqdKO11FTtSWa1RB49xyYH6acj2n5UzHoB+7LWvTxlqXsTt9L6dJqXCGNvvux5WxN6VecHtwxkCx
a6BMVHz1lez2eFrjrUPYIqQtUwWkopJgWbp+Ow+YxMlV2DUxqalFAldlUPCZLyDt1N9tqbz3iotx
z3zGojN1N30rsBd1JBSHLI3vMeB5u2pOiyczsQbmSeqRY9Bvbv09YYLamoO2HNoBqGgYm677EXnw
+FZTSRZzVTZxfFc3M+uarPNOdN3oV1w6ZlgV4oHYmn/Hpa+wAMTxW5G0MLHJkuwW0Q9hDhodR7Le
bBsRVbsxtYO8seaHWtbYDyqz2lBkRRFPPxiY+P1DXOUsiqf8onmYHQX7E9Jpo0chTFuv+lw5jw1i
4HpUth6gMNqoi1O779tF20XaYhwAn2qHosXcl5sKU7WWUROW6fWdchORrJWnseyBpfBkpHTWAZAT
J1runC01luXGhCTEd20XRjiUHZFq0SrvzSd3KqfPOe/ddTti64Ni2z4sOfe9cXaLDSnBifLKab7a
JDE/em7BkqldL3FoGtLKdv1AYR8g3ujb4CEdZlnkfnkQAua7fjazu9gpSY958lZUTZhwjQtiCFP2
0rvWbZqNcs00nHXDXGN+BV2OY2TVIPR8eE01/ozH2d8sejV5gYoozOS6sR/secTAhzfqOSFn++xh
3X/XXMx6WEoc/U6r8+HoaeyyasxNdKD6iVzTRcHoR1InTJbcO9COWN1TR1rfFaPxnEya7BBzbLXz
+jrnaaA4U9M7fW+WjX+0Fc9LUrs2Ih74gFLseg2U96Zp82VY+b1Nanbpp/FALGeTVSamvmVqrE1i
S48HH+M7GphJ3xoCQFCxraQby+7x/1EkWoYEiwczzFQswtbAezWZS3nRNAcMLhidpK/oNHPN97pg
v35SbFmTozSKFzdtxLWsHRZXnqHt27S3I3NbdFZGR/EAc8n/xNGv0nUczcv9MkztBRusV376OFCW
k03ldEVj1TNuCOvScPYnn1Xk4smO2mztNz2VcUXlHzDHmrehui2wXSYuAbJJK7MxSOch3kkcv82z
WYw2I6BD+xOCNUJvLQ4Vi+BWC0snwwHDjZL3vRzksoncrHLJpcSR/rokit40XWrxWc2iFC9s0UyF
FYE2uYdq8vvoK4sU8nC6EGtCpEgMW7PXek8OEmNUTuCvxDTpNzaJiGkoUjoBkUE+hBYhfXmUWtRI
BPhbVrXX00c49A3B4oiHrX1H+ooD0iyd95zzG58UHS/xnolUp3ZSjZQcd8KG2Wp1Od2x0yB3GOME
Rl2NSNiqM6LIX1dOzo9cirhxVzBs4EvHC/Ixxr84WzFdpjR/2/zELo9uWVEf+1FYYqa1VgMKc30v
6PKsYYT0BNW6Y042Sg/B0mrU8EwiXutJ5d5PuHY2iJj8p14M2apxeI8DF0/PE0AX89i4CJSrvG4U
S1sy3dsM3OEd8zLpwRQ+h41uHzp5genS7C2xZTGdbCsxeNsaa9elMosTGVkDlchw6tOUOMkxklJs
6rGz6b6mSYeLakglLoeqJ2FETdvBE1R5a4z2XKsZ96/YTdewN+HT4VnVHxnhQXyCOjRYfDjaytWq
6iySvr56g3DPnauGVyeLTNQOyz8iLVqrQjVGmE92vO2abrllUfpCX4H8mz/VrD54RhF74cC+GUXE
qnlIdW9l6koHBGREmwkz2bNDu9qDbWsRD4eq2BexaO/rztM2hTbrh4Et5yejqoPiaYSAtOI9t85o
V/KtvufCSMMWA+nrYKipZntkyl3mqOkocGjc0UZFJFZNyDXjnL0lpmUc/h97Z7IcuZFl0V/pH4AM
M+Bmbb0IxBxkMDLIZJK5gVFMEfM8uANf3weU1C0xVZlW+6pFlVQcgoEA3P29d++5TgMsyY7UttdK
zJe9PqcBUXlGvUpHtFN0hOaLixh1EyO+7vKy/jwjVjkgQcf3ysx/R1gbQLjUkCQu4HMMJPnhd3B9
CY9tlemfEvjLGyAgzppOPA0zXv9eCfJ3TQOBdISY80LrgRzNOc4IwBbRzuUNbOHxkippSDtmaZzt
J8gkLXshBfzLSBfz1vBm47dxgETs0GHcoPc39m7XWGgGeT1TVGTMIfXZpklN/h7d03Omy+aR9n5z
O7R9e3EcQ9xQ95YBxtb0BkgEoH8rHs9Z5cyBQ5b7IoMj3sBObiY7Bt9UDfo5DA3BL+lcTgIF6ufB
x25YFRayVhUXfZDw5F+c1FM7eHXti+8hje7cbE27sf/Udo4qVnbhuwggO/Epc2PqgTSrfpVk8TE2
KvRNNlX6IdajL2FbAkkrsTnmpQeNQJusTYKI2F8RxkSQZqhv7Daqb50k0U+W1i0n7TZq1kpDK0Wf
3E5Xyug/aybCvPXQRV23sslrEwt0sRuVK4LG0T2icRHw4uo0ezTxS+ID0XeugeGe596fLfpsQzv2
6woV3oupsGgrG0fwyqMLye7WZoIU9tGdYo8mcEr0RE4pQzP2oXOnOvkdjfufufhP5uJc9YUo/q/P
99e4+vbbf4EjeSm//fWI/8cP/nHE94xfwLaYBqX1H7Ps/zvm8yXq2yXRaJmZL+f/v9T9FLRLChY8
bqbffOmPQz6OHcN2dEM41r9Z+mPM+TgVpx0B5NXib2DGzvzz7wf8po3omgl0Nxr53ZyT4+qe2WzP
ls/OyG3vPEkMs7e5VicrnOdP6Pe1gy69s1nhsAgK1o51jVv5kxiL8pIP+qMT6lHCSadJt5UNMIxS
mVR6xLaBja1xm9KkWvmdd66XOR6TlEuK7PeF4O9bV+a3liZ3YV+H6751BLV4gcJuHHxcBMnboA/J
ueA6BtgtgWCUVYO82Z9XjDwlXo35VAn94hpkw2PReamUXAyQ7WaysSG0ffJGpm62LsCULiy3s2ep
nUxIx6mj8o3e/K00xmtI3C4w2oHJVcbZc77Y6XTSI76rTRGZx8nLVPcoH5v51emzYz4arzDMnxqi
x6s8JAOoiC14c/YeorO7otOKxLULsfRp/pmW+RNr64ung4DQI3nV2+x2uQJ9AQ+DcehbWpfoqKM+
3Vr5VK2tApYJ6Bq6mHJ8QKp/9UvlBrDOGS7k4lUikd+x4EBrn06cwqvDjI4j0GTHhcEfigj+aJJT
EahMPbi0imVtP8VWdoxU/tI26QuOK7ZVi8OHy0DH5g1JO3kj1e9i53xWk9VvG0FKuGZnx9kGMKD6
mGXH5HBiVlwoM24pXRzkpMLU4b5mAq+LBhyhr5NpE2nLtYyLF+aISN2YQSIEwCK7vFZt8w1aM19k
p196k/HvsiL72EcQaJ9qj545oP03K+fbHCO5zTJ14hDl7H2yifHa8w7hRD7OYU+4Yu8y4SfgYY0p
HsZf4qfYMewZo0p6hNf62NpUWLGjHgoUZIqoFzCiBHMjRX8pR5AeuDBe0bSdRngnQRq3yTlrvKdE
6b/6jXWHjckIXFhFk9nvZyb1+0aNDyi69zCLe25Uax8VfEaaTtRV1o/9ahjmk1tNMe0cPk9hGRat
Ke4EtiJE8Ui1VnWnP5aR8SosCQgCCd+qj8gT9MaHph0ebJW/FeSnBrrLcGIo1IMVGjGZ6D2oEHNR
hiBACAwU48H7dTdK9yyE/YRVFBeS7Zxrx/a2/fJzvE9mpWwu0nKfEq+d9ku67koz1Lk2CSjGLCFw
wsXoq9FIYsHmtstVFAbIkZ1gEv24b7xpJP3CGQ9d4foHNWraXRZP+aaZ6+Ku1OoJpXQ+HouYg7ap
5dYrIIiv09i6N4af1cyRVJUgbm7RNadrgUJ17WWzfAm9inEAUvjc5cjZlI9ZGT4WCvTCerY75rmF
mQQqDmH0ZF8piHFSqJyRKGARrNjrmij7TWMrpAQtARR02KC3M8Xo6SB6zTnX4ktZYQfCLfRYaSgq
u8FxNuPgvChycV/L0qR60RbaHHNh38OhV8/CpbleDGtzqhZKCJPpiAwLTLLma2VUNXICOHUwJwJX
mcbW8io+t4lHAAYhXm3GqWtFruEdUpthxzATj0zmPXmaex7MRh7CsX3TZEuWXPaTrI1F//eXDi7E
QKI8hO/aPPp0hD/y1RkkolySWbW3R41G6wBfFZ7EOXEaEr4M9ydQRHae715NsKFZJJHZ8J4/gBqF
LYfSnbxyH/Gor0sjO2LEjnHV/zQldmkvfXhf0Bc5CwJK+wfspfQ8ZaUo0vdmn72IkNVwWY458k4o
MFdddeCf9N81gP+SZP0RYca1JB+WDRwpm/g+aSuyShH7HY2YqXfiDdijBwbv2I8sey81ByUI75dE
thNnyp/RJq3v2m3La5OZotMPpLf/EcyH4l7O6eQvRPnWWqdV4VNsuDj7O/2UVmm2J9z4VcJLQ+kx
wvIaUXK3FOOrdoEbwE2PyvlE1hS7LiH2QhSAChDmm748SZfl23fNOshg/DRVeksRvS2c8aqK6FF3
4mLtKvs8+PgPVQVI1XGq+jlCixrY+FfXfzkl/Vw0utyw2Jdpnhr0VOg4f7iFzBz7ZmXa5T42u61d
6Re8DpdiRo38k9f5pyuKC3k5WtFfhUPGHfYX5ayQhq/4Ivcqop9DB+x9MhIaADmLcEl5RXB0dttH
RvEpH6eL1+vFpzhiD7Xn6K0ZWZeXo0qacYBAqXZCfos/hdaYJtyzhbkl9lnunTopgijCvtgoUz1F
jjntisgEtJNMyWnQ2+5aZoqM+IX8ZCb2sU98BDtuD/irTN444Lsg5XM+RdywOwYZb2E1P/rRsJ37
js27tvbxhCE0LpMgAhoFvkadcEbn1ON4Hick/6bJ78ZH9bVFhR14BmesH1/If1hhSIsght6AMmxC
5fn7dZw9DT62ZgGglfiMOE4oVjawLu5Kk9b+x6/FCfu7px5VqM2nBQfnu6TP1pwSL7fhYzvZeLW7
5Aiy5ycL5vuT9GFlgQJN+NXy38L8CPxO4ibrc10v95UY622XKJMg8/l1WemT2ZpoIoTHzLT3QjPP
MhQxppX8qKnwS5emv/ouw2CmKO3Kz1NrP6Zs4rFgdaqn4tYworfZlRZ1Kp6K3HJnZCyWXA10TW/y
BDO2X3/2IV0hIPSjgw2nLcgdzi3Er1IKiqbemi0Cb4vh/A7T5GKYTN6ckluwSbLbUWXHzAEI4rsp
B1QDMp9j1EG50CRGvb9WpRlvbGv+CfLZ/odFn89CoNEFPwza+0OhUJp1T4+0KPcGrePVyOwrSHok
8KaW8Z5jrkDCcWudT/65cNw6CDu0bbNR3PUp93KYlRv8WMNWhotk1mWGNsT6k0xra+2D5gF4457D
AUjfEDrnGDf1GnGEFtQVDgdylR91U77OHdpvL7lXFqdDRujgMzS1y2Id1h2XqYYWuLNyuRO1vEYO
HpK05f60axa+zgXTLDQ7RXOXi53pzI+ibsfbH9+4//CQsGcs/3mP6fjIy6XD4uW9BIkv/XLNEUdh
WefPsXXsLHX0k08E7MP3z4nPLsyyZuCu/+6ZbGzkIjSBQbubXbmBKQnQOkyP8En2gi4wRCZuyXmi
QMJkB8Yy5QQY5bc4NufVUIUufhhRBwkpmhvhzvghgN2uysnH5W/cAJW7wzjVBbHgtA8bzFpbdfda
pPNV5dMJWzSbMbdZZGUvoVxOqYiTmHrcNkO5TlVlBhxXN2Of+luk1Of38nK2lbVOHL5RtNnR1YDi
pSgnt3U4wHeY+/igfKbISxEENqJayz6rjuUgHxI8HmtMjUMwN5R6ziwf2j7SVxM6PmGND6iLL42W
HC2L05rhDbBlMiZR/AM2qGYFLpQbsh7GrWG33WZ5jDrlnCF5PrjRUkA4mcbzVOO8bzgt6WF6q5rM
X3s1340j/alJHR6xHk+ocNRr2/drOXCB0zy5RSlXMMvlKG7n9lMajxifbAwilbMf8SppY3qcCwiS
QIAof/r8SFG8Q/hZIi8auTF5OlzZ3+aG8zXuZHnMDOc8djinzXZC8yt3am6THRCp6gSr+5z39pPZ
Jj/bj9/BrB/WQ846yJ4Q6nNHLW6Av+6T+YTV1IRbse+86bXsxmuns+8hwKW847Fezl/vpXbVCwOh
ICe992e+jPstkxSwAyk/1hTWOutJZ0LttPYXufU67wkYMk2fvEY1THsE+BoFWob6M7KTDfFw0Wuj
5eK2bpmqzRH7Yj/H4qbkbw9mzzqbGmtM2k+Po8VxS2+tmiF6Qh5t1C8TIU7WCHNN9sMYkhkkKI7Z
cD0e+pEVlMTqa+tTkgpwpOhCr7YzAOPJ4fMkbWZhOZxPRSwf0hCseGFo8wr9+avbAcVr6/7qUR3s
s8Q9j2wiFJnDA6zOy3Ka770/99f/dNh+1mHDYc669q87bOff5H89A0T7W3ft9x/6/+6a77AAQs3+
vybaH0N0T/ziIatBt+O579wbDvt/9tccdDVYqvAugeMhtIYN7c/+mo6VRVj4WHgOHLFM5f/nv/9W
P3Qf/v0H/ijbXx4oHCcWHhhKtI/VkjEyrND1qDogkMPplpWRc2e1sj6/4/T/cmn+4Vj93QbEa5G6
zRGNpiLG3Q9P8djp2tz4RnnwLGmc53EyzulgiceJK3DTwPPf/Pj1lt/3t1XDoTVpg1vVyeEW37F+
WrTrXu3rvF5hMKWSel0AoVSzgRAG4RArpmtt8PwZD9JNzIcfv/hi2Pnw4hRKhD5iEUIE9bFYajQd
4BqWzcPMgvwN7Dw42RzT7c1kzOpKl0M8hqb+s7f8D5fY4WqxhlOofR/61ROp00rfKw5tYahLlsf9
N9b5haKbAKyN9OnffkHEYmDCl9kUDdrvvH+prqna7Fqxj7WwOnmAQXAjL0RX39K+Wmxtzz++rN8n
EXp4el3fdJB+kAL58WiMKF2fI+aVe4b2TI+J4+rMu3lu9HHlS7ssGEwkxtnPyY31psy4NqNTPpZM
/GQQuxkyVuZm3rWfgPwgHHeGcVXXcXdjYIR5mkz/J3cBUpmP94G3nH949pHDCB72pZz4S4lXMrSK
0qIf9o5HVMKDRvpGeOqiXG+2UdWwsjeRIY9GRcsqWnW9YzzwDE5XTeTtnq6l6x6TzrcO75PcCAm0
uyLel3upC83qVMy+ARkxLuLjCDC62JTtaJwLyDtF0GQONLfB7DggaW2yeNTNmQGao4yz1npauxk8
vTrV2gQGuGfvCBPB7AaYTOX86o9WPa3ddsaSjI7FTE+t5aiLyyrhrkkVycQ+1UftSwqqOrw2rdly
y4VpwyTP6yYNeyxcWAPwEqYObA70AlN1i6R1tD/R35I3GAooY11yp5jkw2qne89C0E4FzykCYnXR
ZK8uImsAeKqwqZ+H1IRz1+rWgYjTvmEaPtbPiI/Hi951zKRFM7N8MSgVYAJb58VvAQhUbc7kuxjD
+tmKe3XVGs14cHra2cnM3AremFkeykmoZzqZuI9Qs1Y0bkJHXQe75Z3WGS7ogoNnE4gSRLaZZlm7
HnzpvOQD19FHdXAhPtB4GAQf2uw34hFunfPiaq66JhFd1YYRsbWdqqT3OYhp+ONBVavr7/dqnEbW
ADgwkcMtKJXuW55WwKupb+pncxpJHurkmM+BRgJcTJc2TIpD1gAk7FF6CH9A823GX2K6xI9+zXq6
7rOBYV4xYcFYjaVrv1SdD9w6qnn4m0LcCHQnj3VewLuiuF+OzhnnSua81anVcQJSvKOUHIapluvR
ffc+m139DPu7oIlQZXMD5XoRGYjYsA5DzBh1JevlvUpb5Cs/qtr9+/W3Ve8E1uDDQs2QMVH8xx24
BWTX79/Th2EJ3UxPWTfmeK/xXj/FXj+uZSTEdoAcWQTx8ni4fQY3EDZVGJ6MbtTrYOzkgFEYSMLV
0tEnW1BBLWqYPsdOfu4bXAsOsvTMVPeYXqAUYmJU4bjNUyC9cCL4gTJPDP0gjd4bFXNJrYwxL/aJ
tsNplso1rMMpvNYo1cnRrhyk4CBu+vDGnMX0TOobfvdJQ9QuISMnFzlppvzScfnjXVeW464z41Ku
Zj2rVpo/YrrQs2SlObCSmeA/1PDAl9YLKqRSTFth5SjIGnWQVmNvaz+1zg5+mmAc5T7EI3Tqo4rp
SDHADanDhI9dm8AHQdTovNh46nSzQbUyuXR6lXGnuXF/lXS60WTgPPna25mwub86aQWRSNRp9DSC
u+FKY03TzYppbjWfIeNH35qOZdMtEpQtSQxrSS/F0jkGmWmU4HtW3LsIuAjchY1Tz/03QZNCrjsN
lM6am1sckfQDtRJYzgVFjhc+WmXXl2tDsz/3MXGlSdu8lIaXnkkqdOx9Iy2WbMSFy7xYH7mlpsyB
sGzwL8zzB3Vlm+NeNkN6B3tXC9mll1pj6vr62TH6RdwSg9LxOJVjlR1HdZ1pxz9iSjIgRRn1MwQP
lYMIky+qggicOi4LZmVmD6mmp8TjzDxYYnIsWD1w5RPPsg5+LXTEbyIs12yj1YMLABjob4luCUrJ
1rAK3zk6+Qw9jCQx42vRahqm2Nge/ANGmdmSgVF3aovBaCkhTcv6dY5Gx0VpQFtW1OGN1Oro0nZp
fGCE+eDFcfOY9+3LVKhl9U+MR2QawzoduE5I9VnnndpIjqKqza+DFg4ywDSDdUZI795EYeitkxEy
nsVYa01ShBHwXGIuDKvW34J/Le/UQLzwdrbNxyL263WlOvi9I3XF2p7MBv1AbjvjqrDC8gzPwP41
Nyy+v2bHaj87dDrCX4UvsRs1TR1W29mvUABgDRhQAXaZdgNib+DSFfgO596JnsjJqPaJXfp3DO50
UFiguj2jhrE0mWH3TK+as0jdO/6NJRMtyIyRj7URot1Q3tssFjZio3Prk1tJzedjJJ3YFooqLdYa
Pqdvek4UgcNMz11l7sxN0wzcKV0E4ixS2nIrDRGOiihesgtMwVqK+o41PRX8npHJ8c7tKeA6yUcT
5LlgHYRhy9+EVIkhbW3zf8RZyS2orEjcuDnNU+SUGet9O7b7KR5ZB0cH1cROOK5/I2raQKlPyjBt
NJNFy/LoEdQWL+86EB13Hp6tPVr6ZIcmzX6ZJ6KKgvclEMFQ2G48LVpufann8aWXpc/guJb2jRwG
fQfsBPUdiKfuW4nHtl4ZVssdYTLce6GVoy4dNhWJBC3JofyAPo4paB2PE8NEibL7/c8ySlpVuyZO
OUmEmsb25bWs9k3eApCfBnXpR86+BYQvDNN5OR1NTH1Q0YepsNWt4eI7CfRWVM/SbOr4zoS5zodV
1LxXOc68ZEm9713tps47SBkuCG/MvDGB1vlK+vroeUEEB/E4ZB24qKRxpnsIaM6zGxssrFOrpTey
bhXYrRz9DFuGET1ID+s262bu3thoTUDLM4S5B/GoH+sh1t76thG7eJBYaPmbOeUkmiceTSW5Lfy8
ZSdvgKs8WG3D9hS1EOW3rWfjEohUslxRLAXkNDgT2/pQ+w4bZstSdR8un2gKGuplHgruuLzjY9SM
hqoBe4/eApzviHPb5D4qgkdDm4gY5DpxtLx3rUQb7pGy4aUPEhlHsX/NM18wLQTVOVs1W2MzJdsp
S7TI+Jz6nJajnZK9s2LWoiAAYkxNdPytQZgXybqX0ESlC3an0JhorUCE6sfMbuOzVfQjuOWY+XQ8
IeuxHQKm0rm+5eNvrhiR40M2xiiBNJEctZ755tjFbD2TX+zRBRugBAA/k7Dk8D4ad41ujM6FhwZ0
6kK0PtanyGdJt5BebJHqM76kTUrvXzWHakRwjJTHuJY2Swz454VBivYBRxEnkt4tsjctsR0gN1W4
JwcGrWffMITjCURPaZdvGIzetHy6E8qWB+5rDgZDo9+JvtbvnAKv1qgXgdtNxV4NTrPhbBzeK3eY
timbKArSWG6UbTPB7O1bBU3/E582+3Kp8iM7X7Gzi4WZuBjA/cLFQpnfDmST4hSMpzsdks/nmvnt
c1uZ1rkacVUHVsRwp1PNLhd5uXbHi1UYV05+5cbUpP7muKFD227E3MS8V6QEq5aetBFiI0v+zWlc
PhB74BHeOjTRET+St0pO6qSNdQCPCSfcNIzLChLrrBDsV6yGfVqdhsbUQLBOTX3bZYuss4hZbRK3
5Y6cxyXCDvNW3F0mLNM0zjl2r39cRi1Vx9+qU4YXFBwOjQUixc2PZT963FSw49X72nk/9I8KMXG7
HHx//DrfVT8IeJgM0Mug7Lcp3P5e/YgwBndX9fU+L10W44HJ4kODjzNf2cqoTi76i/j4vhz++HW/
K/15XXIIHUbrpFFQKf79dSnJcwtLMsTpNHdfeo0YmqJTuUJfGbN+VUU5XV03Zi1uxuWU++NX/35I
u4y8qYp5wPkjPg68Yb3TPTFcstrxb5ur2W/NB39ZdbHVs9r3EaPUlV63lCXLyZuhPIv7+5/wn47d
Tzp2NFpICftBx+5QfkM38/LXht0fP/On48X+hVESZ0tbN+k101770/Ti+7+ApqfvYLGLL8gXvvRn
v874xSOqXmc07hg2SgduuD9NL94vHl9YfuwPwMy/069jBPjx0TUsg7+CGDO8HUtO799vbQr6OJnR
8x9Ca1Zrq8nzF8TGBFkMiW6i/+DZHldTN81ISrRRBllkGjdu3Ba3MxHfCmFOmW1CPRm/eWCc72Yy
er4K5Dyw3USGNo6fKtaqCnFylnP5tXBC66AzprxrE+kyp6Fxfgtf2p+DLC1AIHYChUzi+vdem+XX
Vg3jnT6+FFWLcxS8yiMGlva5yhIqoXnMUQZneq1eYEcXapV02oTcx0LuuyY3Gze91XtRtqndJvs1
xsuKwaUtKFMnsw1B9E8Jdr9G4YPNxXAL6o5YioFwFNiELa2iTV4h5w5aS6QGWV+ptWtEDMmQuiC+
sVJv9DfYthNOvWXuWkGmZdVr3dX1c4W++Tx0kx4MVt6dItHJV3iY5bPdJ4gqsPRPJ+CMzaepTqMX
Mzbhw6RmtSrIHMGmTdcf/zj0e1+eZ0dVF8eaKkLLfNW0q6mQ3g6TYXb2rUJ9snNr3tZTv54QiHie
HDjDAksZy4E8bnvaSTPxLkQdCXoiVvGqutxYWQqphcsg9RD2aX9vMdNYJ12HJk5O1j6ccUsgFoJr
6fR4LNJpHk6+khgP585ojsspjSSByBERwLzGu/H1wiyZTk75o1XUwz32DvbxwZAM3rLRQIiVhU89
hphDLdmFy1JoN3LG+9iX4G2qebIDgopndPXG8CXPproJHFG0NzJsm1Ps++ObAAGNen7qtWzd5XA4
R7vMNzXo43RdSgFQElPpottUrbHikJS9NO/RDuzEzi5KCo6QZiq7r2maE4ErQ6qPVdZY0aUk2tPY
s9Ml17jOrC8mquJPYnZ4NZoB7b1BwAbtg9g+GWYKKgNRPt0FqyePYSLzxOzHZi8nlJRRXOSBW6Tq
WSuj9mjphfhNttJrt64OrJajtvQTXEqNuII/mmVAbF6lPdGvcS+xzQCP6BKy+1aim7NXu64sAbqH
EJ9In4u1cMCdNoVRsteJ7LOE63TxVNrddsYUHz2SlDhsVxKOd1jaMJOnqFhzu1YPvsVpKGr7iliY
hq8bVWTfNqM9VBuQcPU5BSqWdNAleMrRehspau6cjonN5UFUr5O9hN6f/6lKI0LNp8Q4pS7gYKH0
nKabrsp+ZXZaj9FV4iwhx1UPr5McremIMyKlKncvho8OFePLHFgWvTt6SeJe5Tw9m04N+TPGkGll
5CEMAW+ALx9ktVnBbO6c+2FwBs70idEHPc4cQnsS/WwDmbnpgbfvbAaVyKI6dIjZBCcvHLONb0F9
bnlermGnYEAlIPE/q3doizv0enrxEuKnxJqY5UG/t+eORLl85bmlc8Z3pO3l0D7a1MSfNE7bGbhB
ODFIX45jVLq3VQ1DplhoMvnClamHYvoEq8c8DAt1plr4M/7U5Z9w+QHhlr/TachktES+8Wo+SBTT
KwKYOeA28Znh8mpYODc6wBsGp8AW+U2W1uyGhYkjgOO4CyXHAZeTpqCcmkpfGb7R8WsWps5C14nJ
TTggPqjoE8DeQTXX3XHsfxYLl4d4RvS4C6snxfUB0ZXVehr0L6UB0Sdc2D7Z9K3txhMOkjwIe1RX
iQkGyBCZvtW7+LN6ZwQBC0IwCDUIfBCJRogSE/Oq0/gjSyV/BH5y58o0vfTAh4AkgticTt5CJSr0
6n5MrALFp9cHcsEX6TIb1+Y70with7+n5UQlvyCPBoav0I9i97ZJjO7YWt2pXxBJk/DHncmJGafl
BIraZjqz9gTdyzbymKlWsp6fAVF2t0JJe4twdWVyG51cPu0bPWpNNNMLsEk11U5zSm1nw3sIekCN
Z6SMMJ6oyej0U/h+aqaJFiB0Wer9pM8/ZQsiyhXtN69aiqUkMk4YhpqN1oFgDJa+97LMNrCmfG6/
B4/W4NrBFLRuFijVvOCpIjeazvmCrJpGo/1Mg2EINAfisimST06rNTwSGDpb2E/whABgtQx27sc8
DD85Cx7LXkBZDlartcXHJCBwrLMFp5Wr8CVeAFsmxeLFXKBbyYLfchcQ17AguXrLPXYLpEvR6V7R
ofriLAAvZ0F5xakKA3R5FFKZ9yrpj199TeDRGNS0taaZhqn08jcXWeB5lptuQYbhboIe1gKAObPG
aDdpn0AXa+KiuRIvma+xemUnJKJW4CxAMhyp8av9TikTVdcFXjZcuQnzs6AKv6R0XAgeB3CWLKgz
w9Avnt3Z6wX6dShmy7rkuH3XGrXwnSONrw7qWljmWnZfINdfOb1nfunBuW7pu0BaYzlcqGujjpHF
9srtlJhIbR3LxW0JqE0DcHZ0OjmRVpeog9uzRWLxdw9azrT290LoP+fkn56Thc/J8l9Ptg+V/HBI
fv+BPw7JQv8FZ+33tnC83zZNBCbaBrhFd/F+/3lCthaWIonhpABTj/nLIOz/J9pEAHPmxjTuo1bg
pz5MsH800cYd8vcTso5KFVYC3VVgnFAV33Wsfxm5TUXfj6WX+Ee9KdRJS7t6LTMzuyrLyb4V5Tgf
CHKCYkR/DaJR9g43esccpcwOMAd32gUKDBwk4DfjBYdk+JjNPN6nZkEmxT1pIYfqnWkUlqz/QfMO
WDIwTFK1e4+T08tPQ1ujAWaglYdHyED5t3EE1TQ2g/8YE8gGQuqd5dSDz5jg5YJ46tm58AUkh3HB
P6XxQoJy36lQ5QKIwoeT/1bCjIqQ955TocYvPbr1K9gr2FLDWIdv/QKcQvV8SysNWBwotvR5XsBU
dhiNX1SE4dycuviNxFXoVSJyFuGP8i61S0gtzgOr40mP1O3stQj3BFGab16haZ+qMoV37o1FdB41
Mzy47+SsCCYVoMrKsm/MOM3SQGfBgNokQaLPmFb2OaPZDe3C+NmYqHMDyy/8XYcWwVuBfMzvJyOO
7zgxYGEdqmifyDzaEYvnH9Fcjjud6t1az/A47mmOzGTJlnHuraYJGg6MO7SlS6N2icexK/FtMnQy
Zya/9UhIwZJzYh/AEBpmzXEIs3QDnxlJIwxFEvAaJU7tjEbISdnKVrqo/bPNeZ2Nf/SG6+gVzT7C
arTPmOFThYQ+Gp2kyCtkt2593+SyxwvhM9gxFRdH5KRlanWZ3xlQAHQafXN6l+BUILHN8cYnXEfg
6Qe790FQVjgx4nlSiv0cszwBSmG/jsiX26BbbO+YM2HAVgnYKjIW4N5LRbSKnnT9sU+LRcUeq+ji
9/Vbx28Z9no/N8laIx72TUZ4YFdYrXP62Pbcv5Ytx459CM79MRxUCpmgbDZMsFLrUJfu+FKjL7+4
sgWQxKRrKzSr9Sg5GmtrVILCSyWGvEPiG6WPjQ6WZPw0a7jfc9rEYBJ3njEmVzl58YXG2GTk3/h0
TcmwqWgTrq2yS7jpN/rcMvo8o3IpwnPUEelRGBUIZrsfAW9Ll/OXYX6OfF6DoMV1ms/3dqeijSzB
TwS9YSBXDEtjyQGFVgUX0g1GzAZHMG7ZtiuygsfbaoOpIisjyuiTlgCLbIGxokPtETT4mLdpDJ9A
83qThEbB0D+yaO1mxslELHZb6YaHA8S+Qr7Z51J3bubaxl9Ct5cMwXIxpOD+XA1K1cTN2FO4Lunm
QH0rG/2sochy1103WAGoO3IE0rk/YqjHmgYA9QBcU94MFpnekoyiXeMA/8OxPzcnt2uGo5kOxXUy
ShuxXeU6O4zjPXN/yAQxD2ZWpW9kwn02NJaB3M+++W1lr+nix6sqSbsHbTDzcy6VF3QlPJoEne19
a2esWj5MeeoSxIe6y5EWAH1M9GrkB6MJ1XocsgtBAo/CbvMgmnmwNbgxaR/RDytjkniNNAiJuAzS
RB+dFfWnv29nl/iLzF2udiUfdMuK1zpkyYNX2fMGhwx5JWZqXt16oZzlc4aprXUOEG2KjcuUnSGr
3Q23DufUTaNSkhhgoX+xctt+8jDQr+OMM72qY2qjofce6LEMp1q6uWKR6lhTOKbAvUucUHvVZ4XT
Jc6i+Q5DKleujNLLPLI2ZhEH1AqiBOwCwVDB0ITaRB0W5tCch6AvaS3LzokCYPLNuaAvu/PaYgFh
mS+6S03DJHPcKuy7K0c0/YZkG0KBLS7KJ0kBvQln4J7EVuRcbdPCuBBwCBOvSTKxifgQOcjaVr0K
YsrCmwSW5F3a+YyKdYfM0TKbKURMfaP7NQJU2xtgK/jFE9WIf4lpCE5BxMf/lJLyZToDoR+ZKu+M
cYAckUf6AyLx/O1/2TuT7baRdOs+EXKhD2BKsKeoXralCZbkBn0b6J/+7qCz6tpyXvuvf1yTXDUo
iyQIBiK+c84+cra7Z2FE9oNopvKugTyymY1G3+Y1lLBh6bxDqtsS5yGTDUASZs6iGyf9Q2JbtBHF
0nq1JLc0menxigBQefZQK/eT5hg3UjogBjrmGbIY5wciB663KjQjue4Gn505h7Ur6QDP1mMnBUgi
M/j8HktmDpnEl+k+oRmcRqReeLilPUQf1vw1LcCMSsIuXo56XsfbgpERkOw8fIrpeohXRe3IF7Z/
CU5gbUiuTDgue0pdGxLyxvSGbQbuhFUvj9ZggY4LU9HSFZkgQ4hGPlH4Yl4t4MmuwMdRx5kDMOJ+
a+J77NXGA11lJl3xab2mpZRjEm2k8ce6qSVtvNhdYlkxNGNhavY80afXOGtyEmm2QPtyjWkzjhZd
Aaa90Mzed0dihHddz2iX87lldN0nvXHV5nbmCJPpn/C85Nj1J9EmH7FvqPrqrnJ7nkSZTqfHUsW0
RJT0xGx6g/Kl2Rom+sj1afnidYO7CbOZY3CbsATHRFPQqNqRvEw897tRLx5H5JddkgFJ4CYND3yV
ObiCMr/DpdOBHhbHPtLqNXrE36Ps/+6P/7Q/ZotKiuT/3h+fQDD1n7P5p0Hy93/0r0Gy8RegIzLQ
vtrSqmHx375Pz/+LFByyBKk4KkmMH3bJlk94mgYFxU9zKc/Q2dv+a47s4vskmASFzUazUf/qP9gl
G0oB+UkBgokPvQkDKR4sagPfRWYsl/Clt4TRcTD4fXKuNcTdaIAessay2yUNu5NBf0u1kSlgQy8P
hFccNwMa4B6Y9LCzGqPZMQkhyPvDZbz9/hZ+cqSa7/bvxAT5cA7oftPFOKe/n3BP4FGczISGIAYq
R258Hhs33uIyr6KQECqKofgoF1JKQrqxi5i9afVAc8yFqOKVpXEnMdcCWqkv1JVFAVhm7CpdYMfS
eC7iuAPRkitcC48OzVvnjqK4MMJSSBfb7TRvT3vysra/E1+M7/yX6gKDiRUXpvrOiPGdvAFmrNAx
rBuMThjC+kf8NIYaVqebqfUfm+/kGX/0rNvFcPsnzBxI421TQNbJKfFa9WPavBVzoVNPbFH0Otj0
igRQ79g4ehlzi+0QmnF+pIErz7YJfDbcBjDd76iLpSc1GgE3YnwJI23XJkt7bKLU2PW9JT8netxC
qQMS76byRGvFsaad6lGUyUTTxDTvhOw7qnDi4Thpg7ZOxMLEGluEe92Q37gqo3irJbRaMUg1qnvN
9p91K5UrLaGLbL3gL/1kUigiVnrvjGdsf9od5E+w0yKe5WZMhukqEsuD3kf5TYsxkwo+v6SLZQQl
sfUy/CYQr9KVjwOToBCVaczfQV/d6yRz74ektIIi9IpbZ1gEVWW4arIzD2FpPaVRy1jf0BJl/dyw
LTO3jZ+PjzMjTtxacCcnt3Z2tF2U21p0cRYYrdsHkg33ZoEtup+ssN5QKKKtrEWni0uvqwO7Zvw7
TeTecdWbE/V97TYVuX6MCNQcfcP1jrGh59E6LPX8U02O+LESbNOa0aDAN+s1DgcyWcC+m9OVNeji
C+F4d4sxSknZfHoGv12Qkz3emEnV0Q0ZD/Z2aUags3VWx68Ztz1Er3YKOrBDq0WqFL6gV4Jei+Hk
jBKAkZ34DFLjfEPzFzGvkaq8peyse+TvFi1kATDVwp5a57Syh9uRBypRBdBmnxz+SEBNnbYKPb/f
UMpjvBKVj2lpmuevJlL7uQE9vfamqd3btY101LHffpbmvIB2Z/R3MAc3bdfVaM1AzTrI1ruhMtEF
hCMlvJqmECZKQIMErlv+vM6jPFI5slB7dCYSGytby7uDz8z/5NcOhoeJ63gYxNLKVWHk8VXEju6E
gYurR5x/CexBndwGehln00mhOYX2Z/CrI8U/+dg+LmNdXvk5DUWEo5vsTBQk3FqVT8OcR24Ij6LX
gEnN7XDYsUO0qNbr/PFOlABRdyKr3EOGy8mPx+VNDMu0CUdpH3w3BavtUvgGKIaqPlbC8Zl2bq9d
1Z5LvWURLSUsHzIa8FNpSZtX2LzFSxkKjFsOLG86bTC/Dzg1QIlPBnuTFSZgAXd1gE9wNVccRVb+
PAyHKnIrB9xvzsk85aBGw0DltiRQIvMG2WS8c9vBYCtUxvgU51LmNzY/DCQiLwZdRvW5xi7SgDVf
s0O/dlkOSIzQnwN2Pi8+hF3ZUBJtddVmyk14wEpR0Gigl2uhdAZABNWjqMjEr40+sde6UiTcizjR
Kp1iWJz2PJpxfJuYY/ZUKz3DU8pGNAP1KuqRPeZF+HBkln1OI0hBnDyVNMJR0sWcNOfaJyomEE9g
5/n35kVSERd5Japb8r22Ul1wzTXHuTDG54hyQYD1qDOG0mnY6K8XzdUoPFIqjn4RdDql7cT+kG7F
OLQPjlUh/RAij+8MxzQ/4upI7mF3FsZetjK6tW27ptxi7jLiqCKWL9Ws0xtqw+92dq3SnEKlPsUE
G+k7N6bh3KH7IYUaI4Ee0E0MKjP2jTfapLQsZ4C9juLSDd9Y35GGwA9uG0E3nKv5vETk68sVbHQL
kIiVHlpMqJtmRENjbZgOqdLV4H8b/IebjnWeH3nGRHk165WaqS/0FNIvhzgHnElcGRfJTsymku8k
Sh4jc3Z/A7v0U0eW4/K17TUvPhV6q3FIxUtqDobYyNj9nFoMn0fPJlHdTNYHNJn6kNZC3PpQnHjV
4rOJOMWN6GTWDXS4KwhILDlOfhXNXojuWB18AYHadbQp4DigkYSEoFRjkbueHQqF7Uqr+QfLZN6U
/NBBtyv501FCKN56c13EMxpIy38ST9deAAA0d61pTSfbaew8kHWMvOr4w+dBSa70Kos1Rr9pp/Yl
b7mSZrlLHQvnklJs7Yt6OyshV9KPGSOuWu3J8pQY7Fgxqq8hF2Fv+hlb1hqRyMd03WoJDVQIRx/c
tOvKTaNkZfuiMM8XtTmylfKcXlTo7qJIe7EYX0vpKbnooln3Sr6mljn7wKCTr4u+PzsdbjTdzu5n
3X3IptDZpRcl3LJbRLNSxtZZXrRyxtXmDeFSJJ8url7ANnTbTsnr6M18X3REorprVlq+WE5T8DcR
5U0lzzMWQvsRSrT3GmlcSZYzfkVK1I8u+j77LrT+3KNibCWEmb0yjn2WmuGuHdI06LOpXx9TFErB
SMjTGAyhlcdBn4cjUdeqKXAJ06ZSqV4VWzWsTJeyFcUNj1at6mDppbyPsJmu2BQ5Z2ppY0wB/MSu
Eua/zhrBAJkAHguOf6ewUfMoE12HqvcFHa1580gKc4pZNP+IVEC5KDNbSpfxXPmcWZeOKhHVJ+Nd
qmV81TIDr5PCmTrJqeqYtEU0K5Gmw1VjLPgER9aRNGgvtTVsT9qP5qXMZrBUsU3PQ/+OXy3ZXZ17
INz4qgVnSFueBDi3ymZPka89racxjGl1A/xPVURueQ/TRKtOdSnYgdzgnrw2Y6GNfdW4WLl5egZc
kE0BS3uB9OpNH1rTb+6RhsVLE3rprnLRagGfZHDpjVBBykVT7vA3Mc7VogJcY2wsPDIavJ47PJPG
rQkDqzh6NVWtUS9oXS51OwlyPdIPeL9zPSgVHk9avQus4zs2z/0O0btssv97rPvDsY5DlbLm/N/H
uo+J/FyVMil/PNf9/a/+da5z/0KpAA7hQBq4GIH+fbLzzb/wuxG98FE5visZ/9Y/oGJ7BJ494lmI
nsL6Qf8wOdlZQscxTEiI5pX/CIv7cwQMTpbvMENnMGHx1xTU62d/EGfKOOud2D35KoxxyYE5BiDs
ZZ5xwHaAQdB9/n2B/uHA9k8viNZDcxVRMM+9nDR/kFsyPnVt1oVz4hfurY1hZFbvYyxmaqkG6dK4
/v3rcXD+4eT6/QMK6tywVBHq896fXJUdgweXsGlXjd3X1OcFrDQ1HqXDSO/3L/WzjfDyUnzVfNcE
23QFFvj5WrYxTt4+M+xTVhD5SUTa7sEK4td0zYgU4UKIT2Spcf3/4Jz8h0/JneRwN3iw1MR7D+HY
ZMOsU6BzkmZqH6gCwkiIIE5gDGtD8Ycz97uw/uWDcgcavkmdFkw39Rv5MaU2VbksxJTYp7HimbUS
tUphjKlOSGvoBKb40krr+AgFWYL+a+NBfiIrhft7yrHx62bpX/3+yv/68XFOsofR4UvTvfZ+BpAa
MS0dOCBO3iXUB5cp2ekkVHf/n6+F3wheHbcwN867UUjEVikHCW+fLEl2pLfx2wvcafco8fXz7z+W
uo7/O3VR15nJDeKn4wiIj/p7TgWILMzFFX4HZLFv0iQf1ptgcH7/Iv907ViEYD3wYqxS775MfWC+
3Jm5fVoyiefUG3CXXvgBxpJhwv39ixnq6rz/SARpDROnLZfwfaqXKidjWOj/PKWMcbHMDLwmD0OC
CnlLdMwjh/hquzM/0sSf7gmHWgfQAtbhD2+DWPYvbwMygKmrn6ptvr9hQtNgEuFm9mnyOlU0WRoa
zCvfu6o1yR3a+EWxyTKzdWmb6lVSTv14nZrkDytIu//9u/mnb8BW2EJffdO4P3/+OWU5scciq/nx
qqwfwz660cseoE7d/imA+08vhcmZMaLg0WK+v6Nw5bRVKxrrlDhcXt9XeCAtV5UIHsiNP1A9fl7q
Wb4VC5IwAIlMXu6X27eOOyDNTa0dQ6J7GDc1LMy01JHMxOt4O5Qzq8Pvr6Tx8xKsXlLgxVXTUO5m
G8f6z5eyzsguuSTrj3pI+sv2SrzjHO0oDhg1YoeSLoSN5SzM873UfExU5LKYYBcJjSKrNZTuZr+o
HojLCoJqWOMEXEzyHyHJQ5IjRvWni4Qx5ad7EXodbgYLXIWKRONDeO+uZ6eY2lNh2UeZ67SEqYat
SnVtRYbMekjMxUwHV56nLY1c6BOzuzH4Y3ctvni6kVKqk1chJJgkCJ2o+7IQ+fhCZza3Lm5WFQCC
SYEA16boBI4x4iU3It9+bWKPIInbtHudw/iXlkINItD8O/jppnUYzbR57gYBqSOyrWObcgHJ3KXz
LVRX0sAueakP4C20FKhK2Bh7A0mIUBqnEDJGPuHpIG+T0OI0nmDVycuG1/C40q6M59um8eDb2wN5
VIzINTj9uOIO+R7EY+Kx7DQi7+6RjXx1wktZkFhqDYKXl4x6hh/vGWqmWR8LI5nvcc0RATY7jWY/
vPLJizH7KqS1WG6WcfQbww9Mmbj3usx9zcDfMitKTed1Ror6wkREPaGHwXkt5sz8XC+huR8a0dzT
Q1zsnFE0NCBGtAay/iJxjr7DA9WYDeNRsxp+pBM4W5I4WkC1EVc0JPg722ayCy1L4r+Dm6tVpvHY
LSbXxx9DcS9ltHwwB/KLNboqsGyXRK4xtfJLBmqLBj2LSPwiqU0KPJXA7euZ/xcUb+tA1pC/wgzO
eFw6rhvYdJqMLk+5kic1wGMmV5iI4zbdR6RqiZEIwZ1tx649Ux8+L+IYq42JBl34e8hXT83pPkOa
nja5rhFjdsrcuKZ4mbsms3TCY27G1aQXvu6CofKQngY9JDdWq/VSG9DWdtIeSK+Zk8mb4WieFZtL
Ds2tYn5/lR7h37yEz2OtUOEzpyDeHFYekVABFbn+GwlulFB5qHDW/A9SR9XbwWP3FIqYjJzh8Szq
GHRO2znnuYy72CFrpgZGOFDyJQrobndeh4q0mxv3jCpwSPi5OuC2D5G1mPtlGbE7m5Frv5TDwHBq
SeZz3mBMbWAv4ADHMOZtjYQauSSnSS3KMRusZD5NwVguVb/WZejSiLwkHBxdj8GVwBJy7aFMnAo7
RmcuqD8PEkdaweRoNs32y/yYAanZMJCq62OmK0Yy92RM3FeWd10tCfClYV98rdALv3n2AqAdf+M1
7j18rvOU0i3QZ6xMwZKzcIGkID3VaXP9iabqVm6RPtzPVK+A8O7K8qqSmBS3uuUJ/Dh9nayNtCoZ
uvbVtZ8OBqTQRcYvkaURIyNlc55dhXkrZ7LScyeancek/ZkIIxgcQrsvdNdUR47M0YxNx15eyrxh
hueYRAWMga/RCx0wltlYvqR1Krp1OcQIDHordmozKml0bqS5bttC2zTsAfESmMUW2weA1RjPZFlh
Jibnpx3KrGHa1MZyOzv9/DWMqnETa4l2N/tV8SnJBpsxOFbkukT5TRmar5h3vwo8iwEBUW0dmgXD
iqE1tgVz+bT1tGtQmjrLvxVW1SprmWGtVcan6hhv+QSdVi0Ujggvp5zq8Yqdrrc3LWN21iUB2ZUd
Qjtb0QoZru0+ig9eVcuANlqgPtWsbcyi6p/qzG1Il5dy2ytKXRnrn3NBuRrzVEZYvjFtpRZa6z7n
ffhhV9zxVIIZu7C8X7l2M9I+qvONishMryrhl7d619e3sAO4qTWXHdnrHHbkCc2UnwRducQOqxoH
5cmdQjbYTMYIf7Hadl+ilhllUC2+gZ6xcMvqaPAfWkEzyMbrJwcaeBJPwD2rRie7K0KCzKajVc+h
YU+3lNRrwSV22kmf57HXO+TGc9OuTt95CLox1XIH/4oliNWYjZnK/GsT5yhy9mzh3GExHofa5qff
x06ztyc7nfaOkdXPNewA3pqgvpzAZpk/m1UTsZ8jjIllngI42OyxrIsXh3rC+ttcDza8A0FzWC46
uSlTe/xK1rSJAqBWzkffDWmGjH25z6s5onVsipIeTEoav8mhe01rx9o4dhJFQTizfHzKF63XHpKF
sfPeM2PvemjJx7l5km3icWz2qeYuWwiV0Oh9qLcrX9jj0+C0xb0b1d/MfPk0oTjeZB2sXNZVqM+m
TyuE3dfml4iU+pclScYHJjN8c/zi001DMN1f2ZFQ49o4wUjU5FIcXQcBjHlSjsdIkk2fUX8Qa/Yd
PvuT3VTzuZFoMu4yJdqqLbLeYI4aJmnAZsf/oJUD9cVQ2PPz1Lb2zZIs+U1j2P19kXhN0FaG/Awq
Nd9UIOzfIArj+HZrlB2sugQwwIEA6okRwEZ68zCoNznLhR8667Tw7CNu/rew1saHsYuyO4Mg8blN
IuclG90sClqAHTwrS6x7DQ6Nax/C37mdHOuo+SPs4niI5KuZjDUMNdzoZYIVBzWaHhW7kzSgGix5
W43NLAW3qMohE3/arbZxXlqPblbXYMWs5aFO4vBKn/vlrov1auUP0fjc58ytN7qUdnKcMFI6AYx8
jcBuOHrZtTvRJ7Hz417ule37KiUC/EQzlOkHmEoKlC5N6BkVXMyYR57w34yhkee+pux54kF4KlNJ
kXLtx6FEfuF4EbO47YCJGoSS2VloQTSI4S4yhxH+QxoyU5Qsec/Z1EG2nHPnCpc8y6ilQxUOmF2W
4xonVx+C2a/McyfmxVnNqATexsuFzYJojF8rE2wpzrlm2UZ1ZB9suzE3Vu4ue9mL5F4WRvPUG7P8
4OWzvRkm2suWVEWd4QatbD1mED8tqVjT8CqoQQ2X+ItedDyHOh2ecIgjJl/bXKrbYeGcUuYYMwMH
5P6NqYvpSW9HDcx/x8Q2UbY97+LgK5WZr5GCZqLKTHy567l3v4V5PH2sPav7TCRRfCHI5SZbvXZ7
GRAwIuKUVjnemlA5CZeLqbC9GAwFVkNHeQ7lxX6ISb47WhdTYlWVzZpyBKyKtmhbcAD4FzVCFBvz
Ymr0lb8xulgd9Yvt0blYIDPlhtRsfJGQkrFICuWW1C/GyVB5KMuLnRIBVbuLNby1PLNVDS1qkyql
neJLRe3liPHfWegfZqFMezzrh9PYL/VgV1WfyF/Ckt//1b9mod5fP887yV7+7XLx7b90ljOdCkCX
gylG5n97wS3rL1wd8JBckL7Ch538b5eLyR/0sd7gHqcDVrd84z9xuaih6g9TAchLiB34wPGq45oR
v4xCkrkd+yox2oPDEN9bp6lm3Otxs5w9Kl+2VZN6CpAr9DepiRAch98eoIiGR42TzlG25oBJXBhX
FWVKLCbLoPS1nAAJ3oVHry5QUuOa3vBK7/zAIKdxY5Ra/xWyp0HVTJR/sE2chHXhgcaNixC3qR1P
69IUw7pt8K0aET/iXVdoyx5Nxn2ggmb6w7T03VmUK2ADmLMdLgPX9JfzM7xmgE5DXR+Q3ZnJhtLf
od9SV9h16nPxvn+4RW7/wb7zyxXH2GTB/aQVAirDe1SjqeHEjrKsPoyKtDNF+ZsymQZ0LP4pZf0u
CKs+mbDUHMLAxWSY7wfdCy49dr9ujpsfH4yJlIWq7mg79ojJw8D8azfHaXj/H388SmoE3iluJo60
ahzzw7A71U0SaCjxh57GApRuFfiRpBCcNRuzdv7DcO3n4Y66fblpcXvBDvSYeL+frUWKvVIWaX4w
9NHJzmVbLNvJxZ1/0+f+4+8/2btB3uXFfMGvlYismuW/J9ZNWZTHRaYnhyaechzNPEo5STUF3NbW
wG0/x9NNj7XpaqSDZ7+woas3iXTlf/yZAcqBrgND7/Nf8W7gA4NTzEWPet70GX1SiJ5y7UZh+Oi7
NYG633/oX+8h5zIiVYBahlvmu0EdHJHcYh+cHmpjWe4qr5XrTuMXTO9xFh9mmeBOFqWfeX943V+/
WAUHNAxMQy72QP3diDaj8zOJ3Do9lGMzYFDg2xytfhxXZQLT6Pef8d1r2chKmNeVp5Cvl3LRd69l
J9poDLGfHBK8TYTdZgEKWm/nUzSP1tPvX+vdent5LUW7pK8FueQX8gHYIPwa6NiHZQbFTT2QKI55
Yg1/x7Z+wlj+aBJ8bxFUn4m5G0kiFhluV/Pnn2EPAq91qymB3eQMKTtxvBUroNyYjQfLeYgTzryr
iSBtAtCuTsMNrpP4Dzzld/eO+qwcI1noVIckEI139w5GFboRnY73MEjVKjU0eK8WLTqH1kwrbORh
7YHx8Yf1/CL8/O+83VEvi0bBB4d/xTP0vVQzRC5KdyiSQ8zo/SNjvOLIZH6+rtMy3rVWDbun0yqO
hyNTRhGEYz8Ph9Etpy8kiJr2c03Y55iFJQFTXSuOTLf4z5Jqd7+/E/7pfTp8Marskzk4/cE/f0WZ
Y4UjYHZtT6+P+zbPvd0GzJSY44S5O7p7+LUYB+dUEwJHwpid9cGcAdCVYXjos8o++Z0fHsjUW9e+
5kqxdQdGirR5+2LY/f69/nrXesxQwKniO0Vzev9Wdb/EFJWPCfVb+pxBTPCmDB+H7Da/f51ff4ke
0oRa3Mhi8wN5h25INJOLQiUX2btquWOiyQSspFfsBPvKefj9a71fzrlPPGgUeGlBy+Ibfs/Enz3p
SHtKWc7h164jLxzWePD7gCR3RiSijoJ6GueT0U/iWStKaESV0/3hwqq2hJ/3A+ptWETvEbfZFPB2
3n3mvK01k19GuBf92M4HkZssppyTrfoQ9fVyp1mu/ubEIcD2pC/AJdRAEfnfGY1mLo04J4ladPT7
fr5lCgK0UzZp3QYNxOMkMLNiOQPKIWOXNOb9klvht4HI8wdvzpki5i0kZL9pXRWYoAcEettpQNnk
7FeM5r3TZ+6DG9f6vmPgfBVT8M5MsE60R40z090chRbDCMx3N0Wrd685osfborGNk1oNtsKnbO1b
4WlOfSyLhthISQhvD3LBlthG4x5IvoDbSL4ms/VVCcD6lcG68bnsC+tpvMDA4RKi/skptL/lQ2cz
Z+8mK95IKE5nSAPF0XZYWox2SN76mMW7kpHzDZetZxK4Z9uINUX3omBMfGhNwELt3WjrbIZKAUvS
E73JxKURaHBj692T7OF+49cPriirfMjjxOO1O8+UrJ06J9bnhTz4esr86CzUv5WYfoBsOPT9NYnC
aAuEgke/suYzz5n8Q9PM483l8obu2G1MRmZ3tdXE2bFigBsfQooTraOpF/GZKUrRU8kTp7huL6sV
5+ITVYisUMz6tZeyoosH5NdkUGyXG8seEYFrNzteIoNW12NqhxL7Y9/quRaYkV7eWplJXWVq83fG
OInPbkeEnlB68tbqlIOuwrado52/+PmyQrh0HmA3WE+UZrYI6SbXtrDM5C2PCnNrEK16xXKnpCVH
5pyDk2K5cxCYSHFkgHP1oZluktke4rWwjeQldzuWJvLRH4xZt/ONpe7DYqzCowdAMgrm2OuS9TIZ
bGCMolq25ZBzL4miW84Uviq+E0evedXJYbkrHA0T/VKwz+mZnc1BygfAEZuOSxhIbjCGJnH9Go+R
ju/c4+51MuZ8bUiQdN/HnBiIhms0aKkeED2y53Ok5ekx8/KNv2BanFp7uqm0vNl2Kc7naFyqTcP8
MZi1qr1j7JUcdKpoTxjJ7YCcY7J2TamfDatcjtC53D1SV/gYdWJT2YrU4ZaZGjRDKgsdcVMsTIeZ
yAH3DKedTvnnswd8BOWnIMM5E43MemutaxMzSs58geGW7dafiLzbbUlHG1fV/OAnw00SAZ9LDX8L
E9HakiKtjmQXcJ5rMCXwX/irpuBjQVVrgzjL8vU8dD0SDn0xnWM/t/jvz9BAbtqpo5BtsKb1MHvM
mX3T2jpN8uSGLuKarM1TzrxD7zMnqLty3FFVqAfZQoNVvOju2q8BJFKoe4+q9ebX5mvda3KTasDj
Z5eonon/7kCZ1qdG5e1XcHJz5voeTzWGiC9K9Fuo7qHTILmO3YT8v+0+DkN4qkoRfepqc4FxOE/H
OC9YgG21RyrM+dpNLOsM1qG5oxpdHrXBydbL4l5lopm9mm5IyFF+phaRSH4ljlnvZ6NKqYgKh7BZ
zZGVghC20TxCLRJXvZPzhqocvRzvq7k8OYttbRlXhhBjB9M/Eaxsbtgo2fF6dFWIQOj5U0vf5hP2
zfFhrhz2D5WsvWhVD8t8zlDeNmHhiq2ddd6XtEjaA6i76YBxtuBF2UWf20i/95xxvBfjPG+spe83
6vlDhLCqhzhI6qa4lR0GScEvLT/YhAnMlZkhgbYze5HMw7ifla4McOIkLEUwVCM75IkgIl/sIVIu
2577b12wzdv6i47vbxywt7a1WdxIvfuAZtSsDUIH13az0EMcQQNK1x2egHRLvoPwIuWh2zLNnFu9
p4HbFX30sUuj8WT107pLwvGYjr0OIAUY4otFLXW4ckoTquHAOnko/TY+kpwDiWKOntwvQ8GNmbJ3
4IiQa3f53IpNMbefSsAiW+Z4w3Nvl963zp4YG7ulYT6ahSM+TuPiLzvdwTcz95Rw0B/Kfqycmn2N
JeF60hqU4BzXvlVViiLXiD0naH/vM29FMTH69mttet6mHtP52HTWWRS2fvbDdqTD0Deu8NSWbGFK
qnBF7t/lYQPgL7RCi8N/GtuMKVqEzkRj+tDl/pEvFbyLQ4achzBJ5lIbbBQoXd4JEECHqSnl2qsa
c+0BS1flxgBewsjZjTT8bF3CaxtAOfZTBs7oNuooNyxCIz2AgjbPXEFAgsUAYy00doPjcGP75dll
fBCEhW+iVubOHqezdeVHEHraenGAMDbGmilvtct1qg7yRXqvfcdHYqFpgkESeAhQnZHNstDxdvFA
w++qHLHJRzKMPpT6ZF33ulfd6EvItt+3KlQOqaXlZs60yobbNOS7PCvFMxBdhjjoF6dJg7m7DkM7
P8yaP3/tOI5fddbY33W2Nnkrq/aJF5Ht4Zlu+2OrXJrONSf2epcVQnAAMKpjjuTGrwsVbkyL/LZ2
ne7Go9JpbzWSmXuCIlXQlnGgfYWSCSP0ThXDzHPal97OjobiLSsb4W7ARTYfbbL5W1rjsm++UySh
mmBXB7gozJLSvP0gZP0Czm7aQLLESu07i4mhOlyGVx17NlgfLC+HqO7Zy3qGzjg7Lp21nYKFolY5
CfSKZBJlE5usMD+Pml+vk74OycP7FhINbY1nogzVGx24w3GZUpzfPs9AOpyX3eyQgCaE0N0a+iDf
0jZjzW5ynhosAnCh0ZNtgePnqdP7UsjPWBQ9e6Xb5RR/izWQQF0ic+p97a7kmNRp3xo3Ls+TU5vX
yej0T1oUDm92m3jPUe/TQqLYU/l60hePgb0DTUEUARORco+iBqoUiiE6tDt8nDuSqjrFHWuQyxCz
0kalOMaMhmYXbMFszmLd5Q1TDXrvVGf2ZPGuumlvl6l+tkcG7Xk28szA1j8XQd73rsvusor7lZE2
096gROZotNCy1iC3K5azeYkePCs15wB6DAwDf+IxYjAd4r7EoRxENNo/Jrmvb/2s4nvjobCz9Lo7
1kvSf645GymneL4utYKr0HrJS2iqW5mJkn6ORW1CUicJtHd1C/sByvirZtbaNxSH8Sr04Nc4JZXM
RsWfxaXgPxkInSuzd9qXsKYlEzs3Tb4yeWJjHG5oOoCFlTX3rvUhIr+CBYblFc4kN1VBvVqpr3RP
uweHjRwryiXQhbe1CV+sqEieA2LlxWpic7IWEItXuElJPHPGRvu2K1Uv85blQK8DjXMyGCwaSGc3
2jPDN7e9O35FxfJ3nOXtoEHP2WZAQoKscI+mLBxE/sFYFU6/9SIfVdAztbUIuZ31dDJO+Ap2/WLA
k+APx1Xv7cwZ6H9RzPkONNv00LhmHJi9F53Tcvim1ViumwW1CPeHeUwY7G4k06xjgsKz93XGA+Y0
wFao236HmUl/yzri5ZzxeeqwEToC2rIB2iXNthg76AXdRAO0QYuTizgJuBvjwDy50FmnmxHv3Sq2
J3fvtE0c6MXgcTSp13nvkQ9nK3g7GTRCdXlab71Ofu1ardrUWrXsDDdR5Dj/pZ21YtvOtXvqamYH
CyZwoGd3IEVeE9feVmFMx2bvX8PWOhZa8zwWy02fhUeCxU91G55ZchkYEYc+Aer/ljbRByyB98Is
dzW76aBM81dfT8bdkjGkFJ3/hn9XBksb9WtfM5ynKk/ajV6Zb5NvsLHSIhb52DzkLu2j4C23aV+T
xsJ60Efu52Lwa1rFmGqvHNoGN9HY9x8Xa/k8DcnBTXsCeCJPxmD25+ijXmOIIcPsZUeyjOAI5xnG
QWLtjGUzNMmnaZjkvu/iK6d50r2hJyTZ+JtYJg+UJMT/w9657caNZF36VeYFWOD5AAzmgnnOVKZO
lizphpBsiWcySEbw9PTzUV3VKLsa5anGXP5Ao7sNW8pMJhkRe++1vrX3hiBftU2vnjSz9TfjgOm0
p4a5UqrV9jislsec0HPHSr0nt7MrxPWN66+7ZGgPaePSHiW7i3LCC5JxV4MC2DBKzG1M5e58JXtH
a7cJAk/HdIPvsCkm7agR+Dvhi2Firu/M3hysE04g5uEwk2D8F2a7/D6zybNXECruQOMC3+whxtQf
YEXKscLQ1bQz8tCywtgSMQ64I+c8tPcs5WkXCdiADHatzsirDWiaumhNr5I8ICZMmdGzH+fRB3IU
HkBelRGDgx+s5ShCIbU2/ZqyKOa2V+ua5YU+0zLTYH4WPauYAiFaRpDMKR2IYPN4adjjHv0mms4a
IbsriILaRk6Nq18yzUn7jQwmyg7lsSwNXWYRGrlUJ0Y69u/ZbA7XmTsZV7qRz1sjhmOe5EP0HJca
Te7Y9ow7hGFy4zotlQhuFP2trgfXOcukX0reQIJuThBWfm2qnqNDobn6TkCuPnC251fD1tWA2VGg
o+TBbuwZyJZ0BpIvblGa67Tl+Ecsr7hxWgiT8D8OlcD6MbPlH8y8YyPtrOhoJQ5NgY4i31cePYJl
UvP5esgWtM2Ei+5AuAszm7wAJePZ5dPnPwn8EhSaS9lfe1mwQ8I3IxPJxWtXSmqwsTXpEvjWcD3M
HHs0ik1mPXPlkjrNxUxb6G56IpvtZ6NYFCNjFNjya4V0Zw22WZAAlybBTgt4izDWQcDPsiK43um+
wsjnA6QZv5F1ZMahjEQecrfxBDSYb71CZ3OIhrE9tE5FdMvIeXfWEn0/52o+j2KaJPEWfC67pBcu
AORfGoS99cqZsmbHUY3aXimGuOs+X6JIU+RmaH14NoRCQhLp8N9qu3eaQx7pZcn9r8/aVVDH4pXm
H7rqPKOj6M+noG07CC1FIGnJNBiXSIGf663MB7jkRSP1C5pD54S6jwnZ7NC8iub8+HnfaWk1b1Ef
axz/ZfFYtMV8m8gOTEc/asv7I8LgQ0MeSVOEMuu2UMs1KRRTNoM/8l2NxJ71XDaalCvbEPPZrIxq
Vy+tuE5V89mbIqA0BXlrNQxv0oS5A6St87uJFuEXFpl7H8N93wQJzGRR4HWUHpk0Y+XpT6XOj+DG
ag9etfxtLblahjtywxqWN517ftEGs2vgEL6l6U8Qyonky2Ue7NKO+z7ROF6TYABg/rPxZABD+pgJ
Qz/1GXeTNfNLs1GrX2klVhbcPLN/kOZoXAXGEB37JKpfo0QfCU1NeHQ0og4OtqWYTQ4yOkbCqF9z
r8Mg24waij/kCToOqiICt42kh80WuzxRfXGccwLGx7UjksS8om5pv8pgubylXuRHVXOZ0GCbd0NO
2PDnA2t2efK9nEvx2vgpLz2qrj8WcooOkpYrURC+1oGmB42i05GTDT8XtGl+YvF9U07XrxIjpfSQ
4luFfQUYUgTIqSeDUpd8O1JGPOwjT2CkpoCORRXsZNvLTVy709miBX4WZLA8twO+/tXszsapgEl7
jXAuOjqFxTtfxNhItVgOd7rl0PxgLOqvneUuGAStOUc4tBQc20ae5mN0RrOpuEu8WX+L9UzAb/G1
Gr+c4JmuWyci56BwcUOzPkJPr3Zw/bQvMwXBhxehYAoDudyD7aKy8BwRHTHcAnn3YemRNI9C0fM9
yj7fTfp30jQtZ0WBMT51dTq+jD2yFVSxAuQQe3u8SThWsDOKDFxn11cXwibVl1Qf/O+In6KPtB4h
KThJMYXxwM5kp0OznRxvQjoKrOjQB030nLmOUyFrhiK09moa3GuCB+rpX+3n/xE6/ELogCfA/luh
w/m1616/oS16l7L7s/Hr95/8XezgBr8hfmBqx76AWYYh6b/FDt4n3Y78KwaJLvmjFvaEP8B3iyeM
niZGFkdf6NR0wP8A3xm/mdDwUNT7lhsYTMz/idjh5+kCzjPa7GgdWZYo636eiQXW5Gqk+Yi9nxYf
SR2zDxFMsbhvfxW3+59eyST1i74+qnDEHT+OdsjWqmyam7ySOZOPpIsXAcIuxF6p/pmagMtleLwG
HQHbIzvLX97Jn8btsUQ13sJG2MsBSHKk9OsObn/oNvPj349L/sNHWsZpNnIVl4/1s2em9wojqNuZ
vlqXf+RF/gHO6CPjf/+blyHsmWAb3AE/f0fSRcCfOHDpI43AjcAH9LVIGMiOJzXyn78UA0oGsRgC
feNzPvfnSyf00q4TPlFPE+1qpOFJq8n0r9oq+8WHWibyf55I8iWh4wFBxfdkgMD5acDs9fSoASuI
PRrMPHTVdDfF45KP8Sh6tsS//1g/+UGWO4JOE0M6ZkkuXsflzfzpY1G31DybtdgHTcdCjSZxn3HU
DcnNemUWQnvARndioLX9b64nBhRkNLgPiXn68YXdtoa4llREJjRpfa/Q79Aw0fJHLeP//f1n/Hke
+fkZHYaEYDF1naf6x5eaVaamFN7zXlO4OWgzThv4NNH937/Kf7rl3T+9yuKo+tOVJMIAkakqeJVg
dNjrx8e+JOIVlsx/den+9Eo/XboBHUfdV7xSUihS5cbsdWYeQUDtLx+vT/3Nj/ci9lkiF5exMy6w
n9UjUAIdv6xFuRe9Wa8FGXUMkYQcb2a7nEBO6/XaCNCVN4Hj7PWWGN+sQOdqNXZ17BuHrs9Qkzrl
j5B/27oavnkJ8elehqJ0UQVtlZd/MFbAwzYb/Vl49IhpWy6mnKBuwlrwT4AUlBs9J0dYueTcI5ov
bzF9mF9zz8QOAMT4pS/7CUjB6OyjRUNeTxyZSBPzacSPbrzqJiABIT1hf9036EqlTKqNQm+9kcy8
7qWW2Uc9mIdvTcQqT3gf790lJH7KEHnTm+6x8Hh+UoPhK2A45WAl0o73o5nYhMqID53Tp9zWQSyu
Y3Ou1wxQHMiKVhRBKUFaNIYNjpWdG7Vi2+jRuMkaTkW4vbRVqfPpPjODmUnIlScrEzgMi0sSp9UG
PKFaMX0khZfahG5gYFhHu8SYS94WvkCd3pC/eDn9gOklbB3za5z0zmmMjewl9uvi0R0weTadJZ4b
tzS/Rnx2QVC1gfa8tNXMeyIfJaRBhkzXsqZFY+baHCE1eIaP3cCEl8Nsect5WL5EXJpTkjXi2lXZ
h27wnarMNb+ix/sYuyG6J+e8PgzL0ph0mOWmwqyJCip0HDnkTxLJlKVk2yHZRdtr8GkZ16a7PsaQ
wzEgTVDVq4rDI9qCEF9BeonpFFM9x9UHPBDjwoiGi6gKp1oTJ+P74edtX3QxQyI98q8YEFVo+bkI
EVF6q9mm4VM2IsbJYvKRYi/NX4KZk2/ZEDQeAWiHXCmRf2AOaN1il1amLs6G6kWwdpMITS3C72Bj
Gj26fyaqmHxcvWqvNGqlr75WOV+IQio/AKHURz7jtKkkKyd9CzT+VOeP6JmNLxbN7WzltEwoVq3t
wPIMkqSvt2okP7AdhRUGxILBb47GnOEOQgIYFjFuKT1zsfkQBb0WNrUlnWC2uBkg+E5aolehUwwi
eZSVFvc75VfZazDAmeAQ3J9drzZQMQe05j8dk0Mb9E9zO+c7RyhZbNESmuk2Exj9NnPm53BrkdsD
xhxz420ORPfdnHm2bJT4xroYnO4Bz4F4jjNqs08rRDnWvNlWadYRsRQB1bR8tRWpsPbRSeL8pYnN
6ghBq9q0Y0c4eJt9ANkJriDLWEfeCB2duJzW2tThcEpKN7nEYK6g8RHXnml8Q8pi66NzV6wSv6V0
YdJ/T1QG86pEjMl7JQJnX+UurTAsOjBiDPUkugmMGlkHLd4ebgQ8lNURogZtIFiSjSZ1bDnFLmjj
d6lab5104z0DwL2se9QAU3osK9fcqIj+IVuhd5soThNGxdvSjaI/9xKvaZzznNtgQihQvPwrvMf5
pAfjlmHKQv8cMYCVA0luQCyylPCNgpuaVRE3ZUH+Z6Wy4NriULltNJ76XME56xE5hFaXTZuZSNA9
fdJ+Zyz7rrD53GaZvRLq4V/7Q0ZmGm7xW6vH9VLHg/ElA292JB+EV2NBfVEkD630YqrXfcXHd7qZ
x6ikEXgtSVX/1mktDbCYxK1VYuf+reG24OR10k4cFsoWE9LKTTTvdk4p5UyG/evIYwYdOpbyb6M6
b6+MQbGSfZ60GCaQ8aSXROuhOFqVpqrX7sBLtzWQhLQD8WsaxvAtcSrouAUpsUGncwfr5qZNi2tL
yHqbDJbPl1CK665ZztW4XU4FXkNW8oZkJxBWhOJ5XJ00ClBygKBEHsmqizrhWea+8a4PrFb9co84
2HoueSTTS+aM8ZboSBq0AycJLLXSuWSxs+2Y12DOayFqQZDdgW0aV/3s1g/pyBWaPSIKRx0/AG71
YaX4huES6WS6xewGmHfiiPK1qlB2qfK2U6w9GjG06yHgoc97NJ19UKutxSg2jKs+vViRqb8FhpKn
XmM8ntfq2s+7ApeM3u+ypA52ZRBrZ9mm1xZ6victy7rraUzkOcrmr6luDV+h6vtrH9zvzp4NZz+j
b9pUCVwbobXRTZE/e01brlMr+ajjKF7Rv3/geX5se51ZgV/TFYxLBkS6Ja7JImMUgiVoMXe8gdll
0O+x6SFNsQ9amqA9qVh524oVRy99g3rboBU285USRLicLVy7E9uZ72BL7cVMxh098NA2TscJI8Ge
FF673VVJEJpGIgaEGEHGVKQoWMwyiryGWyQLcIXGer5oNHWmBMJb1Frt4lztmxlMnrDSMrRiWmJ0
a0H8hqI0H7rSLI9DY6EA9CRxpbWvmiOEI7VWRjmZxTpqxtpzT9Ng0uJj8yFY8OyW3kCMLjS3YU0j
LiH2ICWk8QjGx4JIQ3Oi9492T28nhFdlQTviLN4qN5yD1vvoJsxWIaG85btw3CVtN/YOo+8Jg3FF
0HacbvCM4YxjXZ98L2cEKFspbwD6A/vJbBVAxiOleCNF0trrmQy+Hl+T0b34uZ7LFc2U+yGzCNMU
5AFyQpgiOw2FN/XHqiArhL7nm+0rZvQZUcMTGESb3IKticFjzcLR3wJm0xY9icY43iP2R7PNacdz
alphnSGDUYCM9maj5GZsotc8cfKNR1IAThKaqzB16JHSRyOgh/CHcMQet65sU8HKIkvnwuMaf4tR
6aswNzotLDzaslmhaQeYyLq/9eKS9c12Wb7tmNMJ1RI0y8EOCmdN9HO7z9WAp82fnF/JCheHw4+F
EQ4Gan+Et2Q1WWA7fzxhd/Mc26rTiz0zBNYbcwAvFiv6237LOUFytLxMZNMxL5o5V+RBu1j0aOJL
qySIyQh+Vaj9rFgltIr+nAfKkw4Fxe7PhVpswvZiCV2oMI8YcU5tzpqK9+i1KtRdNLHN/X2J8ZfK
MNANUDm8EggT+hw/if8wETtlPIiC6Q2HsCpSERsUgZhVldQnDej6rygQf6lplhckiQtoCuIg62fR
Y7VkPdpuXrCg0MINWSVqkpIQ5q2ztnxFFxtscsRU14BXBngFbDsoMcnKTMzB2CYG2rIoL5zXem7w
lXXs639/Paz/9P7QRy/Be55OJ+mn6lWMKeI9VCz7pCzto+q78qO24HWGgxw6hqwoXjBt08bOSP0w
5GXBFpKuyDsWBgftlA/BUaY6+ibZyJNJ5dmlArNoMSnnhEc9uKrarL3KXTAIMPTwwUsVOUTJsCpb
I4XrxobEfm/Zuv0KP4gwzID/2vka9NcpMtiAo2ksHvU0zV4+d8Wq0gN/Ncw5vv6/vxZ/EahyNwIn
cdGluy4Q8L+YG9QQMSro8r108b86S7ww81bUjJb91DCy2mscG0OkkObWoSe/grV1/Pu38Jc6G5ru
Z5S8vthH/sIMkbCbXZEa6T6g3t458EtPSLJ+tQz8pWPBq9CogI8Cx8b7C8lHpaqP3KpO967N4dmN
Wbgq4aLKMMlbC928ptlPrPKF7nf/9Pcf0Fw6BT+UwwFHFPz5Pk4DrFA/l8NI1O2+LYZkb3dDHO0L
shKuNBKcXkrF0Zj5sUMYp+YEj2hfH/NgIp5TOAPDwh5QuqyJXl7WWyBnDXNtaxNLwXESbOGe83dw
hRm9+95EyyBUizoK1893/z/96l/1q9kp2Er+zeD6izHvnFbVe1fL1x961f/6qT+MecFvmOFRZmIY
WJpytJb/bczzPrvOzETQjtAsdnmtP3rVwW/QybhfQJRbwKA87uU/etUWkLKA4Qtpngs1mlzEf4Kf
Nkxe5c+3ph4sBBmTSYrJG9TBkv24OVrc7qW0K/1U6VqdNGpl2K6GqRhjQiqxqG9ykldqGJyo77ZM
xAxr4wppvY9krKCOndMqROHUnUdOIwFhtBbn0HEmUwAVRGHla1zCb7Fvxg/lqLwVbhvna2/b8tzo
sbxBUKdF27Qm7yQEaeGhyuUvSVodA7HTSIzYtzKrTl42kpQ2OrdFK603bbCj6QSeA0mY7ZqSELDA
rh6sPFLeVTc3M/GBWBuAZtqlpb5n89QytOuIYHAZGQUIQeapG8Amd+RDtbpFk8ZSzxRKQzKGCiX4
ObdSZw45Jntim/Pd3seAXF1ESxTzGwGJ5MEg9BcuPPyKVYuUzT3YLtQRr62be9dW5qHzZAK2I/te
NBz1Uy9NV53epECle9PcgWj6MuVWfuNmXkTaWzBZ54larFyjO0/3ssIMFVL0WxtpaK8jMuPQ17Ny
OLSdR3xjFVibBssHlYgP7XFOvMbZzKzhd8jBnXNP0sPGkMozDgoob01OWRA9zqXv3YtFQtzKyfQP
tBctDeamcIrF9wBkwCPY66kf2mSjAZpa5eydXAPW/kaN1dGF5ohABncywvkhDU10t3qYT9NwQlRB
rIUWi2TjkUx111Sxneq7CLrMPjdcfNQtqd6mHPYTYuqKsd6EEtWOmmzrT1G0t9HePokZuw6sZW3+
EkAEsAGKcyLa22h8i8e09VVFPonHdr5RnDpHbTMgmyT/21QZTIxDEkOPQaxdOKnxiugLXkfOMCF0
nAISUWeviM22SYWMiC7WIzpkNDwOaT/f+UnkMqZGv5fn9QDv20FVZWMDXSVuIOlVSJjKAA8sIjkd
c9gUc9Sv2hE1cKV5X/LRIfjbxEPRnp3Jz8IZQoGX1ov2FWyDk+8gEEVHL6+2lZt3D5qW3I4cDMOW
l9lS+cuQHuQzvkIkGF4akX0z3ZOu3h0geySb2W2yq6bUwFI6JK3IqDGPgQaxI6cs2HQa9Srx4CmC
qaLeDqTCn4h1ng96w6NpuoX5EEzmSyXRXzdEKYVZIjUKvqzfIoOWhClY+PtgpL7BriqObWrHpwY5
LpLnUt+gQ97VGoNkWyhEaABsc61Zp6VWreJGg9gt4EPgp03enbl5otfItDoC1uI2OqYMu839FXO4
gWjpKb6qFiVzl05i12TzvUy1LjQwBIe96QAHBaF0w7vPTpkzacj+RyC5hmXh/1vaHz6KR8qHZNjD
A6A1y+6NFEJi1W2oCZ37xirucj+9mo2ILo3SV5k5f0lduav1DuxpPNwhJTtUM7IWX582ccbVj91k
5ff2Q9dAZ5nGc2ZqpJyg5ti2opCbPpoRskb2o0vRDzMMh7FRFu+FrbehWQ0u3epE3aca0R2NYawC
iZKokQ6LYOqfSVokxxNGH2K+gFw9KoBbnSQogFhttfKCfuDeEp0BogZMDOo7NK1JoPZ+W3ybPVA2
DZbto8tyeVStFYWkq2aXJJDZnr0fpbiXGrdx0tyS/rHBgrL257q6jIieXotlNctV5AGag6Z7EsK0
71KzcY8gTpIVX1i7FaMIaAEkT7rW9XROx49EgmmOvY7qEzZRCJlwWjlaFBw5jVmbjmX9VlrDIjJy
g0OeeXeR296iBdO3LBPIZzNtIP0md+VX1hW1Nnsv6kNhyeySmWhKGpnLnc4XtdXrRl2c2EnurHEM
wF3od3OrSSSx5XMXY0rIAkUzo9xWDeEu4+JLQ/9zh3CF1YXyjLljts0sdBdQVnDx2OkltxJ2hyYi
FsdAHpLJLwXtva1ZztH9kA9noTXtCsRH9uBp2YMTByBYtP61m4MnNzYPCDWRJRtKbMuCmBvKj22H
dq12s11gknLoZ41NwGXc7Aa//VYhnNigh+r2ujS/iMjLuYFzauOSrKuT0wz6JTGsOxWIq6JLHt3c
JOuqmNH2gYhipd3QjX5BuNytQPiR18laKjT/xu+sXZdm493IV0f3oo+bFcuo/5JHsfFUOL67bi2P
R03DY4FnHfVNj3wvPzKak1sHV9cJ66wf4mBNm1UUIIvNp8In7FbNh6SWeymyY59G+U4WOg74QBPk
e2oI1UBlz1FAHUwZXobYSuxvNmRyFmzKo8uEuP82KW0tBHjRnAu1SOWHHvlk5iRvgpbQajAVwA6A
1dVQPBh2v6+i+hxgVSByJqAD3sr7fupgXnnlN2Ar+8CfnvC9FZuez0PXuM5XtuOlpx4CF7JeY2sn
EaaqGEHYZXTsArBahJgTIrdxclKHXEvNmohGjq1n9PrizkIdV4VaK0FiwwKgrVRa1Q3Za7Qa6jZx
V5J9TaRDtcdLka0xeottpYS6MuMqWqWmyfxS6Sm6fO0h0YZlex6wdxE3qvnOZWBADSWmqK71WPTj
2gaQRUNgmjN1V2Wafwi6fD6OvfVgj7p409pei/dRWSly6L3BIvC+MAZysOx66kl4L8xNL4Nvpdbf
GAmgEYxm8q5zqpuh0kivy7Xbkmj6a2bQXxcJCp1+tz42s/vV7+ziy5iiidMMuTH4eEsYaPPC8mrv
B9pAr0S+tRuQIi1hV5q5yeo+2bmFm0JIEPmqhL/C5Kl/XuT9G7RD2jnuh/yR2Q2+PIYUH65y4rVC
/h06iVW8Et883dMIdcNc+c9W7ohV6Zfeo+cRoqUhYsZDlGRfqhjB8jjo3S7wUPNYFhOt0V4eIr4w
koBHK9+idGJBDnh7cduVgKe/izZ/A6nqAUms+q9W1+MOUMmFaY9DR48t28uEQSMobW3iDUQLjFpv
ixNdnHqfKYV6tKvis2EWe5lHObmgntgoFdR3iAobTCF+om61xvL3s+c2X7U52NdyGr9gDra3RpCi
9AzmPL2qpPze5P43VueCMaQbrFUbqYc0M05uhVBaBLSy8Z6lGzr7bBBpgOCYRFVElaaOxrrOzEtl
gQBC7tlcZWDPQ0hW01XJuGU/1MYIk6L5hq/NWCnorMaNED1hSL7qxo0FIh5bpRwS9NNV3G3BZ+ds
Xp1WPZP4Yp1id3K2iOPTx6VZPdG9LPDl0KmxSOGzjLeqcNw3GP8JMmsJGSkinlQjumEzK665yaQI
hDzNZkZ+ZHnNWpgqmnUWFHQKlYVLXoHUOZJRsC45eTArSfuYBIrIKIfk1KrB2+bwbe8Jo5Otceag
tSKv8ZE06QPds+915II3E96MT1IwfYli9xAhew3n0QlCNskd39rRyYg5w1GGFrsmTWW01QveShr8
s8AwJWB4OQX9+xZqBJ6Oep/Yn54WgcLNN4q9JU07hLZHc1MfNlFrXbIksx5S2213hXD9U5qUUFWJ
cqDbH9xPM/EUfdPeAUSzd7rxBiCMA1MW1ZusjB4Q0JZhgX0m0myLIZ0Q685padZm0bF1p2rjNcWe
QIlyVTJ5Cv3ANFY16EpkDD3iWZJBsLo4oY0MDXk57ZA5T14GErnwcgdb3ecSl4F4oCdUb1AHYZJI
y9PgMpTIDL/E7c/RsJCaXTBNFOyJRX2oa/suGOCmu7H1rajUQy0m5xpy1q0sqVNM6Ux4xSobZ5Vc
C3tC1Cuc9qy1Y78F6G4+kr2BxxwQ2MMIEwraf8ZWNwGZz4yWPJWayX7iMHc3s7q+whn5wExz3NYd
Z7oUetH3vCUDdvRmRjfc5Sj1yD+wSRoY/ejBM4orpin2pbUZ8Kqm+uDwC2ss6TZGNtcrQuHBw9v9
9Zh0yXYuVPnQ2lm6Lpi/bhniBxsbXyGHbh9ck5YVOE9ZXCYkCNtAd5qL60dvekfyb5CPtP2GfLxt
Jo8xZOcaq6nwOPUY9GZ1kV2qcVIXWtCrsm7g9XUtU2Jbny4MBo6a4WPZdInP9fqebMzAG67AmH6v
qTcKQ3s2/fk1Fi4piZ26osyduBj5dijmQ+Tn/WbWtF1BEKffILt2Ox3lYCb2Td7eNKl1wizD8pg0
Pgi8VN8KQXnbm621syTZyrVjhPCuT9Bg2UAznUmu/+B4iRVa6fw6eupbpGI02SQ3+7V1q+TZq6OH
up9lSDkVv2j4sVcKq5NMZ+IELO+KzM0nXzALC4J6l7M5hmbsi0sUmbTzKx1LmS1us4HTmdZl+kqq
GWBf7sc6IywcCDAPbpTb4H/IMTixJWQRH5edoCHLmdC3yfe7Q8sd/DK1ybuV05cFDTARdGZ2KDlt
Jtph4pTPRZ2V9SZNjfLCloULc6ytggMeeNu1mbTV7bBg23ptBI+ZufkuS7WY2Eez1ZNVzZzzmR5u
usIswKDXEc3DoHzSZfqkP3CqzpFvJNXODip7i3k7PjH1d7dtpb5M7RyHTR1cB3h3b6pUMz6ctFOn
OUkhYlp+uzeLadHVRtPWGez2i10x1yAE8pUaPjujJ6bAj3WCiOIef1odX1kjAxpE186Z5jje6Xkk
1QLn7hpZfr3tPVvbSoLB1mDZOABUAB3x0azjUaOoWnrBQLbgSahJw1+jXzNC8FegQqwNGVDRtYum
Ye8V05tfKthvpvfqxQVXjEPtuVJk0LXZdECbj/1i6C+YjxfXeOKxFwcvjAfSdYNYEVIc+EZafRXH
oHYmHpdf3wUMEnl2YoCE3K7lsLXNrKIzYDIBGrNtQhT0gXPjgZjqDJN22W9ZrpwNq/nEV+9UmwLp
RkavmmLKh56tgUnzCjou1pg996A0OUmTqHVmq2YXgpsqLlMXnKqu8sk/yuy1GXlOqHLCE5CihIS8
NkzvMdEQupjuu9w2Vi0wjzCXnX6SeSOPXW19NLM6TwGj4qW2MOf0YrC6b4jkLW+ylq+xzl1cmrm5
MYpiWGmDBosPMf46b3ztNNgZ6TalSdxmeY5d75GQs45sIKNZjYLbH5PdtjL0XTzQ7yikQy3jJNNW
5ThdNF8Bhkzl+1yLW7eW50lMWYiZdT3H1oYuA3WWaWFchK5Afx/ReITt1bW6lZ6MrMqOHu2Tumg3
cy4Az43TceBJXZHdgyZDSdZIx2jXHADfei97Sz3n4NvNzcgg+IB33FxTQp5Yoh9F1FdbW40bSi3u
ZGPyVrLHh8bToF9mQ5k7/Ni0UWY2XRv6diuMO4bgZG+ozdyD9W0aVAMUOnP1tbE12ibDMPhbszC+
sHbemVM88YnQc+fuQOXlD3TiKQelppP+IkJFR2BtROlwTHyMBo5dvYHTCG6zWOOL9J0dsUMJoi9r
fvAN+4bMLbkehWESka5vZefg9mihmJDh6mhrmIxTSIGTfSmj5N03mks3m6fcd18tw9yK4lUaOMKk
/9H2THp1P2WcbeCD68pg3WTVygBcumZ48yFkC69Yy1+SRks2DeNCEme0VU4EME0Vf2EJ4x1cVxW9
AEI6OLagSMjq7KZNWKBXnWrdcSVQpV6XCiuZxpke3XyM9WboKcr7Zmr5R+zkgrFrGOii2VTdWLXr
RHrh0LgnURonNDQrIlhLDmJEMm/p4sRHtiwnxG7ukXZrTI1CnDO3O5t5NzmnLt6EtGiiG59VjazY
zmgdrEAJaOdw5EQuv2gMMrttSU7dtG21HC+qZSS02rBD8hSWjanQyWADxk9WcY2cSNBzUNqkXynP
t9+6fPRyiawl6OhY/Gui8/+7X797ry+v5Xv3v5df/I3DBetcIv/Pj38k8fv311263z/8AVVSKqdb
9d5Od+8d2Mg/+tDLv/x//cv/9f75W37ZiXf0X3Tiuy7lP0KkP/biP3/uj168/xvYpaU9j3r094b7
H5A8g8B0+qlsBv9uwi9Dw9+b7hYx65wdsO2ZuOFdz/H/SdOdBv+PPXcbUSMgKMZ4rgWcXv8ZFk87
uHFyXPAHcngw08Q4vDSz49nAG4JoCVjnXjYOUizTkMugv5kwzfW1CYmYWvJhjhaJUR13Jl3z3CW0
NzCW6OU8MuFRpHa+xkoHDF7kLbTSLkvVfIpSb1I8GwIypgH+IvDAWPAuWeQm7JP5pU+q/t3LfEut
mhSDTptYGEAy4k3uGo21rIWZvPOHAQmnx/sVVjLtPJwVRyAFiOQAG1VXvE38E3hixKsV4EFiOpyj
XtKsw6Qw6hGbbXOm3heToF96D2hTEdbDKcvgjAio53sfW7G7HQKP063eR3G6KVU84ppEOuk8J3qA
qgXSdyCTUy0tEk/CgTPtcNPAdk4AFPhDfCFLMPG3dT4Z8R2oDneLG6ckfy4lCIjVtKNvtcbPZTkH
w17+ZWwkgfc0trnAIQZmI4yJt3BCd0pYuSIoaIBfBh+YBDI14hLTAqp4hCCfoXb8VuLWue69qQY9
OBP4BjOtEWDgG/9pVqPUWBUHImxxlO+UO68lf4La3bffnKzpLx7Hxm5FVrS1L1zL4ByOVnaIEBC2
xS0soWJXtiUEEGKwEGpuRduDU+hBy59aTgWN3Qjc4LnJDYPDlglzWq+0KYhue3caH9jM8id9geN5
sHOAh6sa13fuvGvVmN35nURcGozNGmc3rA9AtAdJ6ulzRopcOCQJ83qvrQ4pXIWjHTHIN4ziLkFm
ctuPILFDD8AFdpxmpxmDywGApMdgItGy7VuMlUH35oB/vSvzxFuPVMmHPAb7oQ+yPHl60W06uCSr
ZE4LTsT40hrNSHbxWAff/i97Z7bjuJF221c5L0AjyOB4eTRLKSnHqsysGyIrq4pzkAzOfPp/Me32
b1ej3d3AuTmAgYYvupCTJMawv73XdiP6f7kU6vSuN9z6LerZfjkETOIaTD4bRJuaxknFtGRzXVHi
XoNq2Q81SQRp5U+pUVmvLpThaG3Z2XvC3Puz6/NQ2YyzaUkO7WPE1RaReiyOWg7fwxCwwYx6uA3A
2k3QhaP2DYlvm86JPpjxYK+yarjp7di5zXFi7WQ/46yBhFcedGRnxzIw3UtYeubrSAD6anqKxmBr
ID+WZvmReW7AKb9snpqujG7l4NBnLwsJK2carzn9Zociqpx7HDBUnvRV+lKrOH3lHc3349jJm66c
8wMdw9WVBob8vcJXFq5DHXmEqeV8B/is52KDC4HYo9mvwsr3OFW0gAAMA9kcxHtygXUv70F1uPgb
FnpNPuoQ+d5PkpPi8nnbIUqcey2T57ERY7+S0yAuVdYnhEmz+qnDmfOYJG5FnQfOTGNMglcUzRTL
mNvetE5Jzg+xOj2J2Zuh+BQxVaECaFiFZ3bfziLaiDTwdySJnR9OjwOQAfn0PKYWPKxgoZRXxbF1
wktO/d4GC65YugAYYanoaAUV6XMxIWtKDqd2961TA+WcmcoPIkJiV3Qfous1PZ2ryttZsRgB/rj1
1yoEmSzghOxy2MprV9nDfVpy9YwzfzqUupP34TRML3BJ53cnNPt7XpDwFkoKeWpvMhffbLHhOWlB
w4zpYcjtdA/Wwa1XRVdmn6pE53vedp4WgyhZ4GXVN2kwdZj9AgVhDIXcju5og8vR7Z1HgtZCnZxc
phPU5vlcp3/MVswYBUxvx0eZywyiw1M1Zv0F5/pdhVZ4tUoreoEyku9nCj13o5yoYgD9LC5ukkEb
IRN5NZie3U9jD7DQbKbgXJaLWzUfb/O6o2HN5EE9dV2EoQyRtwBE13JwzcyIDlquFZHvLtFnqS5d
jVzjSZYaFM8bw3XSk1Xb5qM7MeBaCyJA66Z2p/c4JR3LH+3D/uiaND1Ahqy/Mi1ksJYSNB+zYBvW
pfUl5dp8zKnV3NfUvz2ZOqXKzmu9q4UeB2ChnulanLL6U6NI14+OtwQmK+OtKjvGtNhAH/IELAjD
uMY7q2GYvkFKSmF8RzUmXuUMJ8rd+n0INP/atxrEVW6pnZ/U9ecBc+rduEAygEXNe5mM8T07W/Xq
LkQNv1XejynJKHFw24YAYBB9Q4FIt3Yyo6Vh1R2wC95MY+NsyJ+1iH0LwyNYcB6+mUH2EE3ev8GT
NSnKJKOOz3E2iO7Hdv057MCDlOQSj/4HM8RZ8CHKNusdLRf1sx8p193aZVR8lVHk79UCH+kWDEm/
AEnyBU0SwyghWIn1crLY31DU2vxKvBZPu180l2whnHR+gzhcGhg/W6olUjtDr849bpO96p5pPiIK
8YFLaT7QKY2EolJFjX+eF7KKkF3eLXZntmsCE9FNPrTGUxw77ivmJJaeD0YLUhG8FhbtCofjgnFp
BUAXZpnymjBDZVkiPgHfagL0sUBgvA8eTPfBhiH8i3nTjMs1Nkv/LVsgMiKRbxjxShqKlfPoL6wZ
KLXyPLQBaOlosu6mZXgfheqyvIGnOpfmfm47zKIq2QQLywaHbXqMLLw6OlblXRlZ8pO30G/GhYNT
16WzNz7gOAGYHJqDLXgiCRHyEs4d84zm3nMi+72NNYgds63mDfCi4NF0MAWourGAt2nziWwIgJ6C
bPRd9oHtsfoRgs/C8sFEXK4HIc/+B+jHXZg/tUAitd3xFLSWvzUTo/6ODxlIkDEhBdM67B0YPlUQ
vqEJqXBq7qo5r+6yqYKUH1vWYZQIALPDeGX4gBKFpvaeOQtYT6MMwOl2xCB/+IXRvRYL0yjMqhfQ
TeAa0+BeWrpJ+ftEy7mDzAn+zQWNlLYpttWFl+R+oJOIUtHR7cEneE8qXRB3WzhLFsAlp2R7m5CR
+GhCzCsWLlO4EJrIGhc33Qe2ieGXl27kB84JN0J3lVFXc/HVcH50cdtj2qjW4cKCYr9Tu37hQ6F2
TpRWm96BNgL/9oMvAIwVpNSCkVwbKYJ2DXGqAwvKFDmDQuWZNEsfnTwy13yy87vhg1gFNg16lSdK
jq99M20zrlsPrl64+7Mcjq6Y1C0qBAPKXJLLj8BcI23OMQpkZu0zwbKC+YXDNGDFpa3BEsNjT330
J5GV+SeKckCsYBiw14ya6tsqawMKu1xOK5ETHoVX4SMh3CzxOpTsYEjG4RErGWrNuOC+0haLBeM0
k8KEJArKA3c/2GDyN1JY1k4mVgFZ++ewByYGFE0TtmZ66xqNvCCSTlfQfSY6aILTK6pBkqlh3kYc
/F9mVO4Ublm0AMw6SGbUAJj8lfapyDzzS4LPDZ0jz9d1iJ0BrJ37Yi5YtMnwiPoPsdzUCzStkvOb
jiekCyiDC1aNUL67yRfUWlMznSkX/JqQBrZ5LOcjV4QbeAjFNk+jT7wtctfhVl1zU+02MudwY+TJ
bW8n8tLAezMX8Nu4IOCgTeebbMHCVQsgDuGKWUCBPIA/qlqVHskuptaS+Zu/ixfIHEOH23gCOyc/
CHT+CIwOwLfemR6z4HlB1YULtI5uEO7gcOy8BWg3L2i7ybBGhEdMCVQ6UwMCAG9cUHjVAsVTfPze
jMbbgoMOnwrAB4eKRMoJAVtc4gWsRw+CvZ4X2J7RgN0DUOPvpqad19UHj8+mRaMq2+hKyRU7O91M
t47gj0tB+SUz3UVuXekWMRCXxR/8Y3e/OgL/yNP92aNIjtLCdMHcDhirz/3wz2asOEQ+SDo/OaZF
w7XOGD3GE0CXKHftoGXYQtXvFWcpxZYtsn8T6fzZFLv8cFdYFgxWmL5m8NMPx8nFJGSukqM5lvp9
TrU6UwMbE0AIsoe//jt/dnzyo+SSHyUXKyjv/Dk9muCEcse44EdVVg0SDMsB9LApKr//9c/5J+v3
8oNsj/430xIQ8t3lBf9DuJL2pQknihcdIWtNOzJB9tHtRmubq6S9q3WWBec+iJmKT3bxVlEaE7Gq
RPRMh/FyuWauprZ//Sv981u8OO2IqXnMJjAsoWv88TcCbOfHLbeMYz1CiBCFnvYyZcy41OKQmhJR
rN8J5/A+m5AdPn72/2tl6JK867Ipf7R/1oI+9J3/FYr+v9KP6HP5w9v0z07OUrVv6icf58fX/KYd
IRzRlSChY1lLFJggwe8+TtzjNCyg2UtQUzBsFofl//o4hRD8k+X6DFZ5on+XlGz7F4zdDgdq4Abk
WQkl/EM/+22dQHr7lxxuewEb/MnGCYibegf+J2FzEb39KVNQoa9TvDjFtx5zKhPJtWCMMcSWs3Zq
N5sOXplJhWAexQTMElldIguXfY4k+K0JcRChnhRWtfZpZQAnOddo5Ry73fdZW/jnVAI+zi6q6Vwy
Hcufk9muacWaxbdURmOwMrts7FaCcsRpg7+hl/uEfs1PeMw8vJB10Pcnhtl6uGhW6G3cZmzEhHCY
V0xudqlYJtZmF9IBMRln0U1VQpoXoK6ZqtnaoPF+6Ttaqy0mL0e7H7kOTilBLtcRiLjU59i7wOeB
3aI8MRqw3Ti55H05HDnkegdDw3bpyyJFgk3UeN/Xxt4ClAVjLnge1Cj3dKm1DH6jhdY94e54Hp2m
WjOkx3kyjec4MJECFouFaTKiwWa96cocquLKk9rhHKlYKjjkaKBeRoimvOKd51UWc2feJVbinMiQ
NXcNpEj3ZgBP8c4rMt0AUUpD/TRTKXRstd0YNOnqaMy2qTZX+N/dsdprv4rzrTVaw6VM7Tyx82Xm
ZJpC7TAIFT3JIjuOW3lIueHAMcSGVfWdd4P4REnbvDYb07QQoKgiTpk0BZGGD3M0C8xSPWf+gFwt
fHbTDfzsGPkgwKtNRSTrtZeW+dA0E8StOjDGb4HyqvRHgMvhxxQKbjxXSzVOYT6SYjB3bpt4FFFV
1Me8UBCDRaMugv48cCI4udhteKF0Ru35lHfpMWH2J7c6pxPJLOGeJZjlQtBWt82E3WdJPPCxZPi5
mWgcJCptmic/zcptFAlITACp9+AAb82kGh9at7MTJvo5vCqooGoNFik6+X7r2Wtb8mqvLbrXD6hE
TE1yOTnHYhR6B/ezeSutKn+32tqUbPCNy6wSKvKq9cF9raI2JSGomsA8NRKLjC2jnPMM1pCDrbov
cWr37XoubefO4BV0OJtU0ZdI2+KGpCtNbFRW7XtpY3Tlx12Q9iqAa+Z4r8rWXGbdfnpLT7nHmMAn
PJtZAsQPmiGjIuTJjZ+56tgPwrkmpAmZsre5fXb9dD4pjtgMSASXri5+43fEPyswTdHQe3XjhkN3
Z7tn4XnNSzxm4ZeYSq9dWRAsYWxpb7M6U6fO9KpPaTNfHeU598sn+xaRU2w8ITHF1uaFIiRmwgmJ
VF9WDtdpJru8ApX4UQJZvi0po3yJqmS+0bU9nMuekE+TM5SZEjfa0xSf7UPaQFfYtkgDk2ndV64O
HiObUidQ+tbZz7zPsyXADqVYjjETnbO5dzhp1MaBMOPw7NTlEK/SbBywlknrtXAmdJ5umkv25lzI
B2pWOsShRv4wSNcXoKG7eJfNaXsko/xOiUeAJxtZb2N0Ux2sst61HytJWxKupb58tz+ojakdCcRz
7XzFbUGpE1ZivkdlHNHkrDUnVlJLXU+picCElcEOWPvE6rZhn447qSL/MDpuuBoqCFarDpTCrnUi
4Kde1yY3Jv1ZT9wxmXzx+jw1Y33PxxqDkjWdgwEKgJOFwcGAk0RcUNbeyddGEuCZzf1vo6viuyD3
E3ghpfrmJSLY5GKy6IooSPDAVLMFapEJVy19AMHkH3Hmj/RJTs6jaUBc4BY4WcgHMlwPLbM+kZqb
aXRw/3peTdA171nZOyG/lHlEoj3uMPsPJoAtqGbOK3msYCOJJz/AS0roSdPDM6YPzp8yLS9WXmX0
SHrjuzEqPIiWbH9EGAm4ONTzlh7qBgimJV8szLa3s5kEt/3oz3eTcsqdmeP3txgc35AEFo/c9ajh
4gqZgXGDp75tylq8+VWnN/bYlQ9EkuAWTFxi1nHaGSubC9EPpsnioHqgsdJq6Sec+WhtZ5acdUxU
hg6zKB42Cg7e0R+wwHh+716smgpLnkjJLc+0PkU1iqI/OPGpDHR1V5sMlNta9LyyQTx9p6mofXRw
YKbkgsJ404gpr5lM4q8Jx9pdmSb3q1lTo7CmU+h7UeCQ5bgcrKRjlRcsq+nakLU+z6oc7nN4fwhH
waXG5ky34kQd21FCB7rEwoSRbNXpl7zprae0yauLV/lYvwezQRtz4+DBDkZsFj5qXTmGic1h1B7W
lN+JW4h/2XOBbvMc+UrfYTcIP1dZmNx0Y42JlWnFJ1PbE0isMt1PjB+34dTWCI2QTjc2fy2iDNfg
9kiVWY+v1+s+2bZA/E7sRm0MRKG169jQyUUs7momIHLr+WF5UoOBf6vIqCtw0qkAGq5Na+uXtuR1
bIcXe8Q34PSYmjHx4vDHlzufzMR03y2+v7EuQ5UAJ44HprEieKbKDSetPbPR+0p0QN+jJtkhbLpn
j0nfU+j1OloZjmYUHtFbZG/8YTx3dal3jA/o8fz7cPwfDlf/XcyJQG+nf56sLl/0j8lq8AvZ2gA2
lLtcYH8/GgfOL97SK0Y5DP/nPw7F4hfX5NC8hI44/DJz/f1QLDlJC9tiesYRxpcBp9ifDsF/dSgm
S/vToRhEkAXOy8HqSBjb+Tn3qk0XYEodxafZEVj4iJW7fbuy09DC3eDa/augnfJqOE75QM2Bui5x
pFXtF8Jcq6BLtybL72PaZvO01daY3VInkEJWMhRRB0/vWSHlCUgC4FxqzOqN44+MJMswsHHYZJgo
p9iJb/p8KM8iIoe1Kq38TNQ5u/NK6e8LEcT7kEPT3s6QeAGLGuGGXdzdz0msj+Su3EvXLD4WYFW0
IHcTqaBi8K0bACnuc9JZS3EfAfk1MkFEUVQHIoC25kOvyvChrG3y1ZQOjccOwG42l28Yr/3LnMEg
XxFgaRHIhmg7ELbaZeHo3g7h6EdbDoO5WANJFMclYH7ItGW8D0hfP7yKBV2myj+C99Hfo9EK63Vc
VBxy46qDLiL1g93Y4NszThMfndbFGjTz91SUeICdpYeasD5O1Slyr5FQ0U1TzcY7MyiSjYADrKtB
R/hxSuqXntHkQzpY7j6L/f5TXLXtYxC0IyZOY9ZfKbuMXvBdZAzXHFx9TPzSjrBAMANRVEe8xEAC
LGCzx9gJMg9vpKnf6mkcOsaCwzM6CL6dTuVfofa2h2BO2p3JjOJ9Zhk6J4IGxTlyTpluq5MO5/mm
CvN+rRyv2Xmjv3Tv4uyE0DFxK+FNjbIXfMVEFniVOr5bYTQMmmV+M5keWP2ycPlDxwAbkxl2ZzNx
OOk4It6Tss+fSmXHz1mboF4xN5eYJMey3BaMX0ys1o6geQE0arNK+AASCrK7S2dzgF13pZAwlcw+
3MUz8kEeEYNaDw1UzHyWyJ2gsIcfCREMBLlRKqAJeTNzEozVXeI648rGcHmOdAlxfp4AO2i/uFQw
jc6WIU2mLMWA8585H8dBNOLoM4gki+pzJklfa2qLKYOoHJyVORstvKXiMFe0iGyw1eF085V5nQsn
uI+4kq4H0LhVDIA+nvqNqznY5kH/rjyZHYXGoD+kxKI2fdNNuKHj8WaeydPs0qBVn4IyDV+MAm7k
iexTnW65iZjfSFo03SoWQ/fQzzCet/2Uma8tZgZsc6ruqFtV9Rc9CWsdVIP5lmGnxxQ4tdNDM3i5
f7CxPwK699FrE2tqVkFBxziTn5igbRea8rPsRXzD/md/xVIp1AqvAFxOTzOMrSLlf0k94V0yZ5wE
c+8seJrJgZCOIM5H6pA0CB2oUVPu/FgVb04UB5+wZXw16FbduJWWsILc6btTaUKE3NBKtQ39UL2k
ESYu2t1TvEvM4PQrFxng6yQDqyP7b7tcrVGjW9wl59gacQW3+h53QMCFK+F5xudUQ5bQNt2o1Qw6
A5fC3HcNpnw6q+04wGg2tPUpK03v5IjGW88yTn1eB0abZdexrGE299ag6MW+z+3kwYJCsi8TkY0b
I2hDm9i6Fq9WFnPssllRe0tQlBIo7kZMf6r8GE2yvhI3YDenoKZ9AKhu88J6RfoM2oaSUg4Kkuwl
FpZjGI0Ee3xjqL5goag0WT/mFzA+IugxYmpu7UYb76XjcUNszLRnOgQhOs1mcCElsw94PZBId4Yf
118gjgzfKVYfXidbmRfJeKPYkuX3oYw7kw7XQShr1OYgzDa+VVGuHA/hMQYHRRWKqB6jrKm4eQXD
jXZ1si7yrN64yjvZ1dTCxVH4MWJq+PooCY9pxrJZmna9H0XxxCir2zcaXTxB9cMdrhPt0bZCm3vQ
cqysxTh/mzmjF9vedOtNKTuMEGXcW4BiuAmOCyWou7FzCl1aonBDlTzPRoSDdEIyz8SLP2XMsbDC
49tpXzqytultODLAt4LUvTXTIdzRgKMf3CIXD67pRXcsiyNieTYfEbo/4wRUDzWohofObEJarJM0
/DxoV71Ig1jlSuFYOMVTlH32ARmxSA08Vlz71J2ANXUHbo3RZQQiHveIfQ3AeKxxMRMyIcHIss2W
tx6LKbl2VtAR9/BqJkVNUVzTQPDrupkBhTtHfGhyo+JRx2K1MnXjnmuTX58ApHUBuhrik53b8NH2
tXtMk2x4wi3nc/Lu8R/K2Zhu4VV1xb416vLMsDy8BmVVPZLp844Rf/g790coLpN29mNbd7sxrOcv
NI6M0Ghqaj0jM58w5E1cp0nGbuuWCpYMh32/6RJzvuE24R1pL8JkPqR3hOz1yqkteRuWRGNZZLPw
gRagJRdmXfRYRiWN7/ZCsulo25i9ZL+8nk+6XCDD6YxvxDa8fVpr4zbLUMNQrgbCywHFwmFrJ4dk
xP+K4jCCK3dEO50mHAf3VkYJaTAFwbE3u+azDsviDvdLf+B5cidit6UmAuCR1AIi0NOoN01iQzya
83Qng/p+kKLAgpTKYA19xNzGTiIOaZ3b0Oppy5q9YDw2bIwwY6zhqgL/XZRJ8G420ipXTuPULwmh
iS9iCLNjUxrVXsnY8JltsdTw8YvZpO0cCK8UwtslfZrdkTUbvlSeR71Oa7qUkCf+rTUpnrx4WTSH
ILeS/TwM4MK0tqzyUU3BS2KpiBU79uMKYFbdmWuhKBHHHDEErwkC2qODLbK+czWWP0qPgpoAmuvS
E1SkZi3OFnIT+1hgKkHlDrVJ1ZKI5pUvrXl61NRzjYH0p52M6cmpAtdbx0phmqFh5p4Wd1KmLb0u
Bdx7I35xKukkb5bLI77mki2crR7IDhN8chej58U0R4Zb+zICD9ed+MhagNi9XjG9e+N288rZd3wm
GKve0360Pgekrp+od6xOdZ081cqbtoWsi6NXIyh6HTgfrxwf3Hx+ZQH8YSeoOK37SiVb91WWVCSs
bE0SvnG6Vy8w0oPr+TlXq3w72IVx5s2xFmQNJKSsrX/I2eEqT2VBhgWFvBOybpfAlGFadi+dIZvW
hKVi2sU0sa8n3+30tpgtSODoX6CeYU4UxurvK9R/dIUCR/yX84Xr96/6rcn+PGD49Yt+u0JxVYJM
hAcVc6grmBXw/X4zp37MHhzGDq4P92EhPvx+laLAWYA08l2uWZ7vLByb3yyrtvhvrk5kkH+6OuEQ
Qa63oawy13D4xfj3PwzOKCIwWGXj/iyLOehjrg08wFzEpV2nkzr3XmJP2LaSZX1GQ2KpzpZV21nW
72ZZyfPCZ1FX/PoXvaz0+BTc8/ix/LfLTmB9bAqW1ARRqWJ5sZc9Q39sH/2yk8AGT67WsrtkHxsN
BVjWtjLjBtK+I6/tsiOFy94ker9gyxPqrl12ruBjE0uW/QzqwHCyPza5cdnvRD2E8JZiw+KSVwYP
eewXD9pqcQiyVzY+DSPYFKI7t3bmB7Zl/cCIP9zhwWCjCttxawyyPWUVwvo4yGwN7HPc2rHNGDjB
tfjUEeJ987yihmRXhhiXZne8qxFC71zPjZ/rIutoEinTaiOj3toFsWc+ek4dPzijm257YffIHUKN
Zx0NCKV184lhdQtIzLSICtuI8mshq/lJtV22Fub4NRtHImCyz9BRjD451wm1WmTrnOYLFQCoqDXv
4ac8S4urP/Txzmjj+aQLhqWrmLHJJu+pgElVRlIwBbR8ZwVNejDy6JYgSrqDukH7Wexg64fzehBD
iSIbq+6sDFp+YrNwaZAshukRcanbZZyD17R8Wbc+CbrDxFz34tViOKMpTQdms/INM3F5IgvaPkID
ykeUJCPbQm0ncKxjkBQFqs5lZo3f1aZnbFSYq3vwi/Kxnez2FVBK/mNihv9k9R3leMyQbovGMa60
j+wittEXXitOo8xVA1Qrv3iROul3pl+pjULuwoabzXt0dQO+hR65RDTNLR6g8pyO7bgOZJ/Uq5QP
DoYwHKzvsBG4OtXaZFk2ZqmwRhAp3NoItPeq6QVCQFC32ymkcrIQJSmcJp5JDtpvvdX7Nwr32x7G
S3W1tRmtOyWIYVhzt46baNyNJrTfbc/84FzNtn3Io8o/oELm31MVpXeiws+RZNF8m2FNot7MCY13
YmQ+rRVRQ1dOPbjk1ZFduhuVuB7++jg+UdZJcWsRppvUyJ0XElziWY/peHaDTNB313SXxKu4+pVV
3d9rI5pf65x5D46OarypnCR6CvCR3frYpZk8Rfu+97gsiqblIsB4LXNkixupn4lamKbyuBfWHY3U
LRAMl065jIOJMhAdfBedM03Do0Xw90gzRpOvACVgPUFEZVCIF6n4zDJSIQ3jgFVRLbbcbJxtQnXQ
xYtNDCmYYdkyudds8a7Ut0VURLc6tq2NW7vyS84VEpocYcjnJozh541+Nz1ySpDU+ancAE9qxgck
+uLUzWzuq8IA7bfujdrpdwo38S0oYcgNhgOJ9Wpgf/rsmQqvneeWYbW26zpkJUkwiM1F+S0HnrXI
/MV4kbNXIJRmTpLBsOyNz1HfAPlKTScImbpG40YmZsqpM4URuhs5RJDo96vx3sqF+azpKuzWUWXp
qt7lboksdTFRr0Zs5TIqcCbsEHejIlhHw+SixsALb8RjSM5ocj9FXlG1D+0i9AC/AN+rTjQyQUxZ
tz68iWpj91Y2POp0jPx3myYbRmKxl9NZ/qno06H2tn5FIHRndF2bfpuYFJsZxnJTazYuMEh/+wz+
XU6Fjwywv39NjLp+H/7P6btuvk9/iqn8+mW/nQQ8+UuAYQButs0w/9f9/reTgOf8wt1eYlcTbMt/
DKvYJnYCPCW+5eBQ8CiU+f0kIH3qEhaAOf9C/EVwSPgvRFXYVX8+GeB0wKbnQDKjQ8Gjge8nYJRV
awVWydGHoDcoAVRasghGlBvfgD4GIS103T9GDrU3pUji7tgnqr2PK6Mv9hlRKxqldA8tAMdfsvbC
DtRdR8LDqkZ6T0CuJPcQCQTZPyWhvzKHmbksgfk1sbMhSIZPo6WcF1f1bzT9rSO+1VNfh85jm9Hl
3OjgCa2KWKTCLL4q3TxsVrgS0HrgUl26Ycmn+HgHHhpCwxyeW/ESZBxPcMsn1oNSdAU1S2dKCZv6
V4PX4DLFAVIxXiH+kbAzTPMhnC0DqJAR/GgsTVa7KiXOtL7Auxv1KXIFJmgiMD20hnmgK2m2KbD6
eKGyGau+9uKvvP/J2gC2h9nd7FkksSz6e5J7QblOi+44E8Rcw6XiCxtnQHK0WLVoXCiCInju07mO
1ir3xctHl+1HT49jBYQJUBsoaWhwPBhwPGeTxM4KVsW0a5KWFpcE+YEFO9Bk2ZOEqeLQyJmsqt8V
GxDSxmvXSay5bVqQceikedZ+E4j94NCxO2U5adk+6swXTdVAsspGfMR4/OLx1q9y48ccD8F6lHV4
yuIx/mbkzXitWN32H79fs/xWfLI1LBT+e7TIcdIsyHh67bloEDuhO7VH3+jBHVQzVDBeZAScdqsQ
sYj3tNTsRD7SWbzq2iwbzi4TuvgQ5jRkHdh/tNzFjkf2Vc50dnKiIZSvaH0+zXZ57LXdWoRH+m7X
JpH1UhE4cndmNdEzxkeFouO24LMALuOUdk2z4acDimgaJ0HzggDGGD3/rA2ZP8bIdi91FTdnH07E
U0rd0I4MtXY3LMnyhBwU3YQ1om46VXKFqcuh8ZQ328cIzr2yhefdAwRZpzMnESojG7UnLUHMxKnx
GsCcchf0DTdENUx7326CfZ5b8sfgwuAh+VEU5cqU8xhvIguhZBekoo2vWV7yvQJqBHZuCaPBwgCB
R5OeaV16EGXRtx7o+pwuyTxkVJpm1CK3IrwUbpGAEYsGf2+2gQl0PZafYQxm+8KnQolr8AKJGNuk
8PeZKZrHtrRfnDYnTe+IZyqkJli2dMIxsAczMW+xA1yKKJzbdYMbb5f4dCczNqrW2BXxf4Y+llUM
jpqYdl7eNe4MFZnq8R1dtYRGEts8dZHCTwTJY1uQw1wgHlRaQ8c8Ya7PctwSg1wPuSM/YVsB+FtM
+IhDDX9pQN1f2Q2mEWWphA8VOsZOtf24tcoW8IKAkLzuhsYAXSGbC5IJ4psvsxuOLM4d43vwLHFP
JkB4jcDOWuSwnH0joG0rqJNuM4zCe+mR2i+haUbvk05Two3lUU+89XO1JN0ozBigL5TAT6ZUumot
+Jq3uQ546I0UKOohKov6sSanmjJ4MeNtF/eAxag0nT8RVxAcW+r42stKn2ZRlZ9JYUx7q/bgXxP9
KMGRRRXlWApEbLXq85asdqwAC3cKY/DAQmGuunwQm951qeMOq/KejrPmOeDvl0c7pEX0WBWl12zc
OdKnDp87iTGXM1w2+BkoMkUT2krUHUnE2CvNtacqvdaUSj655AW59uSYGixdpDc9k7Bp3esFVJ5a
kGakW9EQHvTjPhaRWg9TAb5V1HC7J4uBUe1dS+oUnjAJs/h3VjzvgmGk9M5TeYuC48/6jp5CxBUc
FZsSHOw9qgyrUuPSHvWxstRZG/4IxiI70SfWbCw8NYyVlqeoclm0xqUHXA+Fv3ENBk5o07APGLqz
w+jSVfsxYnnmbGjZPA7UzqOs8YOwaYwbLPL8JnmfzZdBDIzEY+pY1ZVte7rCmygnas7m36rPtG86
N38fl/4j2QRYJLrDXx+XLt/H5L386bi0fNnvzsxFBAGvuLQT4aP8A2GT8qVfBFZmTj0cizxm078r
J9JblBPEQ9/i1PTn8xJHKe4liC3AkgFi2v9V2Nf5yeoswC3bHOFp7kCeCRx0mT8JKTW2vXmIVHrW
ZMKnNxvbWLNSttfaW0H8i8VODpoO6UOCAlgYx9KKK0cveGx1KAcwikiN0zdN4oL7o6ic9ci1Y74Z
oYZ/r3Xubbj+0TtaH1QbQRhkh8mHyX7E2D77XbTCOGnhxMpJZvJkTyAUnW02z2kc3IrEaL37vux6
mJ6QcAH+PcqP2hl36FvxmsshT6bVbBskk3VcClWcEsY1a5jmTB96jFmUpkSzk43xGQW1rvzH2PLm
haLIdJ81ywR0AKGdsuqCACR2d3PrIwLk4jmpvXbu9qrqfQvGuSgAkEIAzphQifo9Nhq98+pqunOs
XDGmmoaUL3UnY6biihDJ5e8H8D95AFEW+Tj+6+fv/+Y/i5a/fsU/Hj2LJjbqkbCHevJ/2DuT7biV
JE2/Sp/eIw8cDsCBRW9i4kyRVJBX1AaHEiXMo2N++vpcVHVJoSyqa9+LvHkoDgH4YG5u9g9sQQNv
frupwND4F5AeNqBD2kkRnGrmT/iHYnshiYtkAzZi0tDw/+9NxeNbJtWBEIJGs+3I/xH84wQSbR5H
OMJzhc8dxWXBnfAZAjUuZTnY7rcE8ln2vUATUNq7CbeTtt/1feYsT1kR0/rXiyxYhHrxvK9zVDTV
tagpbSB0YeHyuTEKJTVlNVyLsHAPCpLbx84GX71gzNL4q4/TxByPOK3IscUaUeKutMpdSh7pfCD6
GJ2/2G6s6TFBBbyDVzPEPYzkJUSacbMOMCTOpI7RBNjMaeaFGBpOsxVEhwqFxwZqgk6iynpDO/23
iPET2W/qyyizO0Q5/ofkl3M6OrX2Rd1jHPqt0VDgYLXHKikoxHEpzW/CGPd6C+FETL6/t3RElyNZ
XMijOQkeKOj9iSmeH39ZW/+G/HKiks0jUcUWRvQ4gLVB3eFkwlSGFUONKNSrKGwPWLibxiZ5H1qd
gtGGBIUpr0oThEZRYqdzmWdzk6NqSqaUv9SzXlBFUINnmJg2d0jU0KJ4Rc20mJmKfd+vyfqUdH5k
zXt/zVv/dl3JaZN9Gbp0vzZ2rAcVvrVE/ttx/j38u1zTzRoMw4BqeuizF34P/yCb59TCMgrXETKt
jx7CRvUDqWW93r0/euyoXwgA5oOoFrhu6HvoSgR83u8fhH9oG1Jvjl4ls20CehHlQEUdm7bELHHt
+DDp2pMJzjdeYfXbBkHY8QGpg7/60NGPOH0SOAhIL3qgrvzQP2kdCAkSJZwz/xVlwc6/9bi39mSu
pSWVvIzJ+eGmvv/ufwwyhzzdD2iQEDAYhZN3t5BEVHWhkFEb8D1aYAxQbsg3I7cPhMDe/yyzCP9L
yt2MM4ELHwVoRQ4QtVP+jpNWRd6knvM6C+CK7jecWzFjv4iagXUX160Z4oKcegj373/wny/JGqI1
BHAu8Ai6Buz2S0dG0rTs0BTQX2f0ElHOyQCyjA+Rg8NW/5d3FH9OIfriMKZ8D8ETQsXJgCIYJ/Jp
dMpXXbheqc7TMKoeC6cnRm17hW1M82EOVwyMr+sU9xd7D+ozX58yTU0R86CCgIh4EoLW6A9lPunX
NoH/XlznY9zBvqcO46IN/f74/DEx1KQMBjFgdihynQY0EeYBRAm7+lqBk+MpOgvm3vdRLJb3qQaD
VctdVI41Hkzvf674c2IoiQEZC2zhuA7Ixt8nJrIgMTedZ33hKiKcdRsqLx30VsHd6GwsjQtaXeds
k1y9LEmBysWu7bouhLtowcY4puU6gfJJgnntv8SVyEIA5r4DxrZcXFDs7z8t++JkAfOAigoe24Tk
N6By/fvjehiBdOXQ1V9QfXTYihkllpWr+NyxqNbFjrHDCnWj/VtLRrjf7nTluhwGlQ/eINmHuRsv
X1mAZfYdyTxGhuPPzVfqX8Kts+9vAdiNGqKLN2NZ/wmLghAvw7FE8qg3t1bN7FRd73MMV1KMzEhC
04IQTdKa8IEO3hd4RwH6m5/XxaQQm3ZeDaLfyTJJkLfXFGHsg+O2Hvu7TaZ0vgPPmZXfkH0HcLyR
eCGvd2z/0PuEuwhLE9u7jGcUsCcrxP4AbX7Kdd3Abwe9X6xPay/VeEScwh8fdMa/TJukyoggmyTx
a+bMSWZURjalTFIuvhkEATZ6BAufl6ntLEsQp00qv/JogmQOP+mLNOJHSM916Z9545z09/2kSg6z
pZ0zQrBGMhH3tywO+WgrnUJ+HEqz+TQrXhr/VsIKbp+RUAUEErn4iNwUbhUgdwJIvLpCUmsZLod5
QCyfnDwykS8dU7FcBaOGZkLFozdnZhtEDrutCdoeT7Uamc08P//5Ah4Cmrwqttyhn+1sO4KzDiSl
YvlpvBcJYkWpbKvctzry+T/6R0tJQxCdOChRb4PQNq3V7WUaeSmi2lhIIXIjk9VjDAaZLnz03CQE
x0XWvBNXITOqLgU8Rs4D8c8PTOiy5bgYdQOeUQjymE+UluEcLU3kMyzNolpez2jfslxqoIHZd5nX
FYsmgwlRPlTokCiFOrQ0y6XxAGrAga5QogkolEE3WrYSkV5+K1Bwbw59jBeYvLTcOV2+tuU8MoY1
zkzGFcxQSaOPQcF1ExUzhX7hBN2iGnPEk9fK5G6ZmCXfW3yyRV4iC41EbCtRgAMZhs0WT6yckSiw
74B+8TI15DyepMPgkq9iWB9yvAz16PJXajgdbIUho88PlT/usV7fdBSteKSFt+cfpyEzz+KGiXT9
LWgAtuAStDkrRYKNcc9HrrM8HiQlVCS2c0R7Mr3VbsD6TweXL+hvLorHQpTMjHE7Ih74faBkxnCu
gTJrriAFdM+zfgZde4hRi2GJmtR6PDZBxX9bERRsYJX1xAZSx5UsA/8+9vnSLUbLbU0QdH7Bh7Uz
Wxo3CP5ox+2YmfA0eaNBqwg5HvFTdBiFpFaNXs7h8+msvAFvKPiDbQfoD1lqcjGzqmWaduAc89BY
mc1B4c3dLrOPIdimcNyJwFUmMiVFkuFCb1sHD2uyRh76fIldwFHJWlAnHbFTv/MW9DycbaDxs3X3
YTkVS0WiMNX+re9hr9iBJ+2L1t76USbTD7VI4BBtyNXNDFNPhHNzoM2iRwyt8JLiYjx3uMFpamJa
W9NVHmnFM0aWZm5aN0hr76VC5J2XqaKMBsnHsGwjt7qFeRvOSEnaqTsVewIx4WbfyzhbWjqDQx2G
m4G8fUbMB6gT9W360B5N6SAnzELInDwLfDnBduGdQ3r0oMXpn89JEl9DjYPgddvPsPVZPCm+ZaZw
PqFKdchpnvCVPcyaNRTJtM3jq3rFYwlfQVrqHZBdTxIqdVsxSjtIgniFbWbbEgP6f5MP/PZAV3Ng
lioBij/Z1wsgYX8bwihhkHA7CFm5dtpE/XhAkGLiJ7nCUG7d9F1k4lJuj+V8j5S9yQgTtGIJT407
+4xfn1hEh5FRZC8Ip9csqLEFj1pfMPstVXR4W6z0ABQzD57M1sBHuwJt3uZAuOQ4QosQYP2ujHCr
1PvALcwh2/cDaD/cST08nziUu4X4sASJ5QK9XLoGv0sEbtzzpu0rXimoO2B24ApNimVbwKi+lgFq
bTc/7yFEfTM4U91KzPhyaKot9o5o4kjrYshWXLLR3AZa0cJFjfauPUTtx6idefm05vBfgCpPVDYA
V0wWo1SXiWJjUzwnnT4P0sGM4M9lXaaT+d7i1pKFi7+iSZz92jLhXltIRz0JBAUZY6m6sMNgYyli
1ApR5qKws3UDVBEoCicQ/m6dlLC70yGIdmhRq1j8zxaS7d1Hu5yLY+gAJWUNdW3aQthsxpwmwjg0
X5uSM+aqg5jg3kQ8qdzWFUDLzyBI/RV/jaouXt2sWLuHsvbL7mWiBDt9QOCjoKsFqRYfJ5BojWm5
VSEi4i3a03o4AAgMxtuuTaK5pqMFhfFaFhyroKB7KK0tc4RYST0H7Yr/VkXrZt5CjB1NSr92E1IB
Lm6iTgi0zVr6Z2STBvejX4ASieEcuflsbUAeLlG9aaDbiYh1GsX9RZ9wkhVbtRbTuu7CtFghg0YO
APKrmc0BLKHPqf/aojmMyOOhT02Cth7jzMHCN6UPoS41xK8ADFTvoFIsiHBQD+JehwiwOIqqF3yU
DvX6Ij5Xjux3bY269lUUVrZ9JiaBg1bU4KzTb3pVrCkkC+lZdw2ap+7joNsuq89s7PzQsAxre56P
wFJkf2PpvrIeXMvV61Nfsao3MKL87nFVY1yhotn7qmvQFvXiFceJUTX+LsSAx/Awe8iK8FRxYt6E
+FsBsgTBrtvgiyizoHpNnKY23EG/X9pvYeZJ6v4DykVq40jt9fZZH1WtF+wGcJGFfxaVVu7fwmOB
d3E2+iAPCrBfNMFoHNGyy+Gj7ITXL6u/92Uvrfi2c3iZ7O5n9g2VLvIFonwlhL/NVKfmQG1KWTbe
47R4TePummjqMI+obRvu8PkyKo9sLLInNkwH1p71X1nISKVnnZxHc6yEBBI2d4uIKmctBzjbIXF9
E+FoUJkMM7UwVIsO2VJMcWFerJmCK9qnFikpip60a2+8pMw4ZfqKHtB6tiho69Fh8GqTp/gYWxBT
VCYQjUclYiyxmh3aMvU/eSjm8iiisVQensUWBc1dM7QeYdLTmsweRwJG6cx1PLLgySZ3wytxmZD5
vsoC7FknQ4WMsBSW4JhAwIjKX+V56DoFKVHlcOO3LsqhtHlR8pKAepPnoRdBQCwLNHoPUyBdUpNp
CXsGqKmUOTkx3Jt50i5OFJ89qFXV68fR9Vq+BzUJCxIuZnXEXtJeDcT2DBq6iZO5qwp+xMlEyBNV
SABBmQm70OSrYTQSbRzsb/0v09RW9QGguKqu4zobORb7pjG5VNUok7LgVGLGCNcyvxffB6rXebib
CjEahp9ASllscGeFF4pca+cx/MTwxaRIP8o9vi7NKfXzBHNFzTjmKB4T0XwaRjy9kJHFQDaxm6GT
vaQll45iQNVqIswgx0OvUVsJy+c/RwIAuEZ0GxkcMlJVJfzFuuyRbtrlolrge5MQmaWYQiTjzlLO
kfepALOVX75NIwemEGAEEQM+YnEPYB/DVqTiu/NBj0p0t1Wco7aDmVVmR+HziGNUhrNg48c4NtEb
8MfjCnOOtxJrY4pPXQc2LLlo7MokFXaPkI3hfi/mIh/4LYulpF4n5m062Z3CHwW5XBJnB3FfImDd
dB2e6fBLxuBu7RNQ19c+SEieZ1ldsw8gYtm86piTZB4BsJstQm/aFLwqCHEaFrNrEjV8FkkPW2EW
mIyGtHXOWkcV5NmIYJvTNRnHmENzqBF4wv5KNmSBvuxMvtnDSEeVD4dEMmuoXFy1o1VVfMG/m582
HLb1bioCxXEp4PByhiWJMqlh7g+xSeZlY572bXvQF2deimGqmdROE/hKBLzlGH8eUfVEfwEUR67Y
1S1rodimCzlBdnA716zdonLC6qacRDz2u7gAyTlc8gdKSVI71QtzOwA/4bOqteMV7GZMTbECPY1s
F441V74YOEb3MnZDirijzoemJ7gskyuv3Un0eIxEHsjx7yXaB4xs1njc2EBgmgnRbkh6ycWTee4X
uFRXcnK4P4HwQJXvbHZkm7+MiZgZlOgt89GxDb8IynPQ8bYpyEkSg5834gAwO4nBjN4Bty+gcZKv
Yu4s3X6xLGv+KkeU8+5sa7RtOH9NwnVkTLpYW+eB38jh6K8GvIvCNgzrO4yFzKUbsSGThXWzMJd8
FSJ/1m9iYCvjMdJRzKwB5DSViTnAMANe7+hV5CihV69PjLqJuOAyue5dtKqpMLDh/sBy8j0+ntJe
tJpQ2RCTkVpS3twne8znWfrnIsAp7SvyYuRRb1uvGoEX4JVhldCGNksLw6Ld9eOozcKoJlM/siIM
5VmSyg4mvFfcea7QPkTfni3khRZaa1tkNMwW57YcNzfA/lySV5pE8RmYt3m4x2Z41RfBMIviHL4e
dwoONsslP5BzPxI6/SKv+TOhCxcA63C0XJlJByEP4sz0dmucc0D/yUWbjYIgRcI/+EhNT0TnfRiP
5hb4drEootU8dI3YJRQxdtli7D4DIwjojkHGQueSZLP6J3gITGkqBvPoQzVzEu7nBN2THlHNys2h
gFMc4QfXhRUFHcEErJ5ptBL8jXSK1Z5vpXqlM5DIKn9BzN7c0MEGmsgRztokuqVAFD3/S43r39SM
Ahv7TElDRwELP6kZIc0VTFFYTF9mXOPYTiOSKYm3w5CkRS9bDx3v+5ePPK2qUaYKuJ66ppzn/KmT
tDRVFdi933/x/Ml0b96WRhFYprL7fk3sz49Ci4kcV5qGEa2pk8qqk8TNigNR/SV1IxOfah/wDEkh
wZrY9f5n/agG/lo/FpSOlZAe2Dk60390pbQNG2oqcvllliVyPFdDUjqsRK93E7Zh0pWCsxBLC4IG
RneepogyFm1QbJve4d5NFcJ0NkKuvCb2vEXmn72PqqMZS4qkPM2ZoPx24qv3H/+PoZKUhUlshQ2Z
DU0t8/1fitAIx5bGl8976VMx8xwcUOZayOHKFer9j/pjzUkKwyGtIDpBDrYUJ7NCGgVTiATqJUyQ
7lzOI+z1piexKrNF/AjI0t+W3GkLBacOoXzHQY+JCrvjnHxi12oZxNTvXxo3MTGqn9lsdxjHmgPC
Cc2ZFYXk+yQTC19/K9CK6j4Q7Urv4v13Px1muqbABSjS0ib1BFz434d5qvp5nMJYfqYmwdVxgZe6
fA0qrIH+Zv97OsrIzdm8rQRQquggnRavEexuAUJk4vNQ1Sq/gcNpruYpXXoO+cQxWeP7r/Y7fJSm
iUcbLABVAbaVLX66gvoMsakAot7nrqJPlOw7GZkwR1BcmNeoa4sZK4A0XpJwq3Iv4WR8/wF+UFd+
3YGkWgA8bOxVVQBpRjq/Dy63xKQQjao+twmAiGpPL2vN91Q9kjD7Qb1f70bYbpx5vuua+P2zKG55
vSl5lX5fcS6grWUGp8w8U+Kh9L+wi2tcYLktrEUAlZs8Ah1ZvQtkbwWg4kXeE63VBO6I0sYy1JiR
J5HNxt9IohO5SK8Gikdi6mYMNjE0qLJ9QDLv9BcpreVg3dW5ZXIrPWqTdlmdo7jFGNc+5gwLZXIb
paU54puma3gs9Vag16T2RM0cQzpTwwn6HxmfA+IPRGFWZkQSW8egTLfYz3dUJp1xHk2Rpcopy74/
/H8sOBTSAOl4Cik1AFSnS3vgZpFY9ro8YzYryVnjpjdXoHDtTQbws2T9/kea3fLbhBNqgeHQownA
AiiDOPg1aNEog6Gigwn/M4Qn5H5IQz+/QZfQya1bW9s8gVHfG7hEzSIySaFVlOZp3n+M0zeXyH7Z
RE4f7WL23I/29y+xs/LbamIuk+ccZCtQmrLry0cA+0537ej+9v0PO40gQJs8JakU+TgJQ+Y6WeS+
sGNUGbT+PLZNtj55mTLLIsuwgaj+8l7OyZbmrwdAMQPbBw7OpdQ+yQ5ikJFFUY3OY6VRCEbBW/g9
5qaUUbnpptnE6bCh4V3yf4qCDetyBs31xGXN67CcoaxLCYYrj+nfN6gpk4cKSDFk2GnMDSVRBIGv
SZ0lpqw1W6YMEPSYxyQXY+CbMjH0Vn56tARKooApPc6iOLZMp0iMpYnXXAjQcLpAZiBdCowP7dh9
gxD9v/b5GQNA9mCagKIq+WfH1PPiPiyRlnwcysyczFFNqyLfWFPNzfn9qT2RNWE2CWAemGgjrGI4
gSfrGVlcaqrCjY6BW//4rMGjdJpjCWmOJkI9Ieit944Ns7kJ4s1gqqQ/v+pGfFAAn082g+u5ytQz
uQs2RDqn1BEVBStHcmm91mxVwNZpg+TP2QIWnb2TVxHX43QlqI2Hn40/ukWmiWQVAEFpmAT2yvdQ
3DMTvnoZn2L96I6rt9LEKKiA9jvLS8xMZoKsZdqokcBf7/ouNYXlny00diRrF+0yc3mOUFLmDy4C
yln9l/M2+H27gAB06eQD9kPGhrPQs0+WcMsbjIHdRF+LUapPSJ96zsGhPXru50jmUuNP+kPszuHV
EqRFhB0b8telkxdPKALY46YKgK6HOpZQx5ZAY3TRt48R91d9V8waKSRETJzzNMzuS1ptX8fG1Rjl
dlaybOnl+B9GL6qvkCHVN5xICdbT+ELlO2y+5D8rfeTxErXpzEM+BbDhjqph/mStFpJOfYF7xhYP
mTuXUyk/uIUlsQft0LRqlnZPT7x4QrfAvQRCTpcga3rKeXU+0cLrRfEZ1ISHzHkMln9YW1vsAB6r
o8P5/NIktfAMsDqhhBFrjWRiVR0nGAlPqZT4Cwa2hcKdRd3uOR9CEIZW0330Xa1Ji6LhPJuHDMsm
d2m2Ff2iGcZkmFqbwTgSFpjk9VM4UrBJsuyfIfB9quYR+nX91NXHNRsoibnCSqj2WS6awPa92y/2
F2fp9WehVvcxGTyIdLNfXuVKg9BPl/QNk/vf7uffgzULgrYywcwjVXAh1JzCaWrKP6r14uqV+Zrv
Qieq8r1f1D0UjM72H9/f0b8fUG8fpgDKmWOeHO40I4lWl9SuC6tX31YlGKHZPoqK+uqmLPOb0ZUD
9z+Q4/e0CFX+l3zsj5X/4zXB6tCyIYifwiYGT4d17nbla4sJE0rVSLzNh1IKgG/vv+SPv/Rfx/CP
t0QcFeAB3jccyKeXyNkpcwff1+RVTHigkPNwXCCZU4p0NyeFeqicMnpAO9DCUarwQliyGNoWZ2Pq
+bu56IF9AdbzP3SIvl1WVqseOW9xwKOu2D+VJcmL01dls3F64d7bY1Z9LwcZXFeUZ+9HZ3H+CeFz
IlhRo/exjfP4gyyNT6aFbDbVm5xenMB24tzuwuU1q+OeVsKAFnXs2S/23Mvtyvz9JRc6AeExJCYN
IA1iXCRn9GlKICylZ/QI11fkzBj8JJXJmayz4nxe55dKhMWzhCeK9ndM06PtLB8BysWrdu/PjGei
228zowxY0+BBYHVxjJ8cKMhboFlJwfg1HmgcUE7DY3EOPBXuNF0SBFDccj6HaQR1E4ZmSbenLs9r
6lY3Y+OjqFWo2Pqwitg9l+tC4ayLws9lSj192+XWTbpU6nqRy1mF8cmRGmjxobaYtI1PY2zZrv1M
2yWrdbRVTageSBtHzMzd9PviZ+mtRHYKFXdKnmlcNx9KyCc4ckR6+LLgwf2IuVJ+b1UYY2/8WRhj
tH4aNjB/4+NUhEm2TVqbF0hmSLNjH9MCUFkL7UFxJn50PSu4TtEg/0dQ1Y6MhDns2PcH14zd6di6
VBdQ2Oc2qxyz/37J+gZKwsy7il7b1PVurVZmT00qFzQ828q+FRN3ib98ovhdC5hVpbhmgboFjySB
4AFg/+0jhe0USPw32TfkCN1LymYWtOFhsa4oVGYHGhGY2kkv7l4baRdPaTz312ka2vfWGMrDX97+
z6VFqkn4RGFAgcQ9BQPCx/A0nhcVcmE0GLi319HnGnX+EbbU4kFQd3IqHGUdFZveo1a4wxPdO4cj
ne6ok4ThloZnmey62lfwuxFWovRLCb2ydHKT+wiEtFLOt/6AoHbsqRjOH4J000YvwkmocNrlsOlE
UG+DcvWaM4thOWR5b92EvoAdQinDuvZ1styhDcZxlnlpc8BksG+3NWj0ayxHaYFbEjNc3GMLeMQj
UP39SNPzCZVI1D2mRX/snbm6SMpCdptOAZdhJdIu2vpU/e5kmGLroUDUQbue6Sv1PjJ0uGmq5mZq
IJht6rTxwdUGTi0uAKdM3ZmNNfk/fVennzC76ZEJcVJKPVjV/q3w9Wf8YaUY4T6gaz7zcxqSpUMn
FKHV/BsKE7Yy1lrZF1AeC11Dpow7lXpd9RBhImF9WaAQI0blj2iMvr9I/t2CRQqQtFmCXHUN4+K3
BQtSSpd6VcW3qPSXAS45E+KvQ4IWW+H3B3sdwyO00+Gw+Em0b8JofkbKfWxYJ6s4/uVh/s2GNfL7
NmhLI4d/ithdywGP8znPvsXK9j+2vtAPTmFZO0Vh94pzcbgd0Bm+bNyqvMCiGe+PSnGQ4bA536Uq
CQAkV9N4nVqD/A5yvvWgvqf5x7885R8pg/LBu3pscTDTXCpPhmwso6UMW3f4RtW7jR/JLDyN4hda
eIO2x1u4Uzk9Jb36wS7ovPp7stoq36yR00xnErXmJy8sYrSCp/zRQVSODgmnwKHLuoLhjjO1dVva
vW8T/f954cel+fZ//vfLa5lWO2xhu/Rr/ztjibrCLxP8h/78bd31yf/avnR1kZ7I0NPo41f/kxvu
/Ys0gXs2yFyF3oq5+v3khgcIyoPlR6dVuORxrrk1/qRcIKsJy1Zg60ARn7qmz2/9lImR8l/8qDC1
mJDFZHTt/wfkcGX/njYDKSWVwdOQGouBlgLo/n0nK6OUDFA5O5+xOcCRJjQGcKuO22nnjB2SF/3Y
2DWXB5XgGY6nqXsBWzMEDkWcwS96wqfzALu1zPdQMOIWNZKaetimGavS3tiJ1MyBF1wjTeNe4NEh
bmuvcC96dxAoJzpZ+4w3uIRzLjhQpoxWIXwouNmI2ATXIaqWz5UOmufGXumngU0i6ZoqEVyDzXBf
MK8TtxCsrQqcS+z7m6F2gubMAeDd7XVumV+RER5aOTIhd07bh09QpPngqbG5QgFZmh9iLNCfSorj
D13myIsoL0mkZTOr7kPsVHl9WXtdHVzChdCvmrB8LKoyR+IloaWN4VkBIsJFdn0hsgxbLla8RhO6
HW5OTtydg/YRR5vG2oty5hlghTWcyzGRj+sUzHeVrLtzLW3QFX6pBR1jKpTIssfRU8apk9KcShs0
qsOM+xwqNvo161JGoHJr55iiQfwso5bMfJYdP+bOgqpM7XkvS8zvbYaYB/DExNPS1Z3vbBmjXBwl
uLYM0ufS6oczb+3mfGaQy+a5yGzePSy8ddwMky1vfRdT9Ipyzq3M0ZnESUdsOrC7N1mUjhfgqVC2
SlGUp0pkxhMyQxZvyrnE34p1zb+8TWgBOARD3jQKn5zBzDC1VPC/9qr1J3+pUeyfMPsQuznHPXmH
VVee3lulwyvU+O2ifkb3KsWBrSjWrVcMjAsClDwjkDLcMCHPWR7C5CpOz9q+BHnb5GVi/wPF2JUH
SESwosdp/Z5wX43B21ThE9CSh37V3mHBl9DdFlEaPcHrzu7ViDMJnl4tcAVROsfKZQEav0tWbclC
z2d3iA64YfKXCM38VyXo8PAkLCKEb+a7xDfWIKofWQ20MZnZUPZK7mGVyws6Z4N7U4BXaYFDaBaf
5YB3jEYohBs1Nf0rZQ+0CoHiiduExvW0QwOOCa4bEjakaiBjQKJp8OKpsGZOt3kIOXc/skRRumZb
XtdNSLNfoZVyYWXIfSPILXnudB1SRG9QjX2QkH2jTTWVrJhIDPp1no2qbEX7E/KhWSdLODfPg5ki
akbyovSG5jkQmj/WtzbYEu7Fe5QOQUWPY7hvXNE84y4dPf1YwqmlGN9c11e12exGKPs58sf5YZID
QzJxMbqbY7YC0mb1lZsgZgRK0w2f6AAwcD24RLltioAFM2AhdVWg3MYKMFsCYCcV/pTS8HbBr+us
tQkccBDb51V13XnrgX7b+YMvji4So09WZo+YJuosQVqgjUt0OhWb068XtDCdIMVI3pvGzZSWvA7Y
TlCidJB/KDCxH2xyGPJINrkGKxLvo84VxxFCxdliI0q3AU4pL1RSh9cUDMPrtfWZwj5d+At1I1DO
LfDbw4he6UTeZe2I0qrV4c8AlXkNd3bRqHPf6+yDXWThtdfO1k4iNN/heZXzvnJGUeqw6mWgc8im
wKCyQ3cBsDkRq3TQ239Y9IwnSEaDIl1aJBTQ3H8AS+teBFVu4QACVgSLGkAzFygaUi/sCRnAxcWx
B2zJCJbu/NCw0JHdxTPyObej9jwUmoY8CJWjkqx5H2ZqhCRq1q0fdUjr93weCJFy5YXnPGdFWSEa
iLvCscQxsjG1hk8DmmAvq7JILqEIYGsO9P9scGmNb8eJWYJp4r7o1CE0i2hhTaEwwAJf/JVp7XTh
vdioEGJHXwlxbIdFHDNgHVy+upLEHtkm1ovQfbivK1YpNSl2ROm34jbF1/NY0kwHb1w2RrAwNCtH
4Wq+XLrAxdqtE0f6Nc5xD0gTj9VN2f9ISSJ86lJPZFduM4AQEkai7Meapy3CL9k977x1WrP+B3K8
2yEdwyeagYr3tE3YGyfR9vcjmNMZxzxNfOs0YAOEGcx6DBcdbJs2CJ+w92Qi30JapkVa7ho1sZS8
KOiGiyzQ6Ca2mFh2qKZZggIhu6so8jBDBIHhpcx++LHjyjFwn0zHEZvV1uuSw4/IWteJ8LG7C9on
kcqqeprieMn/8dA9S7eFa6KUGCcUrpLeewEZgAQSqLh7kQymiUTZLJnDi66hCUX6Sxa7AYJJBA6x
HbudVo9AhqgSOzhA60NsAC9XIkE7MgEPDkutnID6D6QQm7iu0CHw6zW8KqkXJRtaXnPMkKRhcb9m
6GXZKbIkW+zm4ieOUoBzPcSZS7ey2TU5CJBbWNQlhuCEmJp6vIOemWw7/7Wuyqc6Ft0l14nBnsAE
TwaWLbsj3WhsXc1BpP2qOCIJ1lxxxgR3aF7ZEXt3lIeuRbehFaK/9WxZX+GPHW9H/AceU8qGGDdW
0ee2d/aWU7fXmqrztuvV1lZ4wk5cd0VpTed9v1wAi2+uVBZ2ZXSH2nC9ReT6HzDWh4Ya/8ECQ3QH
6GqTlQqmF5J9/yx+0VicExCaogukg0uiKl4zlMgRoZA2tjaNjbwtAtdrRfsPWQu8bt1si7p2eS6Q
pqSe7zbB1nJzecgrZ8TuHLdnUOHTpZcBTNkilLWMYGGaZOG+BbvtHDpGCqwVn/WZ4U/Cq16664dg
NoDYjJq2Smck72arQUFiEo+uGLF4xG3gQ7rmwaVyIlavcE1VPMDHJcgaUOjN7ODxoYarbh6R/JKx
Tb/U8uaXAhLR46LKRzdTbXFdtNq9b/ME39leT8HWXbvwEMC0/a6XLoTDhGCHnjAPBEDt7FtPpdx3
lu6wIBCMoFo77pa5L/dl0OD/QTs3p0Gis5ugS7LlhvHyX7M+qA7rgDQg3mv2Pk6nxzDEDzJPkXhX
0fR5jOatl2bqS0y56iHx4A2IAnawzBW6RfSw7jWuXaQ/lb/35nL+mg3O0UIKeiMmrW+CNFnvMYr2
trUaykO9WO5ZFI7qGlEYdx+3+thCyUB62Scz2uuyrW96eItY6ZXkJ1PS7GPyhktoMuLSgRxx7oW1
BhM/uNe1xC6TQavQXWlRwPCRvZnbNthbIcz8jIhFubPM79Bs3CmyTgu+6wcOAcRk3bE64PjjXxRA
7O/jWm5lJatzB+b9GWJi5KxLM2JxGA7nWJXjFEjZ5Vkj37bLmi7EJca7H9LSATRb2Q95lwXX9VL0
jzDwrOulbDDNsALF703krl/6kVLcLnKc9bIHy4VzX19/yozFHl66aOezvp386HRRcK4A0t/aPjwM
Tl6Fu6h7GJSHdm+dl5ixKPVi5eWn2TJaMEIV5XbsOn2wFMsGoewJb5S1H87sKE+2XpC3W4J/vFtB
ZJ9FcdJfjJX32iSxu3d6MW1FYwOYhXN3sdD2fok6GxX/qNbzJzLiPdl1RyaY2tVuye1837eufzRY
/lsifwcXihLRBtkodW5rXKTKpIAr5yygdEG7TtfJYIG/B5GXhQOBJOgYu96zH8YpLwTmkkWH8Lhq
0WR5SCNBaRWYmfF3WvUYvxL840OSOS3tNNHgcTRWFK2TCDWF+j/YO5Mtua1r2/7L64MDxTkoGq+D
QJQZWUTWyQ4GySSBg7quvv5OpERb1L2W7L47li05xciIALDP2mvNBZNy39mxxo2pUfYB4/X4rKWt
6fLYIzICX8dAMKs6TiBxvQUOUV6rlutC0WX0XNludlzsOfa9Zk53oNYXIDQ6/zNxKN+AUveEEdDl
K27lpdBOijg1qOq0z5X3DYNYdI7q/CYeuvYFb2F/lTfutZ0W7YaHV/iQ9yYQpbG1Gx9nWggss65n
9dLaVa8f8xS40UmrjcXsD9y1vB1Ij74egedpTE4RB7fwNuy8kWl2KDmGkNhw38I646YeJgm+aW7f
RIuhg+OJs/ZOkpSL3JiZ0HQf/6M+QhCTem+90QrEU9fsE+qWXUUcYwcMSOZXtY4xdoedeKFoT+ad
y7fH9Jqt7JlB4yZm2sLcyCBir0uXjaqrbD7pxjLdz+ZoPDKLYvhgiXkHuIP57A8n/rvfJOG/7H40
oIihFHOAXqW4P7uP+jjMaF1SySEsvawJ0Nit6WURS9++inlZ6p3IyW8EZSEzOFIsLNT+r1/AWrzx
B6n64/CO12c9w6/NHCy+fj28jzFIgMXsooOcPDfyw2JVYXvPCM0bA701YtgMq72yVBxddVW4FNvK
bkMSfZ3xiDvauMFVzFT516/qV6Hr40VhzEPpYmy3xf/qSyysPoSnJKJDoTH60ZY8QUUkyuMxkYUZ
UHKTyafPF4YjbYiqt7/+0/9k1/v5x6NMujYj+P9SSIvZSak5XnhP5oyjUGKQLeeJQ0kI7uM8niVw
agsj/mPqhNrRWMfvQlAVfjWIujJvhT1DFfL1tIviA+sHYpg1UZwf9IxyhmEh8ndbtv/jQ8TXZOD9
gPan42dbP+Q/7BsGj/SPRTroUIQDJDo8yGSRYzsl6NRIj4IAYCw0fWEW/ZKLdL6vO7SKOuYsr8qJ
IE9R/82C0Vg1n39uQNa3kCI+qAM2kXmLaPafXpFG9GDpmRvAzEHZw8JqU92GJPUMj4A50NXW4y+W
6fad1kzrWA2cLwoaR7K90fBI3rRttZ7BeGf/+rO1/q8XtnYw2rYLK0z+2fvmkAtscmJIB6z6TKhR
ydmLVuxxbJyJqchqiwfq91xxnDFxoCcA6ElPgzCH+14MXgucfvSedR3+ly8+5mIDZ9heI8S1jQS6
+k5FoEFhPawz/Kr1FJ7Ola3lIWpJ6jRTfz0jDL7/dihV+Tjd98uqAhRzNd3HoYoSH9TfdLfOcV+I
MfPdWloX3rd0Kk5Af/12/MnG8/E5OeuaCtMQEiJLgV+/ObGh1YrIjba3Ysk90CyXIj657Ez5zky8
em783nk23UF7KMwF8WTKY17WrPrlYfJs3q3IMjidyAWHT5IJ/itvFv85YcCKth/ykGXS6uePTYJK
A/U8UoeSqoN8Q654iLYRgb/DMuf86az1EG9orhz4hnAgeP/4Zf+rRP+dEo0wy2Xwr5E/d9+LYm1a
/FIooK8A7BSnkPf///8gAaw/+FOHFp9sD4WX/TUIrRUj8E8dWv8E6QSXM0cMeFdQSv+hQwvzE38L
z+e68mbXIzHg/tShvU/ctFC2CQRYaEoYdP4DHZo9zZ/uOS4bbSBCrDqFszrJ//Qoy3KrxW+mzwcw
Wukc9EapjEBma3EloUNvVUEMa0N9W5PvRkgEns9o3RyFiztgt9S4bTZxpmvepm67TAaxJ5mlYQv2
QeN9q8ig344rYi+fDT0QilMmkVEIJWCGWxLpxiyCxc7MCsmnNbStg6G/QxgJOaIwlC17OBHlM/pN
c5pX4B9XpL51tGV5AufBuVKgOG+bD0og8mpNO8nKDtQ/OILYrkEKftAF0w/SYElCfORABYAQgHAY
9HFxUM6ivkMqjb6NK7Bw4mde5VwmfQDaWpzZVcI2NHCH9j4PEujMJIwZeFcQIk/+7GpY4YgEVrvr
YQSYaKzoROhHZA/LDqAiYYB0lzhRMmzkClycVvSihkLqZ3nuTb5XhfD3Vkij2/A2Y3NgWof5p5/o
eqLGHTfhwVwRj6bHOy8U2EeK7/O7bkVBdisUUl/xkMkKiow/mJHk2YsTK5Fqg3843KRj7OxY3end
Zq0tohMo0rezY8OhbFKW3HQ16S+gl7pzD6+yxZz3YLRtAWAVa0IWmIiTFUcPMJdF01vPU5aauwS3
yB6pJ4GHuYThNcOMCmZLTzd5SVMz2bD2Hjq0m2xtO5QnC//cj1ajzlbkxr0z3OVeVgTtSC0M1ZJ3
ou9VyZrXtNbZqX8zUHmfEJ2mW7y7coNXcEu4gAgiEHRUX0rFrWLKTkx+4dkDS3GReieuU2G+KCLW
ATNrCm6gn3dFHYUPcy/rra3J/DCCFddLo9ukINvvw77Wb4ncOUGIDHuM7BLmruVuczGOm7jXyyBc
ylz5hJ7CQ0Jv+g6odfqDR943I/S0XSlQqOHDZsY9X3KaKABYg/M3ch+RjqZDV1L1weAYwLm4lHzb
NobjXZUrF4uUtB1ocfu6sKDxl8nRdrFpG76cXV5lG8tN1FPsY8DnOGUo8K/MetGxyuL6XmZVdT3z
oD7hReSAiS1u2xjTgM7UsCsYar43fG1HQtyzua/mOPT7IlaAAES4dr73cusazFPz2EkfQ54oI6zb
+RwZT26YTWpHk+tIB73EVWr3QTLGUezej3A/bELymuf2D6aZyvFBtowJwpfoDcazQatrstVloq6w
fDkX1KgwfpnEkmOyNJKMJnuvZJ7J0JD58wd147mry8iqgE9m2BqHzQqCaLaEGLFAUkpSJMdxxfv5
Wbkk/DaImaLYNxwzh4dBgQMAYqzwcvqYVxPrJrVwMb2ladcsRUDBVOEAI5H4nObK9hYcnubEna1X
UfSGhyrimRsbis9HK3O+nuTe9O0EKBRpwlATvz6uewfmPwVu7rbOrS6NDnPnire+xGXwjQyrkdpv
vEdeP/hZ35UnHDwWkk8Rpp3FX2x6YahykxqwGrKQ4WOR9jbhv9oyadrtGjPkwqIR4b9P6n+Hzbee
A3mq/esn9W2sfsVi/vYDvz+h3fUxvLaS4y3iecxz+J9PaPGJJ7fBGQG3H4e9lZj5+6YYjDi7Wx7S
1hqEWR/f/3xCu5/WMhAeRXyc/Diwv//gCf0nwhSuYkyAwMpBEKypq/V5/8sxJRy1aIgLKY/gPyq+
OMmS3sdZFZ5gnIHQmyXUWpDdu6pBnTTGKTwBH6nevFafnmTBChdySvtCaXH7Ek2gJv/wTv4bZ3Fe
nYlPf03hYEux/3xk8XjwhLgBxTEhKftFxoIeDz0uzoWcuOJrlc17r9KHTQt5TvzNgZeT9p+HF0Yj
7Jhs93FO2R+b/D8e4WgyZ4lNHJeGtPAVaAibgpHMwnXqYYMKbMKnZxA1BYnc2XauJuGpJ4NN7udp
KZZ3p28RPatlhrWWRe2WsG227yDrpNumLu2LE7uUZEyIasdwzLuzUVnVTuiV8JemD/1kyknzi6HN
b2NzxinpGAMNTS46DqByx+GGs1CA4PaxVoNZsidOKLb5RhFt6kMyAWDUuuWV0woqnzhN3YMnLtA8
RcH6q7PcdBfVnhdTx4Y1z1JCf9GaRttSCv3YT0uToe+CJSGvWhU3YB+irRav2lBDUvVASJwnP1Uc
foLGB5jUGYeaZlg73lRxEeN+mebXInFzCi2445/lmITUDc7dC/MKCHilZ+iDuhGDVuEDQDmz0nk3
xqANJg/atybMsfV1OCf3qyB70UlcGkES1aBQS91GeSHuFbgsNrZjj8NwN1gT/XKKS+l+Ct0IDjXp
zwxgatw9Gn1JCLZzxv7ouVhtYAwX3f2kejfeGNZIQ7bCOLdjwRS63GE7Fua+tNnUbEW0WFfF1LCS
iCKFl422vd5naSb4WBNNHORgmpqfCUS2UcpXJ5ldur7s4i4tmomqtppSyl5yxBQN7WCgJydC5knS
7JqO+Q5whrZnYRm91yThd6muqNoZhoAr1TtiEsvvF3MeILaUfXJaEjcJXNk5X2Knqw5Lri9bL6u6
w6wojtx1iEXEiRMTnY1V0wTkqy7aPfh4A7SBO508QErPVICi943xyIPPkfF3MerDLTbcSfqqcPLv
nEnT0ieaZPm1BDjpe5ShKx/KrbR822nIFHDtPcQfD8X+tyckaDl7fDAa6OWVXwMiGSDahEDxkyks
DN+lU+a9SDhCU1HTJHtTL8d3Fpe5QayKJkqAUmBO9Ou29hr1ZVBZVh28gtPqbds24WnpF4sSUSsZ
Xu1JRZx6SX9/wUjZ9ZvQ66eGq6LWum9F2CcZJ4Kujjc2ZHS1BZFQaNsydOfrYYYuANrW6YxtPyBe
PRAxnWeoFjU8XS0s1u1d0eRR0OBerD6zqgfRS5UYVHzW+wUblzHVD6AqYh4FXXFu4JxVQc266Qv2
Qeu4qiN81Se9PLIhT+8Ncp/cDNmk+TCBittk6Z0bsy9rj+IZjz+tWX83pif5QGLbGNmWtOGqYoj2
pVN2QumLGnj1U+Qsh7qkSECVY4XoL8u3caAbyPfkwFIgHrmQt5wd4Kz0+tR/1ZOm168T1Uj9xgtH
lNMKssgX1q+eDNgAgilab+Uevzk7GLYjW1KA3EdTCDg3kzKX56y1NMbldCSJR4d4aIYZtaRCGPMX
2ffI8id3UDp/SSPPo3o0mzEbJ35pLOPwWkRTploaHGTxhY5cxtu5WdorXKb2Td0avGLU5FLbwbpS
iU9nTLWv6R+6xa0xTCzwFUZ7+iUnFhoRil1ZcmGp0M1uG5nR+44TqJSBy670OJVOR4HiQOLznGsN
65+RV8B3N6/wMRmGO9yImsYdJEEZ9kHRNs5nlPuRxgPV0FWbgQ8zaEe1Z91nC+PCnKqd8a2kuP0m
tmcvDyCAlVDldHGMWKVsU5idX1uje6Jfwj4O7KXkntTeeOntzMoCjWbAYe+ypKVT0VU5a7uSGhoh
k3BnQNy/jq0hZBOj0dgVZyObTRaiNseNXn6jPM5GXrKMeFeO6TYxS3pkMsbos8iS8orqr/gMPaRp
/Y708RHESsWYPTXGlQXZ54ipeaEACLf+Y8pzBviX5ZF09+qMeoI6d4joQs+gNKc06ZScO6fA/z1a
tMEag500TKnUsstICqoaueG3HNhf/js4/puDo/eXEs9tmn1BNvhV3hGkF/4h73jiE6ZA7hc/dRqm
s99thizlIafbtsNh+wOOzj/6aTNcmeqryPt7CfhPacei71tKHqiMtOvP/UeDI86HX6cjIloWFm7G
R14BdrcVOv3H6agZUreYbKM+iU6jbUlku4511M5inXORzAHlUXoRZ5QOAjqs88buNcDLMoGBbpvo
zRM3AHbjCBUq3Gu9xsK/B2Nw5UaeSu46u2g+U2vgvMnFLk6xgRrSjYmJcMLyBcOSyk8mX9mdDewM
bkVSnBP4h/gK46rknt9Xyx5VaB+N9JpEC4ilXY5TBSyMmi334OoxOnxXz/brME5YCmZTOuxmVXzm
CoQJbwFSpzk2qlyeS2tDZf9RVgmVLI121doOfmaJGJOvJKOqi7VXQ8UTe3fWXONNFoPFdnZunS0V
oLmWXzeeuAsRd5gTER5IYlnNtMXWDmGRqhKSneRKTCIKMkh7HA83rkkz5eiHGe9nvaLRetZxofT0
MegHaDfQGUND/zaOWTsu2zRWkpmK/Z9kM1nAFUIt6QFWwMXq2ScTjCPqupk6T+CVit2lFshwSSWW
TWqDr6rgFFVmjDMZgBOH4ncW33MrKZLLo1nSNVMq4ZOpGKK9mU5hc0MIRTvqY9Hc6YkLudDTLH8c
BIz5NsaDDxxiH8nKfEg1BmjfanWS1rSJXeCSyZ3tVfMXoJLpdsT2t5nTOabnBZ8FDYLpuaHNaF+2
Ij9iNev3aTHUnQ/ryPZJHfRHd5ho8IzTXZ4XxNPsOLqVUGdAYWRTYNO2FYiOeSWxo/LQLl54afIx
fwHc3dGUHWauv2hDdZsl9hO8r+hisfi/G+PBuRC4Gt5i6lYCOuLDU1PF04XvQ4k7p1Q8GafwLjPL
+QXmtQYbpO8ZdfBUBKOhnBvPS8PnmH7vwxTb2q3GeqzzMQl4u8FprHMIoHKvYXpcAsNp0vkZ55D0
8a3ZTxjbiwccZCmiZRhHWByS2gI5lLP82JQsHI9Fg5PY97o239IN3R1HBvQ96IroGYnDuvIWBynD
qOT4yAqo5UxQNVTP9ZTQ/TDQrGg0cxbkAxw8xRaC0UJ005R3nOecYzPKx6R2gjbpheULa3LOq0AW
8ZxcMmA7AJJu8ZuaV9SvlgchGIC7ZOaz7oEgX5jYC9TTqdiDcqm+jmb8YtTILV3muic+6XxL846A
m1651wtO2ktIouBUiKl5jKjOee1xTuVr/Yj5LSkb/UpbCh7ldW05pzGbvJ1Iqu+DV4cHQ1JgEkNY
5BN0kgcIw/0rXMzsZWbAerHGTskN/IT0pabHIRh5Gh9srSPA4SD0es7Y7ch2XI1lAreI3OgekwFF
xl4hT+PUemBXZ9yXPj+r0eNMxmORFDNwDNDVHczI6YSlhlmT8lmLbzHLoFi6U+arTmsDodXzthx7
KpVDVE/eFyIIThZvIk3fVLIdT6XuFQEHafNZOJp122nNk1qah4Q83PskSyqldW9tMcTS5bBFRzV9
dJpEXOV0Rp4RHwmoJm0YOCo6wkd3ruexqbk0+vYBvEEW4DYsv9k9vXjVuJR3VugtX2u2dmSuNaoJ
AWxWV1ESiacoFnJj1/Su+GNeQ1NYvOgajnL/1klKHkuMU7ik9Q3eFEIzydScelVFX1pAu9+zkVG5
Heqz2YfjFhLMFMRDb70ipasDgFg8D9M4zmdzqgDqpzbnt64zCRCmIiZchQ9y1zBd4W7Q3fKSJi1t
81VnsJRbjWFDq/CuYtfFMRjnYzIdzLib7stxXV2l0Wg9IPS7X9MxZ4EHBgTLHlF1bxuG8XwvtBDP
C36SLz2O7ivPJivLnLP6zvvVuRsZkA58jnutb44Ci9NqD5zRgm8cTDWzH/X0oMOJySg3J8lO4Rg+
mGrGi74uB27oPqbbaZTlptOnbzXPvHtjtOcj3Lp2w78Uq0MSttSGVaDWajGdtW4trHIrmv/KRv4o
NfGuqto8G87QdpuZtBVdVMkWyqDGRa4RuZti99qz0vQc6xRbc6j+FusUEgDYKjF/T0+l3jzQX6hv
XKOJgZhyggCFEu8U0tJeV4t3qY2m3Gq2GVsb0Y7tIdLimwzG945ASRg0RWNQ9CHFPsGWseN6/5Ys
hXtfmy1iNIPiI1gr7iBxU53GJM3hooUyu5Zkb1krFMN1WejRQRunmaUx1I09RJrywjc3DwrdG+8U
y9P3esL44ZuVkTH2CPc5skNx4hWSZQc8uSllhZ6apTK/y0NN7sBClkcIjDSpoiQFc6urs9ZEjm8X
RbnvgCkHop+6N7Np4iBzSwJfTvq5a42vSV2l1BSZy3kY8whYZDvGd8Ktc79oyzRgF4owa03tD4M+
1m1vzP1DAgaDrBgOzDJC+WC55AZWo4UPajDaG8Sfbj96Vs2rUM3tAC/B2CaL11Aca+Y49JpYO44Y
5JTAy1SMXxtdZJ9rVi0k1Nz0PQdkvJ0Xnc/VdT/Hbva9SVV7tDiXYDRM0wAzp8Ojm0oDii3sw6A6
/aizlw1IR5Buh+BzXiot+eYlLlT3LNb2FLJpVGiF2SXpMgu3WaJ2VZfUx56BZNvDejpYomx3zsTk
BdpA7lMzHq5A8GGczybMU51BUkrHg7WZYEtuLactvnVyVBte+6PqI2PTz7F9GAer3igJVHWsDoXI
4Y9Unrkjcv6t1qtL37uMDpTZclpc9tyiNX+2tFeDzuEVx612Kl2YMAA0b1O9vHGq5uLoLQH8mrZx
En86wIJVM7h3tY4+t3KJdgWkVp/iLdO3VYHfmrrUdsmiHTutayvXtHuvncZ9ZvfeAbAuljErv1DL
dYfFKt5RDUfdekkuxM5m+gl7I6DtONu3tMcG3ULBrIhK15dxb+yLwVq4CTvWrdbhceTe7jx2wlSH
JQmxd0rjew1Je0spau4r3G8+wQTJgyyNeR5Y/WU0De+byknvOxpfvxKumz0NxcXWBpeH8QL6V66d
6V7VH6e88Q4Uxmokoxf3lHfzJVPyM/zm3wLq/12X/926XEib88dfiPDNd+aXXxblv/3Iz4ocw/6E
l8LDh+PBBbFWV9fPk5QpPknbcl26oUhd8//6x0lK2CzK19YcBHcH15FJzOr309Sq0CNxOA6GJCp0
bN37T2R4pPtfT1Oss+CHcNDDX4Xmybbg19NU2vZLOvaeuktSRBpvg4FnqqmZS+1bL6yEuAi7btp9
mekFsNyQLKJk4Fb2Jg0HQO83Nfk1wiZpTUK1UyyK7rkTMQC8gPjVUmjaOO190lvpAe1DH+9WxPZ7
rlf0rPncHJS7aYzY5Q7Oip5NVRmbqTvsS0/Q/xfXySmHtPnDijjW+Vze7lfNxH8+UY17clJR+2UZ
4UMBp3svEXn3ETjrwPIy/ZY8AZpgYVHEwQGn4Q6zZBWtl4sltCc4wF/dyY6DHHcjV53n3NjxoI6K
YiyiCEIdHS6yz+MqVSGNe7bfFHZ83zhuGgdtOc13Q0+3QFCZYw75vuI3RhFfOlSxOqsCT4/jq5oz
YjSoaAMvzf6qxqF7agc7Tm6kSTqD4Jlzq7ij4ztXU4yl3sYg3EFHAHTiTd7gtzrxjwdHdl0R8EnM
r+HM7UBjZuv9eQqjB6BHIew92MbphlzscFR2GF8t44R7FeFasgKd9GNUWMMW3FFLGSEGU2PnYB1F
YFdW9TI3TJdRVCdMFM6Qn7S2IJunrUz+TR4u7q2bjg5h+kzwlUgWhZDjTERuiUkjkwZ25sxvCPG1
fcdvYuobE4F1CrwsngKFDROJkJGInqT4h9NkYhtHKj1QmQIAOrLsQK6liqjkzqVeUPr9Avsl1Q8d
c5qdY4woBTiovDYumvTGbTHk9ikUzqzBqZb2O9lpHFlcNDeoBAvohBmUNm1kM5Lzri606swWHou3
XvS6U53MVIxuxe2X+J+7XZ221G+wgKruRFojGSyFMoSvQyyK1ioOtRpY81acMToUuHzRVF0XVDlc
CxHkC+/epW8jPqvFGJyHvCrYuzormPs5awanphi71QMIZjaiq44Ws7GmaW1dNKOWBvQybLyzXUXx
e147AFKSDLQpT/E5184DLdwtKZaJEVBz1XkouvjKDovxi5nHYFLSduw53hT5fJxgpMnVYlA0sHds
PT7MCSdF7PoiM/zOYBgFJQnREqZF7uyKSKk7Nc0M2WCPqagsgflxZYcuTnWrgiEZQKDux00VYsE7
L4vqaxa6Aug3614rqIZ83QQBYIYjxZklurML8ikbykRy53pacuSHVur7JnX6II5oAeIbJzSKTh2G
80xz1I1WlhlkoDDMOOXAyMLlmrnjq6laZi9vqqOT0Nv7ZeqS5cIK5hss0oJrSqOAY+PKZJY3HSx0
9g51nMPj6efydQpLXfgupvbHhems3NM80hR7/ib5M+r1uu7AnWh+ELU3lUdT2rjZkPtNe5/psTke
P7JtFFM0P0ZNPMneds+Wki3IZGAl1WHECUDFZzhPgVtpaJ9tq18vYWJeBBZFTqrCS3IaPLibyV4v
/HSuYchNlntKNHdOA3fUpukMmIKdGH5CCG5VQ+e2G7bbzIhCRnE+q3IHgDIJzEVYF62a9WEH8SUL
bC8xr0q78LaWm+B31QAxxYEAZfFYLUIFRHhMPmf6WJKvTe0kXxK9057oCRremG2HhgWcEFxrYhpo
H10g1xmcTo9NFJFRxJbebm3OEc0V/weB+1xbszrshquZyIiLn/YkCGTQzjfDKKx0H4I2G6iJE8AG
EKUecU5tAB4VrAQOWt1Y5TZcIbIgXWROLBFSPKh0twizR2OOrGcyky8YZm3ggh/BOKDo5sF2R+cC
md8Ioo7IQ2fG9dHx2LMRICQ9A584jDblhDGyCFtxk4HlH3wUity4hhRUXuNet5O9W5fWa91NrwQB
ybN0tsKtSftKhgFx0LvW7wdwRNd5la+UWPL8eVImnKt5fkUXfCZhQxZFZPMyH3LL6cA3bzjdReGJ
7Mno3gg3NXb/1ab/HW0aA/XKoPjX89RD2f+LIPzvP/rTgOh+kvyrHNu2dQja64D0MwdvfWKikX8U
on/q0/KTictXuiTUbajSCNE/pyrL/KQDwZAOByFsiBbMyP/A3AD67depCpiY1KW+VhzyOgyiD79O
VT3N2kWTqPIwIZmO0FpTa9zAV/L2MTWZO7swRc9iKXEvnrKwzNMqpm4wJJXBkMXu2hPTk1QMlfXy
wcKg0bl4GFo7/Aw9g6gzjvOKpMwiD1WzWsghwQDa0+BJUpvOvRICvJ0HyOMJ+i9qunVmQqEkGiNS
yuJYWidwX1m9rT3F5qaZ59Ega27z3F5WblKbo8AQE5/FLtVacRuzHLtL41BsNAj72lavNevEPZFV
LbsAiiUAM5vA+KaWUuJytq9NKnBo3jCJDfe5ZWHuc62jN5Gk2U5ZPbzpXGZeUOdh950/xWC/Lwpc
B2FftBYyYg0Sx+Gk9VvKmYUufBRKCsp0q3AoHpTues6W6FP+Q/GBHyReep5FklitsajwfbElzLuU
8NVLtZDB2YS8sheBKPZSjHp676UQvcJJxbdjHxaPFYaF265thvlqqqdIIgCAoPPDGDMafsbMCHmO
0eRAvU3lXqaU11XbFW9kYoRhvs4M4eSLZHIui1qqz0bkundhhpfcRy+FqRZ6pJuZisZy57g5dfTo
n1OVV7epUXt3FOOs2r+APNXy/oHNq70zljJOsnG8hog4Fk/xAHRAyaJ8IMHnXgCvqZuEPTZtAq48
5AZp5DxsCM3iRjkS1LJOWkYCGZNHeZs2NYbtBTvc1qbFgJs6VkAyNb0IFMeC9rBoOYj53rCoHVP1
13HJ67eGtd0L9lke/nDWJXjiSLbvkIndLSALGsrxknmXiRHGn2fhPZjwli6TtWDYoGEA26wcrM84
bcHb8M2TxMRibfziEgfcpK3hnavKcqJdT9nYSUxJoQ4hRMDlSPm7Oe9V2Gtnk8jTuBnxIxCLJY9E
Ag1PaneMJUY9uD1Vf49hQSJeWRMZSVczLN9obPupwHx7Hf+WBmJyRRyiFWDNCdkfoaGIGgkSRNrv
eaKPcNH8ETSq2RLjUVnjR3G1RpHSj1gSRNc1o+TSO7eLmo/sUlg2WnfqPkJN2UfAyaxaok0swSRb
kDUD5YSR9oBi2jIUh9dOnqOSrJmpmPBUuKaoso9AVfJbusr8LWsV5bpTBM6awQJSiMqxENMCprgQ
OSWrpa+prQ5k07FeovFZIfgFmheX19hu6m1L4CtZk18qq0x2vIlpuFhH4vEZu2pkH7i8tcdizY6V
TcOypsdUX2HsIV2m1pyZvSbOEBFbwmcFr+Ew64pQ2tCbfTB303SluXpyLHtdBrNX3JeLe+7Qh3FI
GS26YzmdRpX0W2dS2VZ0jMY4CPbMVNq7XLjTZGGzqcNlP7lGQmkDgwuWaOeGBcQD6IQocKJx9Y3I
Z6NpWJf3HNsWELm3o6vfG5ZlUmS/8LG15AgjUa9oAdRVl+DGjpjSBkttcaUXVfs9mZ0bfTHDt7pJ
x8M01tlDYQ/ubTJQ1TSnAldM1g53Rh9au3oNZozwv/bCXm5UTbNaJrAUxyATd7PBZmTS+CkjnVOQ
+E1ZEUdc3soQuZxY7O1SNdfdmIa4HeJhkwLf2Nchp+TE1vRrtMzx1m7Z+zDcfmUtXu85YrhbFc7h
jtAHFuUQYk9pmPVhKUsOgMOgnRLIIVdzRv62d6LPqzMhiCii2qQOoVPT69e6l7J5AfkzHnTIpk8r
0o4vxqjto2b60Td2tp9Jtm67hrzaYJjhZyuV4L+mlZeCxSNPyGWa+rG3WfofrFzIqwK4x45qVwwZ
Ffu2fdWn4uSGK6VVA53XV7G3VwuPpmStAumkQGAb7MW5mUEmo4+yCgFTXKsOCa0On71acsnKPKTe
oI9v4K7UX4uSYjA8wSp9rchs4k0YGj9UprsDs+vty2Wo3qox1F8QPzUQMZBgyrFYbtgelldzPTbM
Zbl7sfgH17AktVuQYs8OeRTqFT3C0hGcI8pmSFH6iLepcZJTEp29NHc9PypkTTpc9c4mNa0S9x7j
YSBG9HDZEbgeWDLfWEj6PiPvxEmKw9ze4VS0p7g3PSEO4/CpEHxrdsXPXaW3LPXaog5Uz4ZDt5p7
CsPKC+WN+o2VpEXgdrzTfcbXQIw7fTJpCDPi1e9Op9HQCo3ThJN8t1g0fifTS8aFYD80AyjIkueg
DYuDmlxrQx2YDNbR+IlOr+GeHgf3faLRG/xV7Z7r0Pysef0POgGiV5yck4/HQ9+0Qj4BjddIELfp
xrTSgcURucllrsOnqBH7yUo+h3b/zTVruV9K0cEdYVHNufd1HmYv6LLSDByn+VLnlAEPln6k7Rjn
oGFW36PQGcCFaHQhkt48DCbI8I25zAJcfWjcZaQ+txxP00thwKmPcCzlWAq3eWeiUZtoIVQrxM1Y
bVsjX26iuQPllbfvfRI/zmXAKMV8oRaLziprIAcL9SKQ4bqRoMyMJKms12GmdjedwJQy8ZTbxkWo
vphp+qiZNjvZsdY/U0BOpki5zvfGaO77wfgR5rXvNooosOa8FVAHEMbhbkyp7py8OVzOld6zZLbq
N7Skaof9+TQWKWUUcVVtaTXnEBcNFkDTOT9aQ3WUMyJyYhtPapzTM+0V4E/w8u2MpvWgpHa4EfVk
3wxZdSr/h70zWY8USbP2FVEP87B18EHummfFhkcRimAGAwzD4Or7RdlVf1Uvqv/a9y4zI6WQ3HEb
znfOe6R+ctd8PFhr3jJG9uKJorovyfkzls7UPXHPVzGQeV7rtHGWhE46xZirkwAExuagp66hxzT8
lWb2O9n99MPsPecOvYocaugxf5E8V96vxm4sxCsKTkReiItoaS+Yevt30MwQ1a0vMmN9zvy+FjCG
xvkUCuIfoyvcfdEjBEBRzo+cWIJHCsWyBKdQeeAqqe/sNkjvh7Q7D7zpXT0AujBv4bS7MQE0HlEr
zFA5tJ0MEORvqXN50ZXwH1NKLY5iLjzSJXbbPU751MXlSM5BkZBnQL5z2dKvjX70E+qAXynAOW6H
zd5q73BYZbE7RxccZH/QQk693eAcMMy7dB7v1hq/fS4RHUYwa6L5QXtHi+VUP8/jdC8syZizveG0
RmrQXxc+92T36eyqOANOWbyAK9pheYA+6HHLpziKMuprLKPhtd/0LTHJYWcvgYeZjPD9PRWS1V9Y
2f8T0v83Id2BpfvvLn63v9Xn179akv76kn8I6e7fCJG6DpPav5vW/yGkc736u4Gdi5wZOIBVoWHg
YLL+KWLm8Uc0O5hmCG6VMJb/n9zxQGn+6x3PxAS//TX4pgis0YqyKev/FLTNJboKUyXnJqCz8JWu
IO9qcSyYO95ab+IfhUsJQ7CzzxZlYVXs1R6y3rifSeAfJ3vsr1ndJvsdp2512wX1gGasFb4FW/Ta
S6bBXV4d5ap3WYEvkdlC+kMsto4jFYKjZC4nEzTsVh2nebEewVpgQlKpuoOQwVMfUvBHRfo6kBrp
wUcfCuK+Jyb84LqGChE5EIs8EsoU1OTlpa5QgjuXuxxDzHt3IUx1yHU4Z/SRWRSbAUQ0f1KGic+j
Xqrqqw+M/q7IPNXs5rnRdynYBGhHWcrvjtCycD1iuw+uumVw18NqTVocx4WjbUK1nLDPUwi5qc+9
fhtpt16ZNM2ijXPIDwjHKeVSsut6Gpwe7FB0DxFq3uNaVuquh58iIPrLZMYzg3Vg7NSxJLF72vJX
fVy6TPuAkUh9P4QT27HhDlqKG6eyX+gpk8EqEk4anexPqUVP87FJ7cwJjqHXYrAKhsJczUSXzcBu
WrWhhj+7Nq0Vy4XiT3e0ugkZOOtzP2Z/D1uo0AU3HOYdoyDx6jwS06G89XsoEnoFN8/bCmd0lO6b
uhiinegyEoeCMX22m7bMNKNuIy/hHtBTjTLaWczGvVE6Ni/mpAiwjTQ9ceaFThV0gCZmK73YQw6D
vHdHtT04mHVhSHjrges+4PkKY3StztReTgILBL2Y0oFLOo4IcM2OtoF5tN4zMgb2+sFZfWmHLzkD
Omt2XrWudfrwf0rX/5fShV71bxe859/6c/znwSHlK9tX/Pd6Fzl/88yNymhF1PkGmyL1d4ULYfxv
TBIplyE5852+/cfyB+nRZTGyA2AJromnk6oGjtky3wK8f4OiQJ8ShEguqxGpn/9A4mKw8T80LriG
HpAKsPnocLg+bVbaf17/OCAYqu8682pmvvamDDfYjTUtNdqub1ey5PvcsDinNV31GMzhDSl+3PSq
7J9EZzxB4hjPE2OrXR8GK1nLybhaqN5Ij4qeh/up7Y3PKQgY+vmd2Z8oMw3YuT3mJ/fUGy3Og+tS
Itzgnaqt4Gq1htC+jdzV7F5G0DwTt5xq7ZyjqPjM32BMg7wUm3wCtN7h25SNS51AVbrwTzKTU62A
Jda/0NoiMawF4Mascx5p32Z0mEZyH+SmOx7y2rXFWbpZUXMAbCt2mp2G9wIyrSlX6xx0C16rJRuZ
ha6d1THPc+k5PEJGXrwr4qCeyalyKYLyOaXKDSWbSjvVJzkYhM+yTcOvzC8Bu4EOhM6wH3Io6fBL
QLeYT0hJpUBFYY050vpsXyB9rmM8+VF+SYENq3hGtx4PiqCH2tN1vsB97cpTAzP7Q7eFbHY1RZ2n
0tDhfjZD72NRJB1Bo+SnYiyeMhIQvFlTedNzYjuV9vxadvghS7yvO6uJslM1/1VMkOVvBb132X5h
YBqE+qZzh0uOLfFtzJo2Zoe4dxrNiLFVEXJg5v+SOp13wzR/AA1CDyGOUGnnKtPVq1bU7C2RVZ5p
AfuZFR3D1LSantZwGncgBJsjghCgM2pOOXDOxzEg9hva7RF78KNai1e/tv+AVJWXlSYsOk6z2xVH
PRZU+dE147lRXXuqJKkJJnYJIyp7NxKevAhB7+JAi15OF+musqtXAeKKLdfo9lWjfmMR8W8af03v
5wj/J9MUGmUn0lGjkyYVx8mjq1zUgVXd2SSxE6Uwh2ZYvzi5YptPp3q4CeVs7wPPNa9w9xaHVq/e
bjKyPP4uYMVMpo4Nw76fYd5j9EOD3YveMx4zsbgYabPfxFm6O8+QT1xW9BPzvvoI2KvgriGKU1tt
dNLC9HdESkCQtN50kPgMrlgX8sMA1OaQUWoce7kRHZU//+488EkodwSAWTt2BNmLNkYD/dlh6Ilp
+6OUPMN5FJnNmHTdVoLYSkhGq+HvPFPBxjdA7Ye2fra81tzRp/4KLPNqXVvYqqNg4imNN28h9u1U
ujznvUfoRMBwd3DH/ZjWgMuCBPg1uxvJuvddKrRM+Nqqmi6+L/nET0PYJ467Gn86PNgYHiHaetC8
Q5OATKk4zC+NNk52ZU6PSMZz8FS7lbiH4Ny02wGnuBWh7R+44Yf7NCDvFVv1VD6PfiOx0FlrdizK
zj63ExswRi3J38aDhbUzJfwK0dmJzVSpe7ZQi6kRj0UWKcaoodbLVy9YVPdZ4C5nMiTtyaZRe8Z3
x6OlY2PxTR33/LRbAg5etwVos0CiTBH6KejL/yzlCAY0nKMe9cnsxXzL8XT8GD2eFpsa7JyEo2pM
6pai5oiRmw7V3rCPps2Asa+YUS6lfwQOySqhZzumvQb/EGIIU9sVBKnonT3uy/rI6Qv8Yri+a5Kh
r0Eh9G1dGp98pN7stTB3LaWH+wZ2tTR697YEvZ4MtV1eWqP4SsdwSApbFK/NUGIAJGVY3NjDorAH
k4ZKVqux7lHsXzByVhiRIgcV1627sxXhvQ8cda0YGjxyfjeeKuyijKu9IsmqqI/XJhpK8LE5H2M8
t/Y+BbZ4QOUyb3xMDXuZSmQuKSXzY5qW+T4kBg1zOQ7bpxZTrQ8+DeRe2sOCNPo6Pwa1usfqXsCq
HE+zxSB3l27OKCqygGClfvtA0uSjnTrvRGFv9Guwxwf6KHFYjRVBQieU7/63/8o0jT11A1cMYUMM
8AiNzM2F/JMyOd2XhjQuC0m6Q7g5vlpzBU/aaeJFWbgZxyzWg3C5LTDj3a2GqW4WCl7w9E5BUrRY
v/RY8tEK7GmP/ys75pFLP/Nsh3FUltNOWMNxMbKBNVjeRBOr1korwI7kA08ilLQrBrvezp/xrGTW
/EgfHRSukBlIt9nl+N2iU6/10Vh6OIumSpEStcnYJGp+LZv1ziStBtQbO54YK0L13x49GiDGZ2IO
UUIUc+EIWVPxIPsrqBDEEgzxR/fBS1ME3X6N8BmaowCOS9Uq2Ui3Q27R+WGaGn02qv4L4e+G+/WE
R7sm9DhvMpsdtHc2JxMMubyxrblQN7DZDtfNgGh4WBF7wfmYiEMBdw0oBENyiOVVSTNzU7He9f6P
dbM0tpu5Ma/kD7urqosnUsgBS1vvUocwlVhK65pnYDziJsnjuar+kIeKDlqsPzLBd62+XZT4BdIb
TtQp4jGAOTb+7GcjwL5RgDDcp5WdUnCLEXN2Q8XmDq2DqTZhLO8PEttvVxb1ofY4MCjtvjVk9OKm
GvvXOuRbrQORA4HW+GcARoq2UWL/ZxHF0oQrFCR1+RDZnbgyv/2ileRlwEY6NamZsJh2rNqFegvB
CsWudJ6KwidHkKG2lzpkXfeL+idpUZtEK27VyW38Q6mCJcZL2B7Gcm2ubcue9zRtu7Fylp9jni47
RfZmN0f8DDMUx72JSvg6mvZ6X3Ex5AVdQZjs8mDSLS+Y4MdXsio/+NhXEhW7DZ/7wONrHXN5Igd8
5UPNjo06yjC61PO9J9PyIyj9J8/35xjP9q1rd+PJ4RrnxDovxZ4oGC80wyz3hbHMHGvsAfihw727
pr4NRyXIeKcV7NV18yIXvmLil3U20wbdMlPgfd5svN2dslYcKwAkToH2wh8zfZcfxAx/lSKVd6vp
GOVeqVydSiGdO6/xFVO/UresrEIqPJhLHEG1ZIDneTwRZvMILNV7BBw3mjGrpsERwxZ27Llj/Wcc
aE/bPqgZ72lg4n5ayJsehbA8PjIUWHcnVL2VWnRi4gk2hidBD2wcSPM6ZBzyPtIE9pOO3nM9w+ZL
yi6nATZzvmp/9Jg7FPYvbPsEYOBORJSBAYq5Et8e+aKiETnR3qJ/mZubXnz76jeHfbp57eFj1Ed4
kvdkkC4pmliQKLYDfbKMteRx9lXwlWZBE+f2GNxF0ivePDG4N9ZUeAnBk3rvYfCKRSdW1OueIVon
ne5xcNyBEnNeilvg2CHDpbQjDiLFhOF1CGWTMCklobBlFSCjlod0yzCgsth7wc91lINvHEvShc2x
D+rijdWsemOLm97rWZtPVSnTkwlH8Mr0Zk68ae+f+1ZhsSuMkfKKhZvpa2YX5XJRxkLOd82hr8Ks
BjlikkGk7Sc621uSI2+0RQWN24qEmJC5X01iHxJj0JsZrtOXJ2ZFr28HeoQSuTsKHYeXzvForQnG
DlnEAUVSNR7xFE5X62tE0V5Xcn0YZwIgrLAx96QpStZIOKC7arGofVHyebhEods0e6Ah/suchqv/
noFPBrURanbWcHIjPojICQRMfUadbuX6t75T5R8qmOEDwfd8qtd2sRLCSMZN3eriI2289gDYkrbx
ZtU1I87WTEhVZ+HOBZUeknwkJmSmOn1Q/K8n3bC8Dk30RDa/5RDWTz/bLXBk5EF58OWaXYbvSNJ3
Okk2qnm2cvIfjhnYx3mLMVGk0x+WRuYJ+HxaY421ZuY8CO8wb0Eopv/DkHgrk+tSFRUMfGu6btp1
wnRetqcp0Nm9LZx0eQyDcujudAaMPIkybfZ+hU3QtzksNMyE4BDDeLSZfH5x3CyYTIA062f3Caon
dkOWsaVDzRnBzORNBLqdPPel1q4R+2Np7QmotQNaUM46SgEg5ShE004y9703YNrNlKw0OwcnaD7C
+glTKk1Mo0yz60KpomfobA7lnhD7jKduUjQAQq1l9aE05ZrUnDhNAAAedQ9ztyGpfaQWN0+UXIwz
wyRxNfBMJpN0imtB40uc2lPwp8Et9ctstwnhUDCfO+pGPI9VlBYfloVboyGfzVjFbyHHryujGYyE
v4EXZyd/wka6sxhxx30xBK+wXcx94bM670ErVYfRHtdPk4P1ZV6Et6u5H3eBMI8d3/a82r18EKIQ
77l2m8d5trzzKoo5trEoJl5uwQWw8sbZZxUJH0g7nA76LSNdYcYbEMtuXbdvEtKc7svIKXLPqDaK
iRmX+4y9jsM5OSFtD3I/1cEVwy2VdFzcH2VWRIehMu1PD/vXCXCy2KV4BWDTYJQPYD8di8xRFO/Q
tuAUjc/bO+bzzzoiYkeW587RefSFKfhO8ZMQaTRt5qD2cuqtuucoNWXXVAWGemdF7jY99/uDiLS3
75nBUuuGRArvtKBAOG1gktds46k2qh8jZ/rdxl4+GUXqkDFgJ2lnv8VJRjV2TC/AQibAcQ5d6pK8
iALjTjrr8ijm/DThzbjR4BpxK7RoXtls1Pua7tzfQvjuTZoWBQttnwHYhLJQjSz8kygZ5eb0tw6A
74dKKjadeXnIpRndKp2Ri2a2c6r8wtujXbJgjh1cHNO6D0PS1uM46i6etrRSgA2m7Ra5mUT78LbC
EQcfD2qsVafuroSe9EG8L9iBfgB31xR582GI8YPMWbXLVXh0PW2ZsN7Vl6nZWEN0yKuFKg1ePxA/
eP7ltNP0QzDDZhgOewsQyFp/epGT7xXv1s5u9TtY/0uehcmy9tAP6vexVNvzBvdpP1EPiCPFcfYo
5PauLqL0XBaj91kRMNw1mUmnurNY4IRbXdb7gdzVhDGwvyYa1PK0jMHRMqsgtge3uK6zrLpHfzDN
ZHJJse4VMJTbUXLehpJvJ/0m/+hwFFdR39d7QvrrCbOT+XtuuaKVslSnxpVTMhu9TdQkQBEQwy+Z
a3kOGjL6JjyQM7pWkueLuGLK37MBG9UZN4h6WKucclGcKtzXOIotbUHufC2bq3YSChVbjcsb01RI
Hmq+cbBHvXKUei6Mvo8DINyX3MeL1euVg2OXw0BZt7niZAxJq6YfkdXfzNbi7GDvvtI+XcUQYNyD
8IHvz54TvuG+bHbww3H0mKGKyaV5z2tXeaj+lX1pl5zin/ZDimA8LWP+NPi411lJD/PC6ajNBByL
zv5wcqtmmNi6XyMBsMTMBvy1RvOqQfb8EaIx1kPWhnglUT04fGsxMZ72m8dwkRgvu6y0KHgM0x/K
nBjxaqUGBIplfuyJ0OERCFPG1wgQ88Eb3QVQFiB77jiavM7kRI8tC5bcCcfrULGJUE7MR3Np8Elo
9r5ZDWfmfrt5pRiMq06a8FaJ4KYqPXGnfBeRwAIxBa+jKqwdmPEa+nRYW+N+MnNxS0VNeMU/8EfI
53/szH6kQ5nFAwz2GWZOdV48NlcQKL/SSkz9sTIqgK7+NoINID56tT6vBS2Hhmm9DmxJMAlI0E72
pgWKlhleNAW7wPKZbHvg4NPN6W57nISz0WZJ8PWg5hM+5lOg+h9ZuJ4JC5gxaF1G2Zlxk9LSST8z
+DTyaGdhkRwH3Rnsg8qvz8JD/iMkNMYtR31CV5pGare/HjL1QGnKl9kUPPHp4uFyah96l+APwkxw
1bqkKQND5kfuLgiIa2Pczbb7hqd8vEgKDZN58Is4q532mJsi2xddY500ONRk8KbxqpWZiXIhO0Cx
8KnnNHqYDBMZLiU5lXfLjyrDZGPLxTkE1QAuWzo/U09ZT3PoVYmvMRrF5Kfn394YqCfWPlJOvgel
xOyn89AjRuH9j63UoC1kCA10lqKARGhW1Sny2xtX1ljOV8edEruYI0w8mdUwXzUpf4bIgsdi7cCh
L+KT+Uf34YGIajaAw/qL+BejJmupjM8O0/5dYNbGqWTDGwj/Bho2dTlcE9SwYzCSZZ4AU2GWTLbD
aZblJ+csPlqZaD4LRsl33eykOHrz6ZdR+H/wWi30BeTGeO6RoR9W7aZg2IO5jUVhzi+h9qZ7287d
9XbQYUePT9B0R1TQhrSndMSWM/UPG/cxwNtUaMIaBUwVPFWCVC7lcK6ZGrdWMXhADNkMTgxrnpfM
e+GE4D31aYYru1/kic8BzrlhxJYQha9z6LPC5639lFG6EdPGcRdaY/rZaKo9wKaHAPFsfFk1l3Tj
MmOUdq5rfEm7Xqr8whlC6kMGkTvGHepPtBSw/ux8aYrymKWz3kQivPEzWtjWauxbu5bLDce7uROg
yP1ueB2E21/6PgzJrNJ1B0gETOVxoTElXlgXPvDKR84tw3fzmciE5SdhP61vUwUnn49ximiEQE2v
QruMN84kpuuAp4deCjGTRuzbgkwg5eEJGxZO6mHKODHB1dtZtoR7N8jtJMQq8wHMO/jhDjlzrGoq
5UmEJHR6Q/ccWkMGY7vMqFVM36h+8iYhEZ9MrAG061AQLWwjeq2/nWY5EeGkzdJMJ2hqy+NSKSaR
Dh+0/Qptn8KNcSs/tdmiOYI2IlGO+ANNsN0zInhYDI71K2b0s8Afmnhimo+0V/QPOlP2W1lyAoci
s9ELB8+6H/sN2I7/NHwcvYH9lLWsu6/J5b8ZbjGdHfJG03dT1M2wGPKtEoZ5a9Lwd7RFaEVcXkfn
YfTC4DEyaF+jVzCNLlRK2zRRFtVZjqGCI+gghmp74lPatSyru8YLyRuGY44zzxuxnQezy47FzBZz
rjNEWXmLwr+FfKLBqS+lZS8eDMzZ451uSjz1Q1YyfR3vmR2DvPEXYe/J3+tncw2yc+myVLZ1vvyp
cbd/pNbIQW316QtB6Rhu8wiH7y4ri/5t8j1aNQ12Xca8bGY8UgmXnWJvZmN5FAZGux3S6GVIdXCl
ZlPuxehX18KCF8vJ3jKvu7WbXyBKSaA5Gug2lk439gc3ZTmRxoOoenFLuUp4aqBm7Ee1iuM8Yupx
RMVTYgyzvAkBs76j3tJgAVro2eR8dz10/XyYJKd/5MwAlcagjSYvVUw/EXkDZhlxJsbmZpLRL0NZ
oPPppj35uUeF9LJaN5HiowFjKsfM4lxRWxLewwfRV/PiqbNvBOtM0WgNnYFbx8SJMUZvHs4jUK0b
orLVNXaDnwx6rb1KF1LK4fKZLQ0ZB5egWRqWyIpW2qCVDcsrhIiUGbGV74VNnsLgQT/mSoyxGhb7
ipYiNJuuahd7F4VrgjPVSnxM7DvpdZxlzXX4KGp3ibkqrCfCVz7sLAvfShh06MAW5UsJvdOqftQe
dMslZ7Mpvc05B1W9ujaCPpk9xjdorBYnjS4/WPgRd1G33jK65b+b6cPo6OVuBkO9s1X1Go32u5Ox
WMNs3BeusyYoJZ9RSywryhh4zJAwk9FgKN8SNj3YVuWeZrcBYFo+riHgpM71YJVOUDSybL0jke9A
tuzf6CYp7yG5nlLDJvvRy6OCTvbD0IxBbIK6jgnazFw5IWsagY4CYNIO79pnE5X9wzz1D9iL62Vn
diFbu7VdBPPauAshCEGZxUnekw25dpXx5RrBdPMdcBpY/3cFYzCEnsh9lzPmoqzR10oIfTXU/f/B
g/5iOf8vPh3HIxrx73w6r8WQEUb4F6fOf3/R36MZxCxcn+/DfPgbDc3g+P9lMxhmE4sgH+GF3E1I
YPw9nBHRbLhFOkzT8X0bys8/JtdbfaFDUNak8j78q77wP5hcB9b/MO4wASeKG2xpXH6KzQ30r4Pr
UFGT0gGHPYUhkvJMZIEQ6lbRg3TTXxezs9e09yxtSI8P+mb+YnLDi92t5ofmg+nW6XwIugMTCS9I
rXQ/BF54n28lQcNWF9S1lP/sKDm96lP5nNIeE8bL1H+arINDkSAuZC8QWtpXW/pkOZoZYoQiMfHl
pS01Zzm4OXfR3mdrQvFh6+OO5ghWsB2zvehV+p3xu9KBfsFw3Ojf9IlHQXkuSCrdch7YDw1hzkyX
F7OsRHj0FQmH2XEzisszY3JvJ2lbVmLnnfFsuB5UapyJai8QpHYBlmnkqKJ38aBTqmsNGvGwysMf
dVWH9mWUKuRlAeh1svScwT2yuCRWPqcJ097iX+EMZMfqyeOlY/XTbdb2koGsw3G3uolHM+D7UI7t
3rNSNzFIjtCU58yv8MEWGqU9K8NfQw9bRzbinnmWGQCCw7VMlM34kGPNfBYc8UtujjnpezgGu35V
ffAqRpz1nI00EbmVZmEBWDel5iONtjZF2uKlfdeTsqFOifDP89CH7uckGLrt/Bq8nZu5uP8i4Bya
8yevcmXxWtDEZj1HFanp3Xf1R0ZjDWkQsWmK0qnNDUlJH92IM32Tg0dOeI5ouT+FHMvZ7nOEeAgO
PfViM7Oai8WgzYm//7GGHQxNmyulv+unlv9vyRu+xnOWKrgWWw+ZHQGoiT3J3bUkfVbE37lEqVw8
2nWekW77rplkGgRrr5UUIVqTAa55CLcMQzS41rNtefwazaSK4xx0E8Z7GdG1trV1CTI449GVmGJ3
gx7XS4Rkye/Z0PdoZxbFAqW78gt9E0uQYymzkNVKAxvDGn6AGaxKxhWh5NVtVErP47x1XGapAszh
LYMDMRLiv5uwrfn2baq21rdRpmZ2JYUC7Z8h0X6RySD8iHeckSheXiK2XU/jQ42eS/ey0apR0RSx
9aFxmOTba3/75cOVaOiOjgRewWHeWKxrDwnR9eml0zrnbVlhMnywNRmxawh+iZQ0xn1YKP/6+2/0
g4leBmVQ9UdJD89mr7ZAeTlTCDij/4Sx43p4MNzZVutxGCz301yQOmM3093FNwfx0ZM3VjtmkcMp
K0rPffhuzaucLUZMN8ow7jFY0zrY2wXfP3Nqfq2lwWJKwYv/xjFkMV6/f8qwXqfsVC8uo3jH8vhh
PeHzlBlQ2W6joWZQVlcjEK3R35iKGBP69YnAQVcdunp7S23Gl7wm5abnyyXaIDQjfvmh49+jZWuP
+Kvi0ehoTqm6rZExaij3C+aaFSooKVtwG9NaDgVFN38QNXkiS9/YnilrE+Uz6tGbY8fQhvSq1eiJ
YEylqXOo5JzIyF4BXfnzo7l1j6pyoT6UJw19spuIntR5C20zciNxLcMp5v4CK9WzjR7ZzKYWY2oI
o8QLRt6NhJJeymiJXnkzEWo3sP9jmS+S2sNhFB9cOkbOXaWtnxRPMXa/sDlgFAfiojIPbKMcf5UG
OTyUD4oz66jWT6HP2CWwBx5seyArSrd7R9W36Rr8dowaHSw6hMFjCXTTSbyo5b7PS4ZQpSMvYKgc
Bb+oUKdq02q70Nm7EItZHEYCVllWuldkpXh9F52nr0MQsIJMPbyBwG7mOyRcdw+yzIZeK515Z/cp
t4dmcMWVozfGWB3meTywY+CUF+1jrQj5kqMAuwhIIbdfONEFB2Melt9u0DjndJDFqVSh9VV7wfoa
ZpMODmDfyuseVeG3AxLmefK85YpiF9BXZc0suDBeAP0Mr7ntjgkedqSFOqKkEgARnWUUnV5bGutG
jY5xMEOyYW1mrr9Jv5PQcmC7XSC9B1v7SIAdpVlT5wNUFVoGIF2M9HZgXU3rUN00HuA4j8IU2oK0
BANepGtw7WX97eAPzW/Pi3LSASFmeAz7PdEGqcPbejYeKcCzNXB1yyHaF6rRuq455PYPRKAJEpp4
K5SvD0z9VYKdiqp0sgbwQqf0vlUDq8kSYIQxxPTI9YQj7gwySEYjJg/cA861qDhAvqTC6V7B+w5P
9eze557qH5etXWXORusxxTz81AYcTEFByfCuJ39wKoJacB/KzffMnjU21PB5zWz/bcK5euyAZg1H
b267iM+HgBjLKCjak+w8aRHhqhX2/ThibvcZj3h71GKTMs8VxTbtpfmAtaFDiCfaXJeDtRtLQHwo
v5J+N7DEDIWgy88/UqGbOmYw4GHBb5i1n0AT1uBiLbemfLinyF6b8tnGffZR2ChVbIUOyP+SBHdj
GuJK+SCxud2VPzTb+wXQ3XQrbfPHJinciHFduMrPWvgQAVPMpT65c+yp9tMSGe5l0aX1UFm+/APM
d/ixRFnXf2pp1uoBIkJK69OwVldZXaHB9MO7vazpQ55beKJ8AhO0hHAelxQ+1DRKqMCH5DU6xt0w
SH8/2gABmK42v2s56+t+Cw2l3oL8W0j1AXAhTTLS4feRiLw7Pc0gmaoWD/XOxPl1GxhpdUOlqN0m
tBgYDwCDvSRwp3nPyxXslOvrM3fE9kcxSVxPnXhJcb+eK3N4lWyJe9RcD9ic+WHZ2VU5l+O1sXju
+zxzOeIztwyIY6O1Tw3AHWPmZndO2E03UzCcwgnxowpsyYiS0BjFi0KDhcily28YWjECFCDWTNgT
+sNi0HHMo2IS6WzmsDvZtfWWckffZbWPYGB3LtMMuUl23PUsweBktElh5NonqOREjJAzt/d3BF5d
6xC5jknhItO4hzBz/fuQOeZTR1k7Gz0JD36fnNqHVdN+J4FlDYjQDHJffLPnejhwvbMcTWlci54Q
yaZ5wv+kWlKrZX2wgVokGDVhAIjN3Mb122Oqhkhx3+iBYkhsAM/mMKjLMjobo5svVAQ3bliBFO7q
sRgT2UQPjjTVUbRTzr/arriQZOofc69B+iHAMu+pFiDLm8+ddZ4A/z7gdDCTIfWviPpBT6uy5YV+
5hSPWTO95lP+zmgZlc+zYDtmWmUvCisGGpBmst+PztkXjT5pk2m9G+XhwZ983gcAzzOckcbEpxIG
k0/5Y5UDlsf5RTuE9mhOKyZ2xzrH5MIsvD4KLB+vjKOMnQKw90R+KziMuk/LPdsh8Rh6wRNgV1Ap
8Z2YerAoY/KRQehuodgFh+elc8nG0ke+TBc9uAgrtq0JFLKeEvYErBYHrDdfZT/5f4ibzPui8r31
lEey/iWCoD9FePT39Xa0IgI1EA1a+t2KUtXFdVP65Jx7wehJ4ZKZwulmFpadpPQrxovqVVLRknah
HkndrpSZOy/sb9WNbGuHGCL1K819KQuHomGP6E2jM/+RoR1QKs+INtdHybGgnd2flWWb2QH9F7Ff
mZwFK9+qKCnXT5mq9TUK+LjH6hhp7C0hygLHgBubpg5W3sXJ3hnFMJZeHVQsIBgfGfyexzWdS3pV
svzQV9Ny7Y2ed9u3eU8NWd8bwF48VLaulhdt9csxbAt9b3lyfM7nBpmxv4hw1Ukf2f1dA7r0F6kL
86hkP5wt5aXHIQtfOajNhwD4jAoG96FUC9YjT1UVdTS6yWpknXW2DkX0X+ydSXPcRtqt/8oXdw8H
MjHm4m5qLrI4iiItbxCUKGGeEjN+/X1QkrtF2k2Fv7vt6AhbbZtEAZXI4X3Pec4MH2ywNe29Miso
EubSnbFImNXnMc0zCGtKZsh+UfqurIL+R2FhBEsRgKKeQgNxa6hpvjGiWce0UTEyfaZS8VB1UwGo
RcedHch9bjC5HYPR3deR5d2XInuqCNWNLous9oKTVZjP7aCqqxFnwSr2GQtHMvvAMc/JlG6pjEcU
EnGxmE9xzp/0QHRNEdyWFFd2TkxiGA5MhA5P8xILa1vaD73bEG/ILavfsc3PEbI/neT/JvXgDQuK
tAgQUBSPLOHawoYU+/pgHCL5mmTIvtbT2j4OFidRJ47kwzwRVq+0+FXgoIO8/XUynGlbwnekbXmm
zVZhkZj/ZKHBhzVBcmjKQwHI7IQ8Fdo4E/MzYHBIJ7LsvhDCZNvXYe931lFrXNkQ1eE55leoUAgw
PmetuXVh65tc9+KaqHhSozUItcc+ItW5TzHYruy5CNi25S4dnNC0FAd6u50/SNcgNroeU32Iu45t
JmKA59Lph/YDHnXE1HMrgAisCxf5+x8z5wlsZP7IgS0MSF+PrXBJGGbGeMg9i/DobGpeGDLFN3/u
iw8WyLyFnb20e11pVkAPgCqeQs5GxjJ3mhywhBHczUbTNTsFIBxwflhqfNc5t2OXFfnLmhDmEb+k
T2z8chY+R1O//6Uv1Y5X6Xzkg7g2lRrkwSbFmTdfesoOGTwqzSZnWs7LBN1yNuhExnHt/Qstv+gv
FyLai20AZX/5dnT5mhNcnXEh+u18xZWP0qYtar4f3r0lxNvnbB2SQegixUK1/k+v7puWr1CK2ACk
0bq9HmqVMQmP3hx6rqSSD+4w+JuYuDv2j5k+lDChXdowHocAY8g5tr1/cQEz7s29416Vpq+k8Ahm
fHvvAz7/AOoTZGCB1GPVD2FnXwFNkw9F0nBstsWS997bU3nZomBE1KuLbpH/hF52oA0vHs4f6L82
xF+WN32b7+Y/82eenuFt4E1+zfRjWlx+7F9WRPc3JkmUjo6vLIqWmGz+ZUW0f/uO+Tsz+/40JSqc
hxJKMfMrr9o5i+eHK8d24NhwylGcVj3yDLjMP6htvp5PbQ63Lo0oQaIPlhzJa/Z6kAO/qwn/6tBL
9xmectbX7g58OLwOQAjNHz89mNvvb+7/IAW4LeOibf7v/3n9Pp8vBtcQQqGpbJfbfTN5h864xNS1
9l1kcPQvSEx+mNpePaYxMkGEAUx5eGvsZ9Un+vC/uDRUHdP3Xc/lob6+z9hIxdgin7qbsS9+KmAX
MNVPgzdu2f6JB4tuDk4PU1Nya7ASxr94nV+vk8ude9KmRO2T3MIX9/by0orDQhEAdpfB0WWLZrBH
QbPdsfTE5XK5cSn3vH/L8vUU8uOiDBUbuaXLLPLmcRcVYSNhpeSdIwumDSJzjxKLSr2DPKkeqxaZ
lh2TosHc3bGURG3XvrjURveZ4fIcanIu9hVVu/HQwDQItvPMpOv6+FBhxPamuOyrAOViPC9QDBJX
WYBHLEPW+v374N34aSb8fhvnwjvtAbIE7DdkJJ+oXMoXkbyjYslY6TIKd9lSk/MbZrkMpu/lmMKa
ef+qixft32vPj6sqXg/sIlxYvRkwFBK9ZHS0uEtETwzrOUnYK6JvZjLSRRYEPDt2Ja4RqFMWniKq
0O9f/68vpsdGB6EPvE7Gzdt3pVeqgJA5CiiuhN/GywuDjgVIdF+L6/cv9WatOd+rJRRv1rLg0Xp4
MwkEk9cWptmJOztW472BWCHdQfyltB1YVvMC3tJ+7k13eTtNqsyVN/CyEFc/ggBFwvj+p/m7G7dM
m9mSNAlsIG9GrbSNUtVmYN51bc1LYoOeL09ICcye7B/ybN+/2t+9JERnL+8l//PYWL6eGESVmLFh
9fJON7TAUWNRJz5XbjvPLMkqXwp3PTXSuo4Z5YpU3+u8V+NCBgD2gyJxLi8Ntx/vQ+q7IXBhCeUm
7dVWtPRqoqivB34rPH16GsU4XCjIiNnu/Zt4Ezl9/gI9yfcHHdEB5eC/eUWSLAw6H1fcXRAk9DFm
duOH87gZ27z6pHVurKEmMu9NPMAcxcgW+u+Skzyp+lBNOduHGDZqtp+HGXGZCMzmxdfmeP/+5/yb
WXCxpbKfYt/IMeXNxzQQOfTAtsUdQCseyPkxi4oCuTAD8VBn+lcjW74dTC61Hjaqivaxg/f17RXz
NpSJmU7N3UBl75L2iPMMK3X5i0VpuzMxruO8RnocxAE7e9IToW6Ah1cfYmKjKk56U/tilT0j3aQi
bhq8BLFF+4e4s/Ly/IjAO7J4iThSp6b3KKYLC1CFAUxL0veHHkgv5/3H+H2H/fPkxGLNoYOWpLAl
4Slv+5GznyqPrWh4Bx0T80I1zXqTeEZyU1sZAqQCs8MARLNH2C4dQJ/ruCexYafgqSarjN9tricq
kGuZSGw/eevtyCuH+hm5DaDoQoTIGY3AobiEZ5QSiBkNxkfUhmG7Mb2yJEUsXECidE0p48Bx5c1I
FsooS8ACHF3cYLZfFXdkQESXfpMnJ/Dk5XWfUAvGZKoJka1kBp6brHRyvabsi5k2YoMtE/kLNcKZ
kM2xj14mBzbcRTtFxSZuWb8v6LnmZH5ZSXVLuh6UVCTFEFMhjJvEkZFqRInNM6rHrsiSYWMFnvdB
qToyV3UCn5hyGsUQ9DUhQFJYyhTx3Fb6n2sDjRs1/qZNMcbPLSberrP1UdZTzHmd08lJhh3b7aoP
LggBVHC6ejqZHiV7fWcM2LRXidMWDp4VmeL6icKquvXCPEPRq+wo2PgJud8haLbHKmWMeFRJQGaW
GIHrPMIZy9ZAbT3R0iair+k84/5jm1D4zDZsAZd2b8Uq0MQTP8bROos2gYV8zAe8jiaZ+px3QgCb
dqzMAjlLRWO6M4HYWmeirWuV9QnWLJzbcDpDb6t49I/YkqPrPlXtFx93KP0OGZkUIolaUlYeQkey
CYBTqJJqzlaDac6/k9UdX0i8DaRO+YiY2rLk+Edr0FMy2CFwKf/IVeP8XlqGAzWpil4YKOPXsAuS
pW0cFhuz4+tZR0FLimlYOZtceP2agZWbFg2BYhxx4xE+tfLL9sWukRiPEF2qB8Px4/SyL3y6KRdF
kan8wQN9YCoGQDaV3ib3ch/AXgt5dNHb2Y4KJH8XcpAOujg7NkS0gnM3QTkEzqmq342IwjcfN00Q
k9BpyP2dQX7fPpvJhcVaxJMu4CNemqHPZogZ3H6uYY9aW8xN1UTJKsg+jkbDNzYF9HVRJ9IF6z21
tMyW7lk8MSpXkS9YTO2i5ncg5iaOUjd8s66Y+VIprxpr09T+ZlADw6sI6dw3ac+UHdvYqDyal+t5
cu3ngI4JxHaT/SqRJcxG+eA8j8GsHikjNi8NFR8IUpBoDZt5yLNztc11hEy55g31SS6y+PXgofhw
nDjKS7Z1wWMH5Qxvcl5eQqCQD7W5tKpxmFFXaXvmZ6YzipmZrQicE6Lln4RAvZpVH7Px+d5JnL2l
t+g7PBwtWalXhADwX1CESK6R2zHFcK72T3C31El55Xj/A6drMKOe50j2cP4pcFhEz83FoPSbl1ot
j/Lck26ajj+ePy2tDdpnFsEVtyXbTgmOLp5u6/NeJM1QGd/QpKPBGlLUAaxNVsdyNj634vGHqe1Z
NNDFHDesLJGgMiXLcztWw2Zado+T5NmLfOkr80pypTTqmxcc+CN9Rf6EXoviDC1s5AVp7zyfYz0A
vTQvVcZqW6uw/kQiBbvfMW6m+/NGYU7rYrpAHO8+y5H9fdJkfLU1H2aUfvJCG4DWWOxZaNDqRTgY
8Uq7ZWBeN7ilyxPDiO+Okjub97Jm4Wmo9ZCtN96bickmvAT8iDQirT5hH2c1n1I0IdtAKnbpZJnD
Ditd3IB1o/nk2PzZQQGwnWilGJoS03mDgxichtRMe/374cdamtZTAqJ4kzmTjdsQ4yYQb9JF7auB
ZGaSwB2bbEegwXuWHT5gJUeqWgs8JoHOJYLPgEO5eHF+hUTgJHTPR71sg1h5IEYPd749NC+ZaviO
KiJR8EZTLMQMr7eQyJjbyuWoAqwy3osJlQXTgHV0+aavi8byjtxOeYkrz73HWIcX1IgyPi1dPH2g
rSiuMe+zL4fycG3ipMPaaXf8ZuyQQGrofHdX1UDqCJLDgDOgcMENr7oI3OiWghcfhuxCinCYSvir
8BXEgdh7SFICsrYtYV57SyrGyLkiRQIMzxQyJ/d/ngTSzCJTOoYYvs7SWJ0gtFvHWvGGVe5y+XxA
LnBWFWStqD4laKMv6ZjpA9v9+kBsK98qBD/Y1yzkPIeBLagq4uCRfOvxdpxC9xnPHe+rSWr6VsZ4
7TehwxuvdcMnOY9E6JgC31DMFOAI9ujb70ISO6zD5lYRlDgc/XL5gpLaZmqSZVAfck35M8Yth4CX
42gDno3cL9pzC9VVDmH+YTKpdFpJgkyEDj8Y0YRjiA2aEakQZeeVJdForpjnVQaeXi2Ciorde03n
8PZ8h6xE7JEbcBXoYDQwteXAOw9G9WmmuvxAsheOC6ZucwUWSTx0Nf8QsTJfS7vs0mZY/dn3HeN5
2ZxmkxFVZQYKFf+s4nAqdSqkb0CClPlGdx0nmeWp6aofFQnegnxIvXycyOUu0jiwnysMXda6WPRT
NCh5rYjAJb7Imq0dFlYUCU4TMh2R2xGvpb0UG6NGk9gVMeQ7Bngw3kdx4FrbAYI7AacOah5HdZlz
P2oCx2jc2UhjDG06zz8UKzHCm2Kk/kuH1j6m4CTLrVL+kAGecPnprItk/UGYcmDHTsYRPtBlcQGT
ucx9o0yMfRkKJnm2IuFyJEeID5w9Z0zMywP4PhctB/c+kcwLy8RKVg0rznnsIppmWQNupA+jF0+f
gZMGd+fxaWNL2QMD7fbw6+z0yut8hohvdgg+nLS/iMJJ+z8GBPZD/1vl4eJaU0LXByMBOJ5hVHsO
CUZ+OI8KF/oTpW4Ai/Q3wSOKuhDXibNUG9JmCe6kiSRI3HPOaqY5NdZeLSlCaMLTZ1JOuKHvZVXU
9tla2wP/bmIjpDecPcW1sLkFhpx4cCK4lBuRhbxZXlCzwqBEw+xVMWi6pGS2t2Jx43gSPnyE8Htl
EpbULSIOjXWR98tOoWVtQHTysDFeLMt3m/CULOyBFINYgACOhNYE5b5vmRTAMfXBrjborW6Lbvm0
Sdfymln1xHWBcYz3+WRzJKg4qj2qEY1K6CCdxd3YI5gepN0am8TWIxY49kLzh54czvHQdn0R3Qg6
zuWxWLDjOPT5FI7fLvqnGMXzxhTBrB9ap2MTEhqpejSHKt4XRLlxv54abm08Lx86f8xvSO74EhmB
sU4xoRwIJcXnr5nZhzRMvoXYu1ceGpOVBbYkXfelxQs8oqlLyJhYRC04iFpKnoodyuQ+psnEc44r
vtDSAYizN7rE2pkFAaersIY8GPVjfoyrKrmy4F2JNatmfuRkPx4WtQpMvaoqsNVb5Tc1ZuwXXDky
GbLJXAJmJYbvcWxa86JeJv8LLJsUIhUigeu8s0tOMFmRHY1SUoWhytZBIkZY8yFMJF+Pziv+WivB
Q7KcebylAjjAR4D/aaFmIamwZ4+TL1u6OvLH+zSE45ghMV53JI9dng/KKR2Gy8FSvKoqqmllmJqP
hyqFYhOO/GGDkIdPOp4XkyBi3p6h/6ZfS/aYrC7ID7aIfgjXxW36GPgBI+h8MAxN0govsiypmPJa
5rTSHVEtUU+jXYZa8BSrkJ5ZpcT1WZsnjLZ5kTMYHgzCNJ8YTtaucCXrJ9YPRmseMlvNWMQfeq68
Ps+bKkmZHJHNWtupLngnsmW/WQXKP+UaV+wmQDLwMIx29SnFn78qW+Y9jSDtus0YPHGAR84oCTpc
QEKrecYKvOZsFx0kgvKvdu+aDSyFjjeuNVA2OimsaeP7DqOGGLmo4nJcW/YRqJjpHTmwje2h4XyD
97nT+7Jtul22wPU4qyAkNNNZPIBpoWTnKGYl6jw8Ei8xWDaAAXCSOPerXLp8DxEVa5z/iPUqnI7X
eg5ZjL5vmR1A3i59Z6AiRW7uwjT3/K07tXLHlaOHSHfjxzFy51OEl+0jEod00/CGMDtz2pl3KCsX
R5ib40Cd7Mq41ee8CLbTZEdY2hoPEiHbl66ynJdEdfNX3Is91KCxYbs90AtmX0XQYNWYJ8GmbJ8t
kRQL80pj9VqSKuq6SCAYl2N94SDguo498izCxI2f8qoNP7js8cd1l2fTJl3yL0ByT9fKqoKPkeGl
X8p64jcBzSEqA2sgsRnzOUKDBtsgFpIAbBStevd7v+u/HZ5fdnhMSZHxP3d4Hr/qvCzaV+Q15/wz
f+rXxW82b7hyKTNJV527NT/aO55FLq7tIUSnIUcRyuVKf/Z4oEsKh6GP9o2aGNLyf+nXbfkbNXgB
OwDRuyBxyfsnPZ6lhPnvapEjleMIJN18Qi4CSuVNidMXRA/Fpe8cfN7BVR5F/oqIemv10zP5ZXMH
4b4rLO6RYCqAmzyJt0XkrueMW4bBoUtY2jlvKBzYZK38UbQc9nKX9zibaxJxy5mm/fvXXr6vn2/x
fHHHNX0TFAOQzcWQ8LMsIHKzbLRSX9H5VCwwnm4GwBQEH+QO+H4cUuVzqPKK8KMCQFAzT/HX0WhJ
GUVSbW0oPLKBZy1HQ+hna6s26osuLSOg0cli0ssCwGyTBkOMp+Wqa7zgPkcJvvlf3IRncwNk4zoM
pDdP0ETuSYTurA71TJD3CJZylxvIlHEwTh9ryyTFVaSs/UY+9Wth0sfCeelvnJLg23VL6Z5IAw61
JZgBnMyUIBQ7nl3vp2Rxq55jej8gPEDvtpvISgF4l7Mxe/8eXtdbvw8CWhaKbCOfwqR8U+FtbKvr
Jm9Qh9hi4dTmjIqTkzN07OTb+1d6XUv+cSX6Ffxp8YW87Vk4YHgWMo869JwsDlOLSLl1/fpCt1Z9
ZzrkG7x/vTcv0XmE0SLx7cUzAVFpGYE/CU+kaNipQrc59GGs75gdmhVa7F+1I/7m+S1FfMvBtU1Z
6W2vS2mmC8Su/kHLId6D4/tWWSo+pI3/8P7tLClyb98Yh4bk4pBhXvjLpJCEgCIHxuBBziI7zl4j
t5FizEzTUhHJOd4DkXDZ7pZteg/5z+ds4YIsIsLiPuqK+TJ3nPpOTy47W7eHf1yJmCNoT1ruIcyq
4AIV1bSPGZsf+5As6TXpGzapg8lAkoAdcpGxsuVW+OQcNtJtngZ3jg/v3ySGn7d3CVFR0EryJGU/
hQz79bcWyIAT1azHw0BUJjW7EjRaSAgqrAUk8WmD65ld6ZhpY+Ok5KoyeJMDerpu14uq3cEY0NdV
GgNnawtrU7uF+SRQ/187wKf/8HAxPDm1u+VYKT8IhPJIsPAIrDXemwdppmoXzXGxwceLCYUDLrbV
eNoDjRVJH/7BdJYe3NZxbsJOOgeQDJgpXEVlogowbIZufGDxnwgkjfNtBFNz31il/0DiaXJMDEoe
hagj8qbD4EvEwrPOmxQ/TAVhsMrEQCV89myaPXR1+oBU0aqXeC9tgtooFIKRagWx0ykh4Y8tSW9Z
DSoLZ7px49BOeJlwMMDPiFogIq21dwIb0V7iElg648nFijPbd05kmQjcmvzJC6P0WyWiElSmqSY6
EhrO+mooTQtLazT+7lFg3ni51AdHqeyYTMl4mmvl3rhZ6m9aPy7Uysrj4QbmBOz/BLWPWTdbStYJ
teL0qwH25gpwp0FqZoxG3tMXeQ4BK3NFTVC0OmL4Ka7LoEJSjEi9xZYK3sDwij026dPyPGGRJ9Xa
UtQH4D42ACqtTxwdh5WNB+TIBjI/EQM2fTSylPK/yM35mnYz+/upj+TWZH1ZU3O19rJUPkJ223pG
k9rcJjwnuGtmp9a111gPqb0j1Z0R0cNnp4ZhPeNRwQkfSWNjQa0BUSwL/REnNf6GdBz4aka46mMZ
Hoap20WRdSeDvNsyt/VHyPronw205hRU5QsHGuoarqjuJp1dxYEToTzq000fZqTiQWJZUQfo8KXh
bZZs5s3Qpi1Bq/IDcMgrAj3+iEgyOURta6Jln6dtot0n8CNw94piwwE7WRuJqx5bJ/B3FkaWk4eq
msj3VK3Kfh7X5xp9l9TGqu3hknrYbpmiiH8T+Tl3tVwSP0K1hw9SrCfDD+CVRBMfZgx2hDTaazKN
ypJ4u7pncMFj3LAMpbs49N2CAk2MXSt05R7wsHFJ4aI8tUZprjXIq+cEWzCujcbzkZIS14R9LKlu
ZuA2TFONqC+nSdhHaHPZQVixefBKXhfXmErSqlUNeKLb0glAV+xFqCnbKFiPZlJ80b0dIiAW3Yvr
NdPvVq+HC+pS/ZGqaAuJtLJPGon8vm7J7IC93R87nDw3xgRypssmygIr4FWNOBax8uZ6I2o3RxAc
kp5hzONHuzeLnbXYU82UNFzYhzYhDUjClYVeQKBCPMVLQb2gBUcAIP83KbqUdBWXg8NCvti4ZTft
DZdYobox012AfPVb3+qhvDbR3nG4Y1Mw9xN4zRI0Y0WXbRNjoNtT16FaY3Z4E3qgotyxvvDodW2x
iKR4+czpcm7N5glmn30jeVGvpxjywyYNWgC7JjTAryLRw4ZcTHzHSaK/RGCedhSWvMcI6/mpcDzx
YJjsL6D/RGRnDuxOerZ8VJjNlRsidtkEHLRrxCUmmxnTTe8zlOq/J4mVblJzHjakT9EEcKppn6UC
c5Vdc3ANVffIoZHAmpii/GxE5iFLbOYezU3WFdsvNyuDixly74GOS3VtRXNwgbyXlWugX7pG+5NC
VSuqLX5L7jwltAlE6bBxOktu63Ymn9NBrj97VYBL3Z75Gamy5onalQPnnIP8kHYKFXHfckuGK0Ls
e96MWwSeydZSkXODCJPjd0GzqGqxNJmJm62V1wUX7FWcdRUgzWcfqS96xCUrYWG1Zw/cP8a9Zl4v
ZX2RTBn+FvY2EkROXu+DwnBwSpTG/cQFog0tW7YXNEv52DRa/xgCZ/HLuFF7T1ePP0FjvdcmGTza
i8TvyEcuG0yIewAm5b5JJAZ29ovWpTOae1QU3VrozrrGDAI8A3gsR3aMN32WRLvSCqJtWXQPoD4k
ROAWnUI6OFsvNolxKEgVhZ3T7ymiTtGex8/xVNt+HZ10k9cENU5gYUBPkk7e5hqhvkVmyUmBMKuY
WSf47gSy2NE1ENIxn4/n5f2/B9ZfHFiF5S4Csv98YD08D89x/PN59ceP/ClHdOzf8EabqGscZDbn
Q+mfckTXXLzYi6yQwyf/CaKyH+dVKX/DRsi51EG8YbsQVP51XhX+b4rWOxgoqHGCf/PPNImv96bL
CXIJOOZjsQXy0Yssu+Sf9tp02DPAz6H80DRVhVRgzskQ6HHV6fWc0UmsbNruUZxpnBE0LqMoNe6l
wh9Q2OikIPeQTp41IxY51odhwzuM1csAODnSWgVBxe9xDcx2K/q78W2ixwrSIuVaUBBjuusoV20r
kaiTNIh9w5fLXJWk076UU0qkABtcFXq0doXRfQU5zX42splGjZGpZiwyhPhR0w7PqLmnZ4+3H6ht
xGNb8yKxWdapnndeZlIamozqcyej5LkNh+nWSBHT0RecPk161qg6QuBZFsHoX3sdipUkLeAYSlPc
hZF7t7Rj6cxnjfzYWeOc/uIsej7O/LtmcP4KXNcHBqMQa/rCX7SFP30F+WzbiRE07odZW+rowGQG
YLEIrRXK55R2D6C8VSxzdQuYTp6KAcjfqnJ9EOZxisNnjoiU8jynPKq568k/daJrSTn3RcSp8VTU
TnMfsbUBOpkkV53T0p33ozZ7zDI4VMAZKzowVnnj+/ojLWUS+6rhROCXfJCRBGysMMq49eefXpK/
qWAsqPufzkTctE0QCN8EIE48ApwsX990haghDEyAW3aZB5/E8u2HZSl+F5Kms+GZ+kjhWx/zZGi3
NmZVSVQx5cTGSuarsRvNzxUBcBj9nWG8CSE8XQwgJj8EE3+qLSm/yqoUl6Ehh5sI0enJCuvx1vGD
R+Tacq9gzT2mBeuoS0X6EBcD5CdDG/u0X0CiBIDBtGTTu1ocVJfmbL0UbncacC7QOwicw+SjYFvZ
IPBI7E23o8O6b1YqwhnyKatUcgGPd/gSR/hYMzymXypN1qI3oWXXLa27AKkaHQ6g4DHZqbyU6bXX
I9XIkCscUmsBWSUaLIp2MRAms3Pp25yxY9wN3SaOmxqUZaL2AEvkWsZUJbyChtpY8C1xdIqTq5wg
ptPkZ5ItZ1F99bM6J/iOXSdOLofm58hCzN65aQ4IdOPLjF3qVbD07/xC9FfUnbk5aXX0yOpoTmCh
RESPz3Yo7w2kQTcNxouTJeOQCDx/PgzO8m5C9EfXPDRPdtTUn1WYhifb1mptkvr6Cw2l83rOQsvm
S+UiT8UzTHGAAsHrsUNYVRCEvWfcR60537WqK/aEGWSP04hvQHscEGh4MHZ0OX+B6Dyvm7apIBMO
U/SSAOe5rlxJfGxr1k9eDceRBrO5r/3qdwRE6QZXWP4xr/ktaU9DDBAnXLCM7/5ULjlkZhvO28YJ
xy1qDnk/mhpkojdxq1NnTFcokICCkdS06/HULBNqmV5op2rFFgi73BK9zdE1GYke0Wk5352HbZWA
3cd9N13p2hEnUZUBJXDf/N038uZJ0WR+QhVbX5MFQD0aAyvyXwuP82ewTfuavEMUBqOCQkdJyN3b
0wwyLfUjIsLNupy277+658LSv+er5fEjh/c9kn4Q6wJUenPQH2rRGOGsg3upKxe3DJJokKu18SGZ
FXcgEsLG3boxHpIp7smFQP2Gz0pzON371NmnlcU72K1kVgcXPgqc57R3SRVU9QDIoxI6+ES4Djdj
0mBhb9oZu39+A/ayvAqKZpYnnTfjp5jTBkpQ6N1n7txu6eGP12x3w11NLUFTtmSeCWq61w4eJJD+
kWNsXb+onumgOJdicINvvHvW0ocvn63REyd3GNOLSFYdzUrwfg9oTehiRQAh/V9Vft9UrZaHD6HF
I99DIvRCgvp67A85hJLZHpz7ElM5+smmCb4xmgPKWChZHolYna+SsRlvMq8v9i1KLWBDRYGns4r7
izL3QYYrqY+ZM+hj6dXGQ+vmas/ZpI3XGuLFzew38cnDYX07ENojV20zNN96lgm+otj+3ARDdzRJ
8yZUkeLpbWcPacFu2NNrHFozdC0wpcTbBE8SZdLB8A3/oolruPIUM3dZY4W7igz6T9BYQDgMfUAk
aqS3c+EVhMdh1Pwqwob5CsIq6eRNJcV2tiq1s8r0s8gR5URWUZNjUFXHzO6DT4XHq86egC7n8uoF
yghfNFbhfuum/MMO6cDFPGp5D9Js6jZ5YvVY5OvoxcRvvYOiF3xi5PVfbcJkmUGWR5N4wQWYe4JP
zMUvYOfMfFWsTWAjefpgQpfCokhQIS7L5AucF3Q/cHjxD5ImqNE9wmPP5CkahwahZDZekwDCWvL+
IGaT+GoF5TVUFp4Vyr/M2ct28M22gbk672hu4eiFweitJ5MXbHWem8E913t87RE+14AbiGaYnGzF
qmdXtvPdDIUy3YZ5c4yM2gPulGQXdZw1A5ARM6ZHbSRxDlKq2LWwbHld8WZ9ngYz+8j0336Wg91/
7WLPNjbKdXIPnLKPCAJOeHbVF62zzT1zYhzYBa3uzMoCQO0C/SBA6bw7+KExQkCtSNm1848j3mOL
T9lM2dqQVNFr17iD2jINm6Yzu5cadNYd4yuCdFuXh1HMoFF4aw/wrZct5/K9VkPcPhFafnCMtJ82
I1KdrbKmJ0EnfEMVz1rxeSIiMxJeCNrADNZEEpLn+r73hSYOhZ6+Ty9KkZiHWWWTQZ1yJuC3BsNz
RT3FVuuqS6NH1oH4sTGSBadfDRbHb4JlnsDpKUAYae2GBzqKJqUbi9lg1UQoMg0FKoOk3GWDgyTg
wsSfuDea3N1omGHoHqKu3bZjlJvcbsqUl5UND6oZ4NmTmdDxGkyRnIO17za2vUEQXzyEYdscAxO6
9WoWifU5soJ4It7ErdJLo22X7Y+a7ui9g9GdCab6nFM14ERdU6+YmNkXhuwsTqEzAPtkIPiQeKmG
GvYUITAVlvW7QFIJFMns5jvUJjAJBfaMe83e8kB+HxLlBsTyNySf/tHvZgMhDbjBlU/K5OKMm4et
3feKHrQbRwDoAmClGv3hCu2qBeM2JC0NBL2xIjbA3ED+yb553nDflvXib2TbSjEz9ag3Dml+7cGL
vJW5RyqAzBRPBuPv3flF+u/J9hcnW46Py6b8P59sr78O/3N4zissd/rrzwfcHz/5Z0PW/M0VHFpc
fG2S1erPZqz8zaEVIH2Oldb3QKs/D7e46iw8cJSfsd28MdzJ3+jp8p8vEBlqi6b1/9GMtdma8IuQ
7HPG4Jzxtsln4+YJlwCrQ1pQwLXIQYXSFT7+9FD+5iTzZkH+fhFFx8PBQcPf3jSr2pKdO7Ky+dCl
hKGOXgNakNVwXaV2u33/Uhz6fzozcUbifmwey5JL5JnO274YB6URbT1n4pG01lUM1vISYQ40M6Bc
qwwIFmHjHGLIMrJBHBLx8f7l/9KW8/ERYt9h8yHou//FWJfNvjO4JCInxfDAS/nkw5l4/xJ/6TQu
l3Ag1GDGRNXuvulp0kmYOvwp9cERw8PoWI+NEiC88e2StF1/ff9i+K3ePlDsBPh+HYowdBuV+WYJ
5VBou6PiHGQPVn1BZ0JU61IZOXG2QX6R9fZH9Eh1Tg+NwwIIsDLJV1AkqEIgfyb2sSkJHvCgcimI
1H567AaEL2i8enJ1YIhAm2kalRQwhkQF7D1SMCqUPMoktz7LBBpq37TfCnvZo2kQ7Y9ToyoSi1S3
AHwL6zriFLKxKOVvOtzRjwSk6lPshgMrB4aXaGOjJ3xwnSx8iqeFwJxr6w40rnODQSK9d4kvx7Ws
c9J92vAa0ZsAyqiCTel3REKZoDdQK8xH+J9XXWL0OyvPv9ledl/G9hd39u+okubrwfbzCzAkf4S9
PXAJ+BeGw+/MOYlv0oqVMl0oxLoQGwCqw1cdqfroJdFNRb9yE6tSb21Jm2UoB/d6RDlA0q8bXBDr
+OgZAsw5Ne513Xjojfr+q+Ua6mGk3LuZRJKQT12HbFDRRnd+ujZVTxQ5ugcMs0F/mOMs2CbmGF0V
DeXkCDVZ4E/DpRNSAaf6bhCRFQ5TqI6tn3TjLkaW9FB7iNQi8kfXBBkAdCORzbwsKhFwIh61dj/a
hWc8RRz9bopS8HuImJIPpUj7ywy0xIEuebOKtSayTdYO8W45AOcyMyHQA3La5YNiiOR1ckv43rRO
hgJy6dRJPH6Z+Wiz3G6AhBBLFcWy+9TRCICNZE7iZMCLfYijet4WcSmoPxNJEdWol4hAF+o4G9R6
OX7qu2ou9G2um1OAdP9TPfvtg91Z6aE2InElRss95AVjoUa8Bre1GPcF7bco1c60SuMu3KGfGw92
E6s70w2TvWFV+gpDUnn7/9g7s962kSwK/5Wg3yVwXwboAUby7tiOnW2SF0Jtqynu4qKF+vXzFUml
TdpJd0/lgRhMIU+xXSJLtdy659xzAFlOtHJT30BLXyMjtY6Vs2IXYrxsmT5FaxbJcJUSkfPCNTbX
gYebpXdAEyiwyzPPIwwmYuEm6Kr+15B46ZI/+7zf+ldG4gmr1d39uo4+cpUVqUC4tUaSbq9hPqO+
Aed/hgHw7n7i7dRzCniVC1VZ43GfVMalieLGNeAS6JPim9ld0mBSG4SfHOqmfOVe9/J6UQr4KmbR
vN3CHaRMH3BL32NHb8UTE8QrgakXeUS7eYOI+Q065k4m+jwTkJknwLO9gNEw3MF6TUBrvuftrvdh
GM7RTdvNLQHBlQKMS6JkMtMMpN4Nb0O8J0A7HY7K1YEbz9s9BEHAI8A9dCxDXIlApS17tdA9/bMr
oEBfgILkjZQLbat/tfleJ07sv48ylBlVm5HWg8MV3udUuAigEWWL6sQT4GPuqARUh/BmUubr+zBH
NjfND09geph9rCi9QxDH3156E5/qsIlyvwflrATcGUIinWXuend+iOjW96z8Y6FObGLicocDlYBN
N1qmL0oBpWYCVC33Z1yJ9Q8mTGeK1KIivUztbfluM1nrC5FLvgwERKuoSD9TPQahYbXhG6JO93Dr
NbiuLiDeTHXit2xIh0t172INq5lfCgEJY5w5me0cD0EdARiXygrpDXJwAkpOtsoWVNnnBh0nanpb
Js5lvNU+Rgm1ZZCc07nvFFdG4UwQEZ94J54ArH2Qa09A2PgFUGauISKpGOvfwo0ORG+UWJyYAv5m
S7DuAgGJk2CKLy0Bk+uUO0H/P+z+naExiUdSwScrLnAzmDcLCBfLffi7C8P1M1C/8sETgLx+CK0T
PcYkSYXCAHXDjHWMzwDxLcQRWSfW/gnP3MkdZSkUbIP6R4UdfjJXmMjUbgAnAD1FsCLcPdBzZPeI
BXlgI2gEsR7AKEBteYvOjjO5UIls5nluP9qq7oOUwkc9yQUxwQkd+wO5d/U8FbSFQkO82N7WAS58
gu0h6A3YWiJaut+Q1BXkBytQI24pvv/V4ZomCBIYcDD8gjQBvyc50UjcnjFIMVX6vjo3FZTUZpMq
0t5z3z21BAmjwiLk635rrW7hcx0+l3A1soa1Ea4hcGwaKocgdSACF14YgugRW0wyDs/fES3CCk7Q
QSxBDOF83F1uBVnEzfeZbV1X1ARpMSTkctPGFf8P8v8kyCe+Vsmefj/Ify/sZ9+cLKKsWjyP8bs/
7GJ8F+NagxC/U9TgZvwtzlcVY6pYSMZQ5mfYWoOWdSAWcT4iaCxl6JovOJcgTVieWbrbUjX/TpjP
/aMfxwGcQO4U7CMLfyj4fIOMJGo9yKx6+eSaAs7tPfFeQrVGYV4m8SE6teHNnCiHrfagx9YWFoVx
OFW3tXsJFIN1c5TtPtSRlVzrpZbM1bxyLiLYVebMC7G3IAZg/7fS1WlU+dh/6kxp1M48o6Bcy0g/
7TbRO1FmgHWz78wnOC7MVCvcY3xtuARLYu0bEScFXn7aewg3FJOsNWEm6Ce3+EuWSEVghlbalXFS
b4r4SZlsZtzSP4bQ0XSqemZ4AtzXbl09hJyn5/nONEAlwk3yEISHzRVuQByO9ooNc58n0flWP+An
grD+23pn2ZeJv09Ow/BQsV167llFgcU8JOtMJRPDiQokMo/UANUeBE5Kq2b2PtdXMzJJ9cVBKRQw
DVwd1mZuvlUK5yKOSbYowiWnctWbJELHztsnJyGZ55nvQHiIVpxBee54Z5WyRiHXxZWQNFUBbyra
zdjV5py7xZwvK4ESYcAdNSf2VRKG1hz9HcJUw16f7dG4wmgr5QIyN0tR5h8f3udmirx6vfrkUo34
cZeYFukje/slVTN8pcrcPVFqPfNu10WtIeGYsYnDEiIiUihk9fTD+7TQI4gpwS5zJo+w81V817N4
g5PLBsMryGhpVh7mipkZ29nEAMenXCasH3I9dW5d38WIcufk+n6G5Wa+O0+0Evq/be7Pbfg86SxQ
Dftun6TVA2J/CgZkwSSBLuYcSn07w8vJxGWjUOYkmvH0AikR1bNbNwEH2BjR7aSGwTk5mST7vX84
z9YgkoSUCPhSbTeLMtJU5oyOSox4qK9KD+mV7aWVVXzJKKAjL0MCDOZNiapoiLl5lSG4d+9RaHOe
5nh8oZZoH7bb3ZnrIYdwOEc8uKgeXDQza5xelE2pvJ9QAuBA9YJIklCo7iebvXamoF2BAzm6c5mp
7G92QVqv87O89FKOrVhRP+Outb8n03hIZnVI0e2ZFqhYakYT3CICbv/efLLh+nMa1NvJp1Vkcspq
BxtzQRLO+5sIviQEIzd/MslSHU4yvJwfsEoABoO9na9xo12vPnmosyW3k7DW1HmyrpW7w3Znbc9i
/MQ8ykpWWLCqUIuv6lBdXWSQ1k6Dg637852zqd8X3sommiLz9jkKhF4g/EH9a74ytJPYT/y7fFXn
d1aOI221Xa/n1goHNmDAtXKDoZ04H3PllKTm4SKoU6xsyyKlxCinGs3OVXzIDCwihAGUSvF6GHqX
KzJgZNltlCrMssI4yq/wZlMnVJrPFBUZv2p7iPB1M/WqnqlNzKSU1cNma6fvAJ/8c7AogO6teedC
Wfzgxev9NTqmGtXdwC1fml3+f+ZA7F7kZFEtThtD9/vNsqgfluUGI7GjBpP4aaN/9AG30iqo6r/7
Sz/u6M2y6bQ9Yh8zBBTEE1D/lT4/KTWDPEnvgG0eqXmUH/UQL3jizdPy1190d2pybbSpGKBkigam
E2fwU9sfT1wEqpCn4aw03Ka1H/hsiL43CD9+v3Y0f/w7vTdYPCVcVoKyKoLHqjcGGomvvzYKgz7+
GAVDnZpUZyD9b7WjQCJtMAqUZ0CJccnmiUYijmEf0SiwY/HN/ZWp8N1B0ClGsRDhA9zrv71jTWFM
gHwoDEDTRvf2rtF+I4/7f/jL7NvafLkQvv/2xlSw/YUEYfuOg0Eg7zhldBCIov5ENPJ145oC5C5l
14FuT8myWtR1QAfqXvL5OlBVl4Q7JHtC+3HOBI1HHHLmvrMnfncqGLDmgLnRV+pekhvH81FwTJT8
ADBchqlp7QeOaDfgbiM7CDpUPxd4V4hTvjoVFKFPSPmK1e47I3p7VrDItktthlTmwX60OBiN9vWH
56LOuakINcXu56ObA+jQtluU1J6IjCHFVwIvE22wEFyNokfK2CDitIM0vmMR+UnpUXCmlG1y+Ntd
iESHz7cD15lSkEQmTO9GqZ17I1oQQHfDRMzf3hOJkGwoxLoupj1tMAg2wQOVbAJCG9u5iJ+NSjwn
tR2wG+oWiolKY0PF6w8DRFYChbdworsjYXSjABIuvRCEWC1EKe040Qk3ni8E25walmMJ4e52uxjd
IKDNS/pOdia4CuceRdCDt7e5KVmQQ4WWtGijuynprVax1Osb9tRoCi3hjDdtGCZrCtwLcrLHldJO
uhFthirkXdntQHOm8N5MCnibvfDFbuiwHThIYGpO9wsjjJEw4JNdCi5i1xBpTIg2TRvESNwbORBA
iKgkadroVgQ+FkIlQWpFcG1mumtQOLiDizY4GR2UIQzSKwaqBU0b4Vwg9SE5CtyZ2PdIkRwvhoNQ
UVWNqYWto+2ML3eicZuVXQuGNYURy4ZwzBANZoFrTJH5oBavkyAZ04bIZi0dHipTimNQJTaV9lgY
fP2OO0X7hJpMJBza1sy3MY2COLMkFwHpE9KIOnV1w9fH+BQCHcVGiBOINr6d0OWskn19ZUoJGZdi
kNC29SMkV51SMegIXmb749GNgqZwbMuOAokTMQvMYXRsTW1kg3AY6RKMozsHqGmST6MikUQEDGD/
+mkInoCcmbhLd7nkducZ0UYAhm/IrgSyR2RJOfPJEzZtcBrY5JIVcJeGFUr0MabX1yEySC4BXp9p
rhkCMjiGPIOLItVPimkdc+2jS56RMxBXfNnA0Ibga3878gYbAmciWAJbjtaN0vhGQYddLzsKpImp
lLRNMuZNG1wYbSIDx9Sp5+ugtxGOAoafkqNgEB8hl+ZCXW9XBJOrtyKIjpkomnI8Ocd3NCJYJrst
6swFyFqk1dtBGF6VXOInagwRq+qSCy2eNa7dUTp5oBtTLILIFRrdjGdYn88F9COnOMEwXUQ1/rhO
Bx2xANkLM1dF6AQsBRxv2tZ/f/ZFYmjSK7h5HE+PcY0CFk/SeUR2BMppTC6NrxMvSCHZVFlSh3Tc
EsY2FygAlo8UdCIF5BbAK1+dCyRoSCcSTHbJ6zFtBZzdshsik8Bxgdu7zNCL3JFtT9FIoeqJqdC0
8UXLgjIiezgSDaOOSiFxNwcGt2eiZVNodQj2RdPaYR/RXBCMZenkAUtB4XIIg+Hbtvf8WHDEXCGJ
CBGlHYXRBUo6Emct5CMBOZtwjbgaiprJpg0CJXLKqNtCUhGCNaK1UfqY5gKSSe1XIzEK3JK5PgK1
dZHSYBQaMpJNJkWzxjcLONhldwSRSBPyUmCu7Vwf7ggOpbpATPqRofM3kMa/MFW+kTzniEs9NfTO
YFm+RvD83i8ciY0vf96RGi+ffv1FsDd7vyjYnu1n/8H+/GePptRkCp798Jg5aD6n+/PuBV9+dO+z
jm91/M+LYFkskPermx/U3WPeLhJIov+KF78tksVz1iV7FLvwH0/y6y+953x2IvxJx2U06NdgI5Xu
t8CMMu133FAE5TuOFmm5KI+PKL7Glmgj2/N8EQe/Z0Ua9J665fRJ953FWbF4yp4/dUsRk+85TZeP
VfC4qXqdN4QT2c5PljECd/36/5bGIN1zxyN+k/3+Bpv3TfJbf9hbnoDspyCJWQRPve+zA59lez5f
ZoXff+QOypTt+fuSgs/46P/NUr98Wqx6E5CyFIE6yj7wJY5XaRb0V2SLaEl3nT4Fi8EugskkZ7F0
z9muPy1axqJst9cv96aW/ybdMR1sHqP6+ObNttcCZrJdv82Q830xzC0aJdv3zSJIl71nFtJ/x/94
tXzxW8b3R8fWzaKo40X6dOypOcxb6Ej+kcty8bjalMuq6s3pDpaQ7j94XAX+ol9F0nKm5bvmLCgH
tZwdti7fd1kG/Fuvg96gt2n6n9F7timGXQtSgHTXGIoM9hAEQ4SkqmzPt8vfCkwie/sI0KqohZHv
ervon1vku3RibPmO/0TWR/KQEbJBV8uiXNbHZ22Wpt4k8H/Gw98s98Fj7xhDy09khH9G51+yIjr2
1D23SLBJd41k6OrNfFFknJT96dLiOz/nA17WcWu6JWy2Zbu/WwX9EW+zr9LdRjERSf9WQ2JXgBzS
XRdLf1io1+RKZTt+t0xT5Oi2i8E1ATdVkYuU7f5hlT0t31yWL862Nskn231b7//aROzyZz/nA15O
xKOggOTu8oHRX5blshdSdEkv2Uf/sNz3b5UdGUO234/VYnWcGGJP0dvslGy3P7DKkhzkTwE3m8H0
Rr1cpJRkH/rzolwF2Bn2l2bHipbufFlWb159eCB+0lfS/QflY4b2VC9y6+A46b4xA2dgjg/ZzBPE
5AC9f9zza5mmb2SWl/mnY83va3/WT66J33iMl4vin/8BAAD//w==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1.xml"/><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image" Target="../media/image4.emf"/><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6</xdr:col>
      <xdr:colOff>60325</xdr:colOff>
      <xdr:row>1</xdr:row>
      <xdr:rowOff>101600</xdr:rowOff>
    </xdr:from>
    <xdr:to>
      <xdr:col>13</xdr:col>
      <xdr:colOff>365125</xdr:colOff>
      <xdr:row>16</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048B13B-E561-A3F5-026A-5367199E04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3425" y="285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1</xdr:row>
      <xdr:rowOff>53975</xdr:rowOff>
    </xdr:from>
    <xdr:to>
      <xdr:col>10</xdr:col>
      <xdr:colOff>273050</xdr:colOff>
      <xdr:row>13</xdr:row>
      <xdr:rowOff>88900</xdr:rowOff>
    </xdr:to>
    <xdr:graphicFrame macro="">
      <xdr:nvGraphicFramePr>
        <xdr:cNvPr id="2" name="Chart 1">
          <a:extLst>
            <a:ext uri="{FF2B5EF4-FFF2-40B4-BE49-F238E27FC236}">
              <a16:creationId xmlns:a16="http://schemas.microsoft.com/office/drawing/2014/main" id="{06537233-9865-554F-F9D5-ABB54C1A5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3</xdr:row>
      <xdr:rowOff>95250</xdr:rowOff>
    </xdr:from>
    <xdr:to>
      <xdr:col>13</xdr:col>
      <xdr:colOff>219075</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CCC2FC2-4F91-FB0D-C13D-74C9F00CD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5325" y="647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158750</xdr:colOff>
      <xdr:row>3</xdr:row>
      <xdr:rowOff>127000</xdr:rowOff>
    </xdr:from>
    <xdr:to>
      <xdr:col>17</xdr:col>
      <xdr:colOff>158751</xdr:colOff>
      <xdr:row>17</xdr:row>
      <xdr:rowOff>73025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486033F-6349-2281-E28B-5EEA14F2D3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43508" y="680065"/>
              <a:ext cx="1843549" cy="2526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47625</xdr:rowOff>
    </xdr:from>
    <xdr:to>
      <xdr:col>10</xdr:col>
      <xdr:colOff>304800</xdr:colOff>
      <xdr:row>16</xdr:row>
      <xdr:rowOff>28575</xdr:rowOff>
    </xdr:to>
    <xdr:graphicFrame macro="">
      <xdr:nvGraphicFramePr>
        <xdr:cNvPr id="2" name="Chart 1">
          <a:extLst>
            <a:ext uri="{FF2B5EF4-FFF2-40B4-BE49-F238E27FC236}">
              <a16:creationId xmlns:a16="http://schemas.microsoft.com/office/drawing/2014/main" id="{E1DC8BC6-9B6A-E305-A89A-77B0D68B2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76200</xdr:rowOff>
    </xdr:from>
    <xdr:to>
      <xdr:col>1</xdr:col>
      <xdr:colOff>800100</xdr:colOff>
      <xdr:row>23</xdr:row>
      <xdr:rowOff>127000</xdr:rowOff>
    </xdr:to>
    <xdr:graphicFrame macro="">
      <xdr:nvGraphicFramePr>
        <xdr:cNvPr id="2" name="Chart 1">
          <a:extLst>
            <a:ext uri="{FF2B5EF4-FFF2-40B4-BE49-F238E27FC236}">
              <a16:creationId xmlns:a16="http://schemas.microsoft.com/office/drawing/2014/main" id="{2E6ADE28-6A53-B9E4-F245-ABBBDC8B9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18</xdr:row>
      <xdr:rowOff>88900</xdr:rowOff>
    </xdr:from>
    <xdr:to>
      <xdr:col>4</xdr:col>
      <xdr:colOff>774700</xdr:colOff>
      <xdr:row>23</xdr:row>
      <xdr:rowOff>114300</xdr:rowOff>
    </xdr:to>
    <xdr:graphicFrame macro="">
      <xdr:nvGraphicFramePr>
        <xdr:cNvPr id="3" name="Chart 2">
          <a:extLst>
            <a:ext uri="{FF2B5EF4-FFF2-40B4-BE49-F238E27FC236}">
              <a16:creationId xmlns:a16="http://schemas.microsoft.com/office/drawing/2014/main" id="{C90AC4A2-FB54-04FC-E57D-870C11AB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18</xdr:row>
      <xdr:rowOff>88900</xdr:rowOff>
    </xdr:from>
    <xdr:to>
      <xdr:col>7</xdr:col>
      <xdr:colOff>901700</xdr:colOff>
      <xdr:row>23</xdr:row>
      <xdr:rowOff>104774</xdr:rowOff>
    </xdr:to>
    <xdr:graphicFrame macro="">
      <xdr:nvGraphicFramePr>
        <xdr:cNvPr id="4" name="Chart 3">
          <a:extLst>
            <a:ext uri="{FF2B5EF4-FFF2-40B4-BE49-F238E27FC236}">
              <a16:creationId xmlns:a16="http://schemas.microsoft.com/office/drawing/2014/main" id="{C602CE78-B213-493E-0BBF-30A58454CE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44450</xdr:colOff>
      <xdr:row>18</xdr:row>
      <xdr:rowOff>76200</xdr:rowOff>
    </xdr:from>
    <xdr:to>
      <xdr:col>10</xdr:col>
      <xdr:colOff>1003300</xdr:colOff>
      <xdr:row>23</xdr:row>
      <xdr:rowOff>60324</xdr:rowOff>
    </xdr:to>
    <xdr:graphicFrame macro="">
      <xdr:nvGraphicFramePr>
        <xdr:cNvPr id="5" name="Chart 4">
          <a:extLst>
            <a:ext uri="{FF2B5EF4-FFF2-40B4-BE49-F238E27FC236}">
              <a16:creationId xmlns:a16="http://schemas.microsoft.com/office/drawing/2014/main" id="{6927A24E-1A0C-569F-2B69-B9F229AE3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50800</xdr:colOff>
      <xdr:row>18</xdr:row>
      <xdr:rowOff>19051</xdr:rowOff>
    </xdr:from>
    <xdr:to>
      <xdr:col>13</xdr:col>
      <xdr:colOff>1174750</xdr:colOff>
      <xdr:row>23</xdr:row>
      <xdr:rowOff>38100</xdr:rowOff>
    </xdr:to>
    <xdr:graphicFrame macro="">
      <xdr:nvGraphicFramePr>
        <xdr:cNvPr id="6" name="Chart 5">
          <a:extLst>
            <a:ext uri="{FF2B5EF4-FFF2-40B4-BE49-F238E27FC236}">
              <a16:creationId xmlns:a16="http://schemas.microsoft.com/office/drawing/2014/main" id="{6D6FC519-EB76-A0A6-6B9A-6DA6617D2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514350</xdr:colOff>
      <xdr:row>1</xdr:row>
      <xdr:rowOff>25401</xdr:rowOff>
    </xdr:from>
    <xdr:to>
      <xdr:col>11</xdr:col>
      <xdr:colOff>292100</xdr:colOff>
      <xdr:row>14</xdr:row>
      <xdr:rowOff>111125</xdr:rowOff>
    </xdr:to>
    <xdr:graphicFrame macro="">
      <xdr:nvGraphicFramePr>
        <xdr:cNvPr id="2" name="Chart 1">
          <a:extLst>
            <a:ext uri="{FF2B5EF4-FFF2-40B4-BE49-F238E27FC236}">
              <a16:creationId xmlns:a16="http://schemas.microsoft.com/office/drawing/2014/main" id="{9D2F060F-BFC4-96A0-E252-5A81F1961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26</xdr:col>
      <xdr:colOff>127000</xdr:colOff>
      <xdr:row>60</xdr:row>
      <xdr:rowOff>98777</xdr:rowOff>
    </xdr:to>
    <xdr:pic>
      <xdr:nvPicPr>
        <xdr:cNvPr id="47" name="Picture 46">
          <a:extLst>
            <a:ext uri="{FF2B5EF4-FFF2-40B4-BE49-F238E27FC236}">
              <a16:creationId xmlns:a16="http://schemas.microsoft.com/office/drawing/2014/main" id="{8504C5B6-A53D-2254-135A-C177E2253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5903222" cy="11105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340507</xdr:colOff>
      <xdr:row>8</xdr:row>
      <xdr:rowOff>46015</xdr:rowOff>
    </xdr:from>
    <xdr:to>
      <xdr:col>25</xdr:col>
      <xdr:colOff>335676</xdr:colOff>
      <xdr:row>19</xdr:row>
      <xdr:rowOff>154526</xdr:rowOff>
    </xdr:to>
    <xdr:sp macro="" textlink="">
      <xdr:nvSpPr>
        <xdr:cNvPr id="69" name="Shape 23">
          <a:extLst>
            <a:ext uri="{FF2B5EF4-FFF2-40B4-BE49-F238E27FC236}">
              <a16:creationId xmlns:a16="http://schemas.microsoft.com/office/drawing/2014/main" id="{5422782E-0CB9-41E5-BDFE-253AA406B83C}"/>
            </a:ext>
          </a:extLst>
        </xdr:cNvPr>
        <xdr:cNvSpPr/>
      </xdr:nvSpPr>
      <xdr:spPr>
        <a:xfrm>
          <a:off x="12488333" y="1444856"/>
          <a:ext cx="3032126" cy="203191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303696</xdr:colOff>
      <xdr:row>8</xdr:row>
      <xdr:rowOff>55217</xdr:rowOff>
    </xdr:from>
    <xdr:to>
      <xdr:col>20</xdr:col>
      <xdr:colOff>298866</xdr:colOff>
      <xdr:row>19</xdr:row>
      <xdr:rowOff>163728</xdr:rowOff>
    </xdr:to>
    <xdr:sp macro="" textlink="">
      <xdr:nvSpPr>
        <xdr:cNvPr id="62" name="Shape 23">
          <a:extLst>
            <a:ext uri="{FF2B5EF4-FFF2-40B4-BE49-F238E27FC236}">
              <a16:creationId xmlns:a16="http://schemas.microsoft.com/office/drawing/2014/main" id="{9A494C89-79C5-43B0-813B-CB214594B85D}"/>
            </a:ext>
          </a:extLst>
        </xdr:cNvPr>
        <xdr:cNvSpPr/>
      </xdr:nvSpPr>
      <xdr:spPr>
        <a:xfrm>
          <a:off x="9414566" y="1454058"/>
          <a:ext cx="3032126" cy="203191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257682</xdr:colOff>
      <xdr:row>8</xdr:row>
      <xdr:rowOff>83263</xdr:rowOff>
    </xdr:from>
    <xdr:to>
      <xdr:col>15</xdr:col>
      <xdr:colOff>252851</xdr:colOff>
      <xdr:row>20</xdr:row>
      <xdr:rowOff>16919</xdr:rowOff>
    </xdr:to>
    <xdr:sp macro="" textlink="">
      <xdr:nvSpPr>
        <xdr:cNvPr id="56" name="Shape 23">
          <a:extLst>
            <a:ext uri="{FF2B5EF4-FFF2-40B4-BE49-F238E27FC236}">
              <a16:creationId xmlns:a16="http://schemas.microsoft.com/office/drawing/2014/main" id="{58E5E51B-9DA1-4636-AC2D-2C0C00C7D690}"/>
            </a:ext>
          </a:extLst>
        </xdr:cNvPr>
        <xdr:cNvSpPr/>
      </xdr:nvSpPr>
      <xdr:spPr>
        <a:xfrm>
          <a:off x="6331595" y="1482104"/>
          <a:ext cx="3032126" cy="203191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193259</xdr:colOff>
      <xdr:row>8</xdr:row>
      <xdr:rowOff>110435</xdr:rowOff>
    </xdr:from>
    <xdr:to>
      <xdr:col>10</xdr:col>
      <xdr:colOff>188429</xdr:colOff>
      <xdr:row>20</xdr:row>
      <xdr:rowOff>44091</xdr:rowOff>
    </xdr:to>
    <xdr:sp macro="" textlink="">
      <xdr:nvSpPr>
        <xdr:cNvPr id="48" name="Shape 23">
          <a:extLst>
            <a:ext uri="{FF2B5EF4-FFF2-40B4-BE49-F238E27FC236}">
              <a16:creationId xmlns:a16="http://schemas.microsoft.com/office/drawing/2014/main" id="{D64D8FCE-1656-4DBD-B9EA-8247638F0050}"/>
            </a:ext>
          </a:extLst>
        </xdr:cNvPr>
        <xdr:cNvSpPr/>
      </xdr:nvSpPr>
      <xdr:spPr>
        <a:xfrm>
          <a:off x="3230216" y="1509276"/>
          <a:ext cx="3032126" cy="203191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0</xdr:col>
      <xdr:colOff>142874</xdr:colOff>
      <xdr:row>0</xdr:row>
      <xdr:rowOff>76200</xdr:rowOff>
    </xdr:from>
    <xdr:ext cx="15327198" cy="881340"/>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5327198" cy="88134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117779</xdr:colOff>
      <xdr:row>20</xdr:row>
      <xdr:rowOff>92030</xdr:rowOff>
    </xdr:from>
    <xdr:ext cx="15444321" cy="3395870"/>
    <xdr:grpSp>
      <xdr:nvGrpSpPr>
        <xdr:cNvPr id="2" name="Shape 2">
          <a:extLst>
            <a:ext uri="{FF2B5EF4-FFF2-40B4-BE49-F238E27FC236}">
              <a16:creationId xmlns:a16="http://schemas.microsoft.com/office/drawing/2014/main" id="{00000000-0008-0000-0100-000002000000}"/>
            </a:ext>
          </a:extLst>
        </xdr:cNvPr>
        <xdr:cNvGrpSpPr/>
      </xdr:nvGrpSpPr>
      <xdr:grpSpPr>
        <a:xfrm>
          <a:off x="117779" y="3720601"/>
          <a:ext cx="15444321" cy="339587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b="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0">
                    <a:solidFill>
                      <a:schemeClr val="lt1"/>
                    </a:solidFill>
                    <a:latin typeface="Lato"/>
                    <a:ea typeface="Lato"/>
                    <a:cs typeface="Lato"/>
                    <a:sym typeface="Lato"/>
                  </a:rPr>
                  <a:t>SALES AND PROFIT ANALYSIS</a:t>
                </a:r>
                <a:endParaRPr sz="1400" b="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b="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0">
                    <a:solidFill>
                      <a:schemeClr val="lt1"/>
                    </a:solidFill>
                    <a:latin typeface="Lato"/>
                    <a:ea typeface="Lato"/>
                    <a:cs typeface="Lato"/>
                    <a:sym typeface="Lato"/>
                  </a:rPr>
                  <a:t>CATEGORY WISE PROFIT  </a:t>
                </a:r>
                <a:endParaRPr sz="1050" b="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b="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0">
                    <a:solidFill>
                      <a:schemeClr val="lt1"/>
                    </a:solidFill>
                    <a:latin typeface="Lato"/>
                    <a:ea typeface="Lato"/>
                    <a:cs typeface="Lato"/>
                    <a:sym typeface="Lato"/>
                  </a:rPr>
                  <a:t>CATEGORY WISE SALES SHARE %</a:t>
                </a:r>
                <a:endParaRPr sz="1400" b="0"/>
              </a:p>
            </xdr:txBody>
          </xdr:sp>
        </xdr:grpSp>
      </xdr:grpSp>
    </xdr:grpSp>
    <xdr:clientData fLocksWithSheet="0"/>
  </xdr:oneCellAnchor>
  <xdr:oneCellAnchor>
    <xdr:from>
      <xdr:col>0</xdr:col>
      <xdr:colOff>129288</xdr:colOff>
      <xdr:row>40</xdr:row>
      <xdr:rowOff>45435</xdr:rowOff>
    </xdr:from>
    <xdr:ext cx="6715638" cy="3465742"/>
    <xdr:sp macro="" textlink="">
      <xdr:nvSpPr>
        <xdr:cNvPr id="15" name="Shape 15">
          <a:extLst>
            <a:ext uri="{FF2B5EF4-FFF2-40B4-BE49-F238E27FC236}">
              <a16:creationId xmlns:a16="http://schemas.microsoft.com/office/drawing/2014/main" id="{00000000-0008-0000-0100-00000F000000}"/>
            </a:ext>
          </a:extLst>
        </xdr:cNvPr>
        <xdr:cNvSpPr/>
      </xdr:nvSpPr>
      <xdr:spPr>
        <a:xfrm>
          <a:off x="129288" y="7142494"/>
          <a:ext cx="6715638" cy="3465742"/>
        </a:xfrm>
        <a:prstGeom prst="roundRect">
          <a:avLst>
            <a:gd name="adj" fmla="val 9850"/>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382206</xdr:colOff>
      <xdr:row>41</xdr:row>
      <xdr:rowOff>17329</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382206" y="729181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270809</xdr:colOff>
      <xdr:row>40</xdr:row>
      <xdr:rowOff>18676</xdr:rowOff>
    </xdr:from>
    <xdr:ext cx="4248897" cy="3492500"/>
    <xdr:sp macro="" textlink="">
      <xdr:nvSpPr>
        <xdr:cNvPr id="17" name="Shape 17">
          <a:extLst>
            <a:ext uri="{FF2B5EF4-FFF2-40B4-BE49-F238E27FC236}">
              <a16:creationId xmlns:a16="http://schemas.microsoft.com/office/drawing/2014/main" id="{00000000-0008-0000-0100-000011000000}"/>
            </a:ext>
          </a:extLst>
        </xdr:cNvPr>
        <xdr:cNvSpPr/>
      </xdr:nvSpPr>
      <xdr:spPr>
        <a:xfrm>
          <a:off x="6947647" y="7115735"/>
          <a:ext cx="4248897" cy="34925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449711</xdr:colOff>
      <xdr:row>41</xdr:row>
      <xdr:rowOff>17206</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7126549" y="729169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348401</xdr:colOff>
      <xdr:row>40</xdr:row>
      <xdr:rowOff>33885</xdr:rowOff>
    </xdr:from>
    <xdr:ext cx="4330055" cy="3505306"/>
    <xdr:sp macro="" textlink="">
      <xdr:nvSpPr>
        <xdr:cNvPr id="19" name="Shape 19">
          <a:extLst>
            <a:ext uri="{FF2B5EF4-FFF2-40B4-BE49-F238E27FC236}">
              <a16:creationId xmlns:a16="http://schemas.microsoft.com/office/drawing/2014/main" id="{00000000-0008-0000-0100-000013000000}"/>
            </a:ext>
          </a:extLst>
        </xdr:cNvPr>
        <xdr:cNvSpPr/>
      </xdr:nvSpPr>
      <xdr:spPr>
        <a:xfrm>
          <a:off x="11274136" y="7130944"/>
          <a:ext cx="4330055" cy="3505306"/>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553580</xdr:colOff>
      <xdr:row>41</xdr:row>
      <xdr:rowOff>6147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1479315" y="7280632"/>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128841</xdr:colOff>
      <xdr:row>5</xdr:row>
      <xdr:rowOff>125494</xdr:rowOff>
    </xdr:from>
    <xdr:ext cx="15383196" cy="2506101"/>
    <xdr:grpSp>
      <xdr:nvGrpSpPr>
        <xdr:cNvPr id="21" name="Shape 2">
          <a:extLst>
            <a:ext uri="{FF2B5EF4-FFF2-40B4-BE49-F238E27FC236}">
              <a16:creationId xmlns:a16="http://schemas.microsoft.com/office/drawing/2014/main" id="{00000000-0008-0000-0100-000015000000}"/>
            </a:ext>
          </a:extLst>
        </xdr:cNvPr>
        <xdr:cNvGrpSpPr/>
      </xdr:nvGrpSpPr>
      <xdr:grpSpPr>
        <a:xfrm>
          <a:off x="128841" y="1032637"/>
          <a:ext cx="15383196" cy="2506101"/>
          <a:chOff x="-27399" y="3059486"/>
          <a:chExt cx="13936999" cy="197571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27399" y="3059486"/>
            <a:ext cx="13936999" cy="1975716"/>
            <a:chOff x="120370" y="451930"/>
            <a:chExt cx="16291949" cy="1900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20370" y="451930"/>
              <a:ext cx="3221924" cy="1900567"/>
              <a:chOff x="118227" y="458637"/>
              <a:chExt cx="3437522" cy="186728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18227" y="832521"/>
                <a:ext cx="3426131" cy="14934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41011" y="458637"/>
                <a:ext cx="3414738" cy="34273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46" name="Shape 24">
                <a:extLst>
                  <a:ext uri="{FF2B5EF4-FFF2-40B4-BE49-F238E27FC236}">
                    <a16:creationId xmlns:a16="http://schemas.microsoft.com/office/drawing/2014/main" id="{F9E765A9-7FE8-2F62-00D2-AF3D89FE1750}"/>
                  </a:ext>
                </a:extLst>
              </xdr:cNvPr>
              <xdr:cNvSpPr/>
            </xdr:nvSpPr>
            <xdr:spPr>
              <a:xfrm>
                <a:off x="178146" y="2024537"/>
                <a:ext cx="3286007" cy="23313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sp macro="" textlink="KPI!B17">
            <xdr:nvSpPr>
              <xdr:cNvPr id="42" name="Shape 24">
                <a:extLst>
                  <a:ext uri="{FF2B5EF4-FFF2-40B4-BE49-F238E27FC236}">
                    <a16:creationId xmlns:a16="http://schemas.microsoft.com/office/drawing/2014/main" id="{690B4E1A-288D-9029-94EF-6DE9FA97C11F}"/>
                  </a:ext>
                </a:extLst>
              </xdr:cNvPr>
              <xdr:cNvSpPr/>
            </xdr:nvSpPr>
            <xdr:spPr>
              <a:xfrm>
                <a:off x="194368" y="917537"/>
                <a:ext cx="3286007" cy="23313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D3E3257-571D-4629-B746-907ED938E38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pPr marL="0" lvl="0" indent="0" algn="ctr" rtl="0">
                    <a:spcBef>
                      <a:spcPts val="0"/>
                    </a:spcBef>
                    <a:spcAft>
                      <a:spcPts val="0"/>
                    </a:spcAft>
                    <a:buNone/>
                  </a:pPr>
                  <a:t> $2,96,295.54 </a:t>
                </a:fld>
                <a:endParaRPr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3421350" y="454471"/>
              <a:ext cx="3180477" cy="1874348"/>
              <a:chOff x="925228" y="461134"/>
              <a:chExt cx="3406282" cy="1841523"/>
            </a:xfrm>
          </xdr:grpSpPr>
          <xdr:sp macro="" textlink="">
            <xdr:nvSpPr>
              <xdr:cNvPr id="50" name="Shape 27">
                <a:extLst>
                  <a:ext uri="{FF2B5EF4-FFF2-40B4-BE49-F238E27FC236}">
                    <a16:creationId xmlns:a16="http://schemas.microsoft.com/office/drawing/2014/main" id="{9CEB8B5A-7CA0-F651-B4CF-B337D9BAB200}"/>
                  </a:ext>
                </a:extLst>
              </xdr:cNvPr>
              <xdr:cNvSpPr/>
            </xdr:nvSpPr>
            <xdr:spPr>
              <a:xfrm>
                <a:off x="925228" y="461134"/>
                <a:ext cx="3406282" cy="350280"/>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KPI!E17">
            <xdr:nvSpPr>
              <xdr:cNvPr id="29" name="Shape 27">
                <a:extLst>
                  <a:ext uri="{FF2B5EF4-FFF2-40B4-BE49-F238E27FC236}">
                    <a16:creationId xmlns:a16="http://schemas.microsoft.com/office/drawing/2014/main" id="{00000000-0008-0000-0100-00001D000000}"/>
                  </a:ext>
                </a:extLst>
              </xdr:cNvPr>
              <xdr:cNvSpPr/>
            </xdr:nvSpPr>
            <xdr:spPr>
              <a:xfrm>
                <a:off x="940259" y="885015"/>
                <a:ext cx="3388768" cy="282392"/>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210B516-5520-42A5-A19E-6EFB2936F52D}"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$35,758.27 </a:t>
                </a:fld>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P26">
            <xdr:nvSpPr>
              <xdr:cNvPr id="51" name="Shape 27">
                <a:extLst>
                  <a:ext uri="{FF2B5EF4-FFF2-40B4-BE49-F238E27FC236}">
                    <a16:creationId xmlns:a16="http://schemas.microsoft.com/office/drawing/2014/main" id="{8EDC30FB-1053-09C1-B726-A3006A6FD2A3}"/>
                  </a:ext>
                </a:extLst>
              </xdr:cNvPr>
              <xdr:cNvSpPr/>
            </xdr:nvSpPr>
            <xdr:spPr>
              <a:xfrm>
                <a:off x="935667" y="2020265"/>
                <a:ext cx="3388768" cy="282392"/>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600" b="1" baseline="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GROWTH</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6699295" y="461449"/>
              <a:ext cx="3182837" cy="1846432"/>
              <a:chOff x="1721494" y="467989"/>
              <a:chExt cx="3461773" cy="1814095"/>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721494" y="467989"/>
                <a:ext cx="3445235" cy="32913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KPI!$H$17">
            <xdr:nvSpPr>
              <xdr:cNvPr id="57" name="Shape 30">
                <a:extLst>
                  <a:ext uri="{FF2B5EF4-FFF2-40B4-BE49-F238E27FC236}">
                    <a16:creationId xmlns:a16="http://schemas.microsoft.com/office/drawing/2014/main" id="{208B91F4-680A-BDB0-42A4-37DCFD956439}"/>
                  </a:ext>
                </a:extLst>
              </xdr:cNvPr>
              <xdr:cNvSpPr/>
            </xdr:nvSpPr>
            <xdr:spPr>
              <a:xfrm>
                <a:off x="1774497" y="855822"/>
                <a:ext cx="3408770" cy="31844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4B6ED6B-BC4D-4798-A9EE-930189F343F3}"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4896</a:t>
                </a:fld>
                <a:endParaRPr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Shape 30">
                <a:extLst>
                  <a:ext uri="{FF2B5EF4-FFF2-40B4-BE49-F238E27FC236}">
                    <a16:creationId xmlns:a16="http://schemas.microsoft.com/office/drawing/2014/main" id="{51264ACF-F436-7191-95EE-6522A8C33BF7}"/>
                  </a:ext>
                </a:extLst>
              </xdr:cNvPr>
              <xdr:cNvSpPr/>
            </xdr:nvSpPr>
            <xdr:spPr>
              <a:xfrm>
                <a:off x="1738031" y="1952947"/>
                <a:ext cx="3445235" cy="32913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a:t>
                </a:r>
                <a:r>
                  <a:rPr lang="en-US" sz="1600" b="1" baseline="0">
                    <a:solidFill>
                      <a:schemeClr val="lt1"/>
                    </a:solidFill>
                    <a:latin typeface="Lato"/>
                    <a:ea typeface="Lato"/>
                    <a:cs typeface="Lato"/>
                    <a:sym typeface="Lato"/>
                  </a:rPr>
                  <a:t> GROWTH</a:t>
                </a:r>
                <a:endParaRPr sz="1400"/>
              </a:p>
            </xdr:txBody>
          </xdr:sp>
        </xdr:grpSp>
        <xdr:sp macro="" textlink="">
          <xdr:nvSpPr>
            <xdr:cNvPr id="35" name="Shape 33">
              <a:extLst>
                <a:ext uri="{FF2B5EF4-FFF2-40B4-BE49-F238E27FC236}">
                  <a16:creationId xmlns:a16="http://schemas.microsoft.com/office/drawing/2014/main" id="{00000000-0008-0000-0100-000023000000}"/>
                </a:ext>
              </a:extLst>
            </xdr:cNvPr>
            <xdr:cNvSpPr/>
          </xdr:nvSpPr>
          <xdr:spPr>
            <a:xfrm>
              <a:off x="9970220" y="478454"/>
              <a:ext cx="3152052" cy="2900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3217363" y="482386"/>
              <a:ext cx="3160259" cy="25504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KPI!$K$17">
          <xdr:nvSpPr>
            <xdr:cNvPr id="63" name="Shape 33">
              <a:extLst>
                <a:ext uri="{FF2B5EF4-FFF2-40B4-BE49-F238E27FC236}">
                  <a16:creationId xmlns:a16="http://schemas.microsoft.com/office/drawing/2014/main" id="{A3962E81-68D8-B7F1-5F76-1886D89F7E7D}"/>
                </a:ext>
              </a:extLst>
            </xdr:cNvPr>
            <xdr:cNvSpPr/>
          </xdr:nvSpPr>
          <xdr:spPr>
            <a:xfrm>
              <a:off x="10004919" y="859243"/>
              <a:ext cx="3152052" cy="29008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24E19C9-7EBC-47FF-89DE-D0ECC4143E08}"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1323</a:t>
              </a:fld>
              <a:endParaRPr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Shape 33">
              <a:extLst>
                <a:ext uri="{FF2B5EF4-FFF2-40B4-BE49-F238E27FC236}">
                  <a16:creationId xmlns:a16="http://schemas.microsoft.com/office/drawing/2014/main" id="{F27CA49F-A469-77DC-FA41-15F66A5D259F}"/>
                </a:ext>
              </a:extLst>
            </xdr:cNvPr>
            <xdr:cNvSpPr/>
          </xdr:nvSpPr>
          <xdr:spPr>
            <a:xfrm>
              <a:off x="10004918" y="1989906"/>
              <a:ext cx="3152052" cy="3179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a:t>
              </a:r>
              <a:r>
                <a:rPr lang="en-US" sz="1600" b="1" baseline="0">
                  <a:solidFill>
                    <a:schemeClr val="lt1"/>
                  </a:solidFill>
                  <a:latin typeface="Lato"/>
                  <a:ea typeface="Lato"/>
                  <a:cs typeface="Lato"/>
                  <a:sym typeface="Lato"/>
                </a:rPr>
                <a:t> GROWTH</a:t>
              </a:r>
            </a:p>
            <a:p>
              <a:pPr marL="0" lvl="0" indent="0" algn="ctr" rtl="0">
                <a:spcBef>
                  <a:spcPts val="0"/>
                </a:spcBef>
                <a:spcAft>
                  <a:spcPts val="0"/>
                </a:spcAft>
                <a:buNone/>
              </a:pPr>
              <a:endParaRPr sz="1400"/>
            </a:p>
          </xdr:txBody>
        </xdr:sp>
        <xdr:sp macro="" textlink="KPI!$N$17">
          <xdr:nvSpPr>
            <xdr:cNvPr id="70" name="Shape 36">
              <a:extLst>
                <a:ext uri="{FF2B5EF4-FFF2-40B4-BE49-F238E27FC236}">
                  <a16:creationId xmlns:a16="http://schemas.microsoft.com/office/drawing/2014/main" id="{369316EA-FB49-CFD0-A34F-83842FE5A9AF}"/>
                </a:ext>
              </a:extLst>
            </xdr:cNvPr>
            <xdr:cNvSpPr/>
          </xdr:nvSpPr>
          <xdr:spPr>
            <a:xfrm>
              <a:off x="13252060" y="863173"/>
              <a:ext cx="3160259" cy="282241"/>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9072A24-A90D-4CD6-8FC9-7FC115EB52C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12.07%</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fLocksWithSheet="0"/>
  </xdr:oneCellAnchor>
  <xdr:twoCellAnchor>
    <xdr:from>
      <xdr:col>0</xdr:col>
      <xdr:colOff>442614</xdr:colOff>
      <xdr:row>11</xdr:row>
      <xdr:rowOff>149877</xdr:rowOff>
    </xdr:from>
    <xdr:to>
      <xdr:col>4</xdr:col>
      <xdr:colOff>392217</xdr:colOff>
      <xdr:row>16</xdr:row>
      <xdr:rowOff>149876</xdr:rowOff>
    </xdr:to>
    <xdr:graphicFrame macro="">
      <xdr:nvGraphicFramePr>
        <xdr:cNvPr id="39" name="Chart 38">
          <a:extLst>
            <a:ext uri="{FF2B5EF4-FFF2-40B4-BE49-F238E27FC236}">
              <a16:creationId xmlns:a16="http://schemas.microsoft.com/office/drawing/2014/main" id="{B9FB7001-1B41-47ED-BD60-13E817000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10079</xdr:colOff>
      <xdr:row>7</xdr:row>
      <xdr:rowOff>10079</xdr:rowOff>
    </xdr:from>
    <xdr:ext cx="184731" cy="264560"/>
    <xdr:sp macro="" textlink="">
      <xdr:nvSpPr>
        <xdr:cNvPr id="44" name="TextBox 43">
          <a:extLst>
            <a:ext uri="{FF2B5EF4-FFF2-40B4-BE49-F238E27FC236}">
              <a16:creationId xmlns:a16="http://schemas.microsoft.com/office/drawing/2014/main" id="{1229BEA1-9019-EFF1-3D2F-1F02ACD5F10D}"/>
            </a:ext>
          </a:extLst>
        </xdr:cNvPr>
        <xdr:cNvSpPr txBox="1"/>
      </xdr:nvSpPr>
      <xdr:spPr>
        <a:xfrm>
          <a:off x="1824365" y="1280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3</xdr:col>
      <xdr:colOff>308751</xdr:colOff>
      <xdr:row>17</xdr:row>
      <xdr:rowOff>174854</xdr:rowOff>
    </xdr:from>
    <xdr:to>
      <xdr:col>4</xdr:col>
      <xdr:colOff>560231</xdr:colOff>
      <xdr:row>19</xdr:row>
      <xdr:rowOff>87609</xdr:rowOff>
    </xdr:to>
    <xdr:pic>
      <xdr:nvPicPr>
        <xdr:cNvPr id="45" name="Picture 44">
          <a:extLst>
            <a:ext uri="{FF2B5EF4-FFF2-40B4-BE49-F238E27FC236}">
              <a16:creationId xmlns:a16="http://schemas.microsoft.com/office/drawing/2014/main" id="{4699A36F-71D4-FA79-9B51-4232B1B623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30925" y="3147390"/>
          <a:ext cx="858871" cy="262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404928</xdr:colOff>
      <xdr:row>12</xdr:row>
      <xdr:rowOff>36812</xdr:rowOff>
    </xdr:from>
    <xdr:to>
      <xdr:col>9</xdr:col>
      <xdr:colOff>432537</xdr:colOff>
      <xdr:row>17</xdr:row>
      <xdr:rowOff>20529</xdr:rowOff>
    </xdr:to>
    <xdr:graphicFrame macro="">
      <xdr:nvGraphicFramePr>
        <xdr:cNvPr id="53" name="Chart 52">
          <a:extLst>
            <a:ext uri="{FF2B5EF4-FFF2-40B4-BE49-F238E27FC236}">
              <a16:creationId xmlns:a16="http://schemas.microsoft.com/office/drawing/2014/main" id="{AD140634-2386-44C7-BDCD-83BB14572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460146</xdr:colOff>
      <xdr:row>17</xdr:row>
      <xdr:rowOff>156449</xdr:rowOff>
    </xdr:from>
    <xdr:to>
      <xdr:col>10</xdr:col>
      <xdr:colOff>46754</xdr:colOff>
      <xdr:row>19</xdr:row>
      <xdr:rowOff>80761</xdr:rowOff>
    </xdr:to>
    <xdr:pic>
      <xdr:nvPicPr>
        <xdr:cNvPr id="54" name="Picture 53">
          <a:extLst>
            <a:ext uri="{FF2B5EF4-FFF2-40B4-BE49-F238E27FC236}">
              <a16:creationId xmlns:a16="http://schemas.microsoft.com/office/drawing/2014/main" id="{A2466281-436F-7EC9-5299-D480CF2299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19276" y="3128985"/>
          <a:ext cx="801391" cy="274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506159</xdr:colOff>
      <xdr:row>17</xdr:row>
      <xdr:rowOff>119638</xdr:rowOff>
    </xdr:from>
    <xdr:to>
      <xdr:col>15</xdr:col>
      <xdr:colOff>104477</xdr:colOff>
      <xdr:row>19</xdr:row>
      <xdr:rowOff>36812</xdr:rowOff>
    </xdr:to>
    <xdr:pic>
      <xdr:nvPicPr>
        <xdr:cNvPr id="60" name="Picture 59">
          <a:extLst>
            <a:ext uri="{FF2B5EF4-FFF2-40B4-BE49-F238E27FC236}">
              <a16:creationId xmlns:a16="http://schemas.microsoft.com/office/drawing/2014/main" id="{C2272148-7F74-D47B-31CB-5A7AD36E18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02246" y="3092174"/>
          <a:ext cx="813101" cy="266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570580</xdr:colOff>
      <xdr:row>11</xdr:row>
      <xdr:rowOff>73624</xdr:rowOff>
    </xdr:from>
    <xdr:to>
      <xdr:col>14</xdr:col>
      <xdr:colOff>450942</xdr:colOff>
      <xdr:row>16</xdr:row>
      <xdr:rowOff>64420</xdr:rowOff>
    </xdr:to>
    <xdr:graphicFrame macro="">
      <xdr:nvGraphicFramePr>
        <xdr:cNvPr id="61" name="Chart 60">
          <a:extLst>
            <a:ext uri="{FF2B5EF4-FFF2-40B4-BE49-F238E27FC236}">
              <a16:creationId xmlns:a16="http://schemas.microsoft.com/office/drawing/2014/main" id="{88A8143E-0113-439D-849D-00A6BE512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101232</xdr:colOff>
      <xdr:row>11</xdr:row>
      <xdr:rowOff>116291</xdr:rowOff>
    </xdr:from>
    <xdr:to>
      <xdr:col>20</xdr:col>
      <xdr:colOff>64420</xdr:colOff>
      <xdr:row>16</xdr:row>
      <xdr:rowOff>159963</xdr:rowOff>
    </xdr:to>
    <xdr:graphicFrame macro="">
      <xdr:nvGraphicFramePr>
        <xdr:cNvPr id="66" name="Chart 65">
          <a:extLst>
            <a:ext uri="{FF2B5EF4-FFF2-40B4-BE49-F238E27FC236}">
              <a16:creationId xmlns:a16="http://schemas.microsoft.com/office/drawing/2014/main" id="{18457D1C-5CAA-480F-A4B6-593C0368A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432536</xdr:colOff>
      <xdr:row>17</xdr:row>
      <xdr:rowOff>128840</xdr:rowOff>
    </xdr:from>
    <xdr:to>
      <xdr:col>20</xdr:col>
      <xdr:colOff>119638</xdr:colOff>
      <xdr:row>19</xdr:row>
      <xdr:rowOff>54740</xdr:rowOff>
    </xdr:to>
    <xdr:pic>
      <xdr:nvPicPr>
        <xdr:cNvPr id="68" name="Picture 67">
          <a:extLst>
            <a:ext uri="{FF2B5EF4-FFF2-40B4-BE49-F238E27FC236}">
              <a16:creationId xmlns:a16="http://schemas.microsoft.com/office/drawing/2014/main" id="{C4A7BA7E-E344-43B3-9F48-4A50F5CD73F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365579" y="3101376"/>
          <a:ext cx="901885" cy="275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391676</xdr:colOff>
      <xdr:row>17</xdr:row>
      <xdr:rowOff>27608</xdr:rowOff>
    </xdr:from>
    <xdr:to>
      <xdr:col>25</xdr:col>
      <xdr:colOff>220870</xdr:colOff>
      <xdr:row>19</xdr:row>
      <xdr:rowOff>73623</xdr:rowOff>
    </xdr:to>
    <xdr:sp macro="" textlink="">
      <xdr:nvSpPr>
        <xdr:cNvPr id="71" name="Shape 23">
          <a:extLst>
            <a:ext uri="{FF2B5EF4-FFF2-40B4-BE49-F238E27FC236}">
              <a16:creationId xmlns:a16="http://schemas.microsoft.com/office/drawing/2014/main" id="{80AB7D0E-667F-4510-9321-1B2288813771}"/>
            </a:ext>
          </a:extLst>
        </xdr:cNvPr>
        <xdr:cNvSpPr/>
      </xdr:nvSpPr>
      <xdr:spPr>
        <a:xfrm>
          <a:off x="12539502" y="3000144"/>
          <a:ext cx="2866151" cy="395725"/>
        </a:xfrm>
        <a:prstGeom prst="roundRect">
          <a:avLst>
            <a:gd name="adj" fmla="val 2689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    </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101233</xdr:colOff>
      <xdr:row>11</xdr:row>
      <xdr:rowOff>46015</xdr:rowOff>
    </xdr:from>
    <xdr:to>
      <xdr:col>25</xdr:col>
      <xdr:colOff>46015</xdr:colOff>
      <xdr:row>16</xdr:row>
      <xdr:rowOff>0</xdr:rowOff>
    </xdr:to>
    <xdr:graphicFrame macro="">
      <xdr:nvGraphicFramePr>
        <xdr:cNvPr id="72" name="Chart 71">
          <a:extLst>
            <a:ext uri="{FF2B5EF4-FFF2-40B4-BE49-F238E27FC236}">
              <a16:creationId xmlns:a16="http://schemas.microsoft.com/office/drawing/2014/main" id="{3C3B0EC8-77D3-4702-AFEB-35C410CEB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xdr:col>
      <xdr:colOff>441739</xdr:colOff>
      <xdr:row>17</xdr:row>
      <xdr:rowOff>138045</xdr:rowOff>
    </xdr:from>
    <xdr:to>
      <xdr:col>25</xdr:col>
      <xdr:colOff>130399</xdr:colOff>
      <xdr:row>19</xdr:row>
      <xdr:rowOff>64421</xdr:rowOff>
    </xdr:to>
    <xdr:pic>
      <xdr:nvPicPr>
        <xdr:cNvPr id="73" name="Picture 72">
          <a:extLst>
            <a:ext uri="{FF2B5EF4-FFF2-40B4-BE49-F238E27FC236}">
              <a16:creationId xmlns:a16="http://schemas.microsoft.com/office/drawing/2014/main" id="{C14B0972-91A9-B81F-5264-B678E3D067F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411739" y="3110581"/>
          <a:ext cx="903443" cy="276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239275</xdr:colOff>
      <xdr:row>23</xdr:row>
      <xdr:rowOff>65367</xdr:rowOff>
    </xdr:from>
    <xdr:to>
      <xdr:col>10</xdr:col>
      <xdr:colOff>345515</xdr:colOff>
      <xdr:row>38</xdr:row>
      <xdr:rowOff>147245</xdr:rowOff>
    </xdr:to>
    <xdr:graphicFrame macro="">
      <xdr:nvGraphicFramePr>
        <xdr:cNvPr id="28" name="Chart 27">
          <a:extLst>
            <a:ext uri="{FF2B5EF4-FFF2-40B4-BE49-F238E27FC236}">
              <a16:creationId xmlns:a16="http://schemas.microsoft.com/office/drawing/2014/main" id="{6AC733C6-12A8-4C03-B03A-6B3F9391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292635</xdr:colOff>
      <xdr:row>24</xdr:row>
      <xdr:rowOff>18677</xdr:rowOff>
    </xdr:from>
    <xdr:to>
      <xdr:col>19</xdr:col>
      <xdr:colOff>312898</xdr:colOff>
      <xdr:row>38</xdr:row>
      <xdr:rowOff>166389</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92F658D3-3F3E-4F55-AD64-ABDDECDEF8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998235" y="4285877"/>
              <a:ext cx="4897063" cy="26369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550316</xdr:colOff>
      <xdr:row>22</xdr:row>
      <xdr:rowOff>92029</xdr:rowOff>
    </xdr:from>
    <xdr:to>
      <xdr:col>25</xdr:col>
      <xdr:colOff>193260</xdr:colOff>
      <xdr:row>37</xdr:row>
      <xdr:rowOff>128841</xdr:rowOff>
    </xdr:to>
    <xdr:graphicFrame macro="">
      <xdr:nvGraphicFramePr>
        <xdr:cNvPr id="33" name="Chart 32">
          <a:extLst>
            <a:ext uri="{FF2B5EF4-FFF2-40B4-BE49-F238E27FC236}">
              <a16:creationId xmlns:a16="http://schemas.microsoft.com/office/drawing/2014/main" id="{398ED60C-3131-46AD-B623-DEF78C768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93382</xdr:colOff>
      <xdr:row>43</xdr:row>
      <xdr:rowOff>149413</xdr:rowOff>
    </xdr:from>
    <xdr:to>
      <xdr:col>10</xdr:col>
      <xdr:colOff>448235</xdr:colOff>
      <xdr:row>57</xdr:row>
      <xdr:rowOff>158750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92EC3886-AC39-4640-B6BC-14BD1F4AE7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3382" y="7794813"/>
              <a:ext cx="6450853" cy="24985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317500</xdr:colOff>
      <xdr:row>43</xdr:row>
      <xdr:rowOff>65368</xdr:rowOff>
    </xdr:from>
    <xdr:to>
      <xdr:col>18</xdr:col>
      <xdr:colOff>186765</xdr:colOff>
      <xdr:row>58</xdr:row>
      <xdr:rowOff>140074</xdr:rowOff>
    </xdr:to>
    <xdr:graphicFrame macro="">
      <xdr:nvGraphicFramePr>
        <xdr:cNvPr id="37" name="Chart 36">
          <a:extLst>
            <a:ext uri="{FF2B5EF4-FFF2-40B4-BE49-F238E27FC236}">
              <a16:creationId xmlns:a16="http://schemas.microsoft.com/office/drawing/2014/main" id="{C3C40955-1042-4859-A4EC-563460499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448236</xdr:colOff>
      <xdr:row>44</xdr:row>
      <xdr:rowOff>0</xdr:rowOff>
    </xdr:from>
    <xdr:to>
      <xdr:col>20</xdr:col>
      <xdr:colOff>588309</xdr:colOff>
      <xdr:row>59</xdr:row>
      <xdr:rowOff>46691</xdr:rowOff>
    </xdr:to>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67458950-0275-4D27-B61D-8E199CA36B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70236" y="8071556"/>
              <a:ext cx="1353629" cy="2798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149411</xdr:colOff>
      <xdr:row>44</xdr:row>
      <xdr:rowOff>5867</xdr:rowOff>
    </xdr:from>
    <xdr:to>
      <xdr:col>25</xdr:col>
      <xdr:colOff>290877</xdr:colOff>
      <xdr:row>59</xdr:row>
      <xdr:rowOff>74706</xdr:rowOff>
    </xdr:to>
    <mc:AlternateContent xmlns:mc="http://schemas.openxmlformats.org/markup-compatibility/2006" xmlns:a14="http://schemas.microsoft.com/office/drawing/2010/main">
      <mc:Choice Requires="a14">
        <xdr:graphicFrame macro="">
          <xdr:nvGraphicFramePr>
            <xdr:cNvPr id="41" name="Segment">
              <a:extLst>
                <a:ext uri="{FF2B5EF4-FFF2-40B4-BE49-F238E27FC236}">
                  <a16:creationId xmlns:a16="http://schemas.microsoft.com/office/drawing/2014/main" id="{714867F9-B933-40DC-996D-17386BB873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105300" y="8077423"/>
              <a:ext cx="1355021" cy="2820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49577</xdr:colOff>
      <xdr:row>44</xdr:row>
      <xdr:rowOff>9338</xdr:rowOff>
    </xdr:from>
    <xdr:to>
      <xdr:col>23</xdr:col>
      <xdr:colOff>74706</xdr:colOff>
      <xdr:row>59</xdr:row>
      <xdr:rowOff>93382</xdr:rowOff>
    </xdr:to>
    <mc:AlternateContent xmlns:mc="http://schemas.openxmlformats.org/markup-compatibility/2006" xmlns:a14="http://schemas.microsoft.com/office/drawing/2010/main">
      <mc:Choice Requires="a14">
        <xdr:graphicFrame macro="">
          <xdr:nvGraphicFramePr>
            <xdr:cNvPr id="43" name="Region">
              <a:extLst>
                <a:ext uri="{FF2B5EF4-FFF2-40B4-BE49-F238E27FC236}">
                  <a16:creationId xmlns:a16="http://schemas.microsoft.com/office/drawing/2014/main" id="{B18F2E63-93D8-4534-98AC-24653A9F09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91910" y="8080894"/>
              <a:ext cx="1238685" cy="2835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tal Sangani" refreshedDate="45840.629914004632" createdVersion="8" refreshedVersion="8" minRefreshableVersion="3" recordCount="9994" xr:uid="{618B362F-3098-4F32-AB02-33566B9F5674}">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8">
        <s v="Bookcases"/>
        <s v="Chairs"/>
        <s v="Labels"/>
        <s v="Tables"/>
        <s v="Storage"/>
        <s v="Furnishings"/>
        <s v="Art"/>
        <s v="Phones"/>
        <s v="Binders"/>
        <s v="Appliances"/>
        <s v="Paper"/>
        <s v="Accessories"/>
        <s v="Envelopes"/>
        <s v="Fasteners"/>
        <s v="Supplies"/>
        <s v="Machines"/>
        <s v="Copiers"/>
        <s v="Appliances+W9996Q9995:V9995"/>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Profit_Margin" numFmtId="0" formula="Profit/Sales" databaseField="0"/>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791696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17"/>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60BC1E-410F-4B83-93CB-63614D28084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09329D-5C44-4E32-BF63-F76140DA85A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5B1A0E-8F7D-4FFA-808C-8893FF1C39D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41">
    <i>
      <x/>
    </i>
    <i>
      <x v="1"/>
    </i>
    <i>
      <x v="2"/>
    </i>
    <i>
      <x v="3"/>
    </i>
    <i>
      <x v="4"/>
    </i>
    <i>
      <x v="5"/>
    </i>
    <i>
      <x v="6"/>
    </i>
    <i>
      <x v="7"/>
    </i>
    <i>
      <x v="8"/>
    </i>
    <i>
      <x v="9"/>
    </i>
    <i>
      <x v="10"/>
    </i>
    <i>
      <x v="11"/>
    </i>
    <i>
      <x v="12"/>
    </i>
    <i>
      <x v="13"/>
    </i>
    <i>
      <x v="14"/>
    </i>
    <i>
      <x v="15"/>
    </i>
    <i>
      <x v="16"/>
    </i>
    <i>
      <x v="18"/>
    </i>
    <i>
      <x v="19"/>
    </i>
    <i>
      <x v="20"/>
    </i>
    <i>
      <x v="21"/>
    </i>
    <i>
      <x v="22"/>
    </i>
    <i>
      <x v="23"/>
    </i>
    <i>
      <x v="25"/>
    </i>
    <i>
      <x v="28"/>
    </i>
    <i>
      <x v="29"/>
    </i>
    <i>
      <x v="30"/>
    </i>
    <i>
      <x v="31"/>
    </i>
    <i>
      <x v="33"/>
    </i>
    <i>
      <x v="34"/>
    </i>
    <i>
      <x v="35"/>
    </i>
    <i>
      <x v="36"/>
    </i>
    <i>
      <x v="37"/>
    </i>
    <i>
      <x v="38"/>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D099EC-8F16-4C12-83A0-C14199526B0D}"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9">
        <item x="11"/>
        <item x="9"/>
        <item x="17"/>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4"/>
    </i>
    <i>
      <x v="15"/>
    </i>
    <i>
      <x v="14"/>
    </i>
    <i>
      <x v="12"/>
    </i>
    <i>
      <x v="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10D69F-107B-48EF-97EF-AB1081823DE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BD09A7-2C25-4A13-9851-48193B3077D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429C9D-2ED1-4308-AD83-1EC8ED649BF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4B2ABA-B278-463A-A1E8-EAD6EBF2EA8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Profit_Margin" fld="23"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25D180-2FA8-470A-A0A2-CA938375F50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7">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A460EB-CE70-46D4-905F-40025A34A136}"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7">
    <pivotField showAll="0"/>
    <pivotField dataField="1"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8">
        <item x="0"/>
        <item x="1"/>
        <item x="2"/>
        <item x="3"/>
        <item x="4"/>
        <item x="5"/>
        <item x="6"/>
        <item t="default"/>
      </items>
    </pivotField>
  </pivotFields>
  <rowFields count="1">
    <field x="26"/>
  </rowFields>
  <rowItems count="1">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115D03-6B02-47EE-A219-F6E5FD0D868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C15" firstHeaderRow="0"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6B0EF73-EB20-44FE-BB74-7990182E88EB}" sourceName="Year">
  <pivotTables>
    <pivotTable tabId="5" name="PivotTable4"/>
    <pivotTable tabId="3" name="PivotTable3"/>
    <pivotTable tabId="12" name="PivotTable1"/>
    <pivotTable tabId="12" name="PivotTable2"/>
    <pivotTable tabId="12" name="PivotTable3"/>
    <pivotTable tabId="12" name="PivotTable4"/>
    <pivotTable tabId="12" name="PivotTable5"/>
    <pivotTable tabId="13" name="PivotTable6"/>
    <pivotTable tabId="8" name="PivotTable8"/>
    <pivotTable tabId="6" name="PivotTable7"/>
    <pivotTable tabId="9" name="PivotTable13"/>
  </pivotTables>
  <data>
    <tabular pivotCacheId="791696818">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F55367E-FDC4-42F5-8B08-5AAA2A97FC68}" sourceName="Segment">
  <pivotTables>
    <pivotTable tabId="5" name="PivotTable4"/>
    <pivotTable tabId="3" name="PivotTable3"/>
    <pivotTable tabId="12" name="PivotTable1"/>
    <pivotTable tabId="12" name="PivotTable2"/>
    <pivotTable tabId="12" name="PivotTable3"/>
    <pivotTable tabId="12" name="PivotTable4"/>
    <pivotTable tabId="12" name="PivotTable5"/>
    <pivotTable tabId="13" name="PivotTable6"/>
    <pivotTable tabId="8" name="PivotTable8"/>
    <pivotTable tabId="6" name="PivotTable7"/>
    <pivotTable tabId="9" name="PivotTable13"/>
  </pivotTables>
  <data>
    <tabular pivotCacheId="79169681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26E46E-D439-4B89-A469-8614A6B7E915}" sourceName="Region">
  <pivotTables>
    <pivotTable tabId="5" name="PivotTable4"/>
    <pivotTable tabId="3" name="PivotTable3"/>
    <pivotTable tabId="12" name="PivotTable1"/>
    <pivotTable tabId="12" name="PivotTable2"/>
    <pivotTable tabId="12" name="PivotTable3"/>
    <pivotTable tabId="12" name="PivotTable4"/>
    <pivotTable tabId="12" name="PivotTable5"/>
    <pivotTable tabId="13" name="PivotTable6"/>
    <pivotTable tabId="8" name="PivotTable8"/>
    <pivotTable tabId="6" name="PivotTable7"/>
    <pivotTable tabId="9" name="PivotTable13"/>
  </pivotTables>
  <data>
    <tabular pivotCacheId="7916968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230F18D-3207-4B57-9C95-79CD10A89BC8}"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28380E-6BC3-45E0-B9AB-B36A3AB82B27}" cache="Slicer_Year1" caption="Year" style="abcd" rowHeight="540000"/>
  <slicer name="Segment" xr10:uid="{75577555-F1C6-452F-87BB-8021047AEEF0}" cache="Slicer_Segment" caption="Segment" style="abcd" rowHeight="540000"/>
  <slicer name="Region" xr10:uid="{E48D15BC-4190-48C4-ACEB-D401F0FC8BD0}" cache="Slicer_Region" caption="Region" style="abcd"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9" totalsRowDxfId="26" headerRowBorderDxfId="28" tableBorderDxfId="27">
  <autoFilter ref="A1:V9995" xr:uid="{00000000-000C-0000-FFFF-FFFF00000000}"/>
  <tableColumns count="22">
    <tableColumn id="1" xr3:uid="{00000000-0010-0000-0000-000001000000}" name="Row ID" dataDxfId="25"/>
    <tableColumn id="2" xr3:uid="{00000000-0010-0000-0000-000002000000}" name="Order ID" dataDxfId="24"/>
    <tableColumn id="3" xr3:uid="{00000000-0010-0000-0000-000003000000}" name="Year" dataDxfId="23"/>
    <tableColumn id="4" xr3:uid="{00000000-0010-0000-0000-000004000000}" name="Order Date" dataDxfId="22"/>
    <tableColumn id="5" xr3:uid="{00000000-0010-0000-0000-000005000000}" name="Ship Date" dataDxfId="21"/>
    <tableColumn id="6" xr3:uid="{00000000-0010-0000-0000-000006000000}" name="Ship Mode" dataDxfId="20"/>
    <tableColumn id="7" xr3:uid="{00000000-0010-0000-0000-000007000000}" name="Customer ID" dataDxfId="19"/>
    <tableColumn id="8" xr3:uid="{00000000-0010-0000-0000-000008000000}" name="Customer Name" dataDxfId="18"/>
    <tableColumn id="9" xr3:uid="{00000000-0010-0000-0000-000009000000}" name="Segment" dataDxfId="17"/>
    <tableColumn id="10" xr3:uid="{00000000-0010-0000-0000-00000A000000}" name="Country" dataDxfId="16"/>
    <tableColumn id="11" xr3:uid="{00000000-0010-0000-0000-00000B000000}" name="City" dataDxfId="15"/>
    <tableColumn id="12" xr3:uid="{00000000-0010-0000-0000-00000C000000}" name="State" dataDxfId="14"/>
    <tableColumn id="13" xr3:uid="{00000000-0010-0000-0000-00000D000000}" name="Postal Code" dataDxfId="13"/>
    <tableColumn id="14" xr3:uid="{00000000-0010-0000-0000-00000E000000}" name="Region" dataDxfId="12"/>
    <tableColumn id="15" xr3:uid="{00000000-0010-0000-0000-00000F000000}" name="Product ID" dataDxfId="11"/>
    <tableColumn id="16" xr3:uid="{00000000-0010-0000-0000-000010000000}" name="Category" dataDxfId="10"/>
    <tableColumn id="17" xr3:uid="{00000000-0010-0000-0000-000011000000}" name="Sub-Category" dataDxfId="9"/>
    <tableColumn id="18" xr3:uid="{00000000-0010-0000-0000-000012000000}" name="Product Name" dataDxfId="8"/>
    <tableColumn id="19" xr3:uid="{00000000-0010-0000-0000-000013000000}" name="Sales" dataDxfId="7"/>
    <tableColumn id="20" xr3:uid="{00000000-0010-0000-0000-000014000000}" name="Quantity" dataDxfId="6"/>
    <tableColumn id="21" xr3:uid="{00000000-0010-0000-0000-000015000000}" name="Discount" dataDxfId="5"/>
    <tableColumn id="22" xr3:uid="{00000000-0010-0000-0000-000016000000}" name="Profit" dataDxfId="4"/>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AD363-8F50-4B6C-9609-114DB6A786BA}">
  <dimension ref="A3:E7"/>
  <sheetViews>
    <sheetView workbookViewId="0">
      <selection activeCell="X64" sqref="X64"/>
    </sheetView>
  </sheetViews>
  <sheetFormatPr defaultRowHeight="14.5"/>
  <cols>
    <col min="1" max="1" width="13.1796875" bestFit="1" customWidth="1"/>
    <col min="2" max="2" width="11.6328125" bestFit="1" customWidth="1"/>
    <col min="4" max="4" width="13" customWidth="1"/>
  </cols>
  <sheetData>
    <row r="3" spans="1:5">
      <c r="A3" s="17" t="s">
        <v>10933</v>
      </c>
      <c r="B3" s="16" t="s">
        <v>10934</v>
      </c>
      <c r="D3" s="22" t="s">
        <v>15</v>
      </c>
      <c r="E3" s="22" t="s">
        <v>21</v>
      </c>
    </row>
    <row r="4" spans="1:5">
      <c r="A4" s="18" t="s">
        <v>46</v>
      </c>
      <c r="B4" s="38">
        <v>16359.849699999986</v>
      </c>
      <c r="D4" s="14" t="str">
        <f>A4</f>
        <v>Office Supplies</v>
      </c>
      <c r="E4" s="23">
        <f>GETPIVOTDATA("Profit",$A$3,"Category",A4)</f>
        <v>16359.849699999986</v>
      </c>
    </row>
    <row r="5" spans="1:5">
      <c r="A5" s="19" t="s">
        <v>71</v>
      </c>
      <c r="B5" s="39">
        <v>14793.362799999999</v>
      </c>
      <c r="D5" s="14" t="str">
        <f t="shared" ref="D5:D7" si="0">A5</f>
        <v>Technology</v>
      </c>
      <c r="E5" s="23">
        <f t="shared" ref="E5:E6" si="1">GETPIVOTDATA("Profit",$A$3,"Category",A5)</f>
        <v>14793.362799999999</v>
      </c>
    </row>
    <row r="6" spans="1:5">
      <c r="A6" s="19" t="s">
        <v>32</v>
      </c>
      <c r="B6" s="39">
        <v>4605.0568999999987</v>
      </c>
      <c r="D6" s="14" t="str">
        <f t="shared" si="0"/>
        <v>Furniture</v>
      </c>
      <c r="E6" s="23">
        <f t="shared" si="1"/>
        <v>4605.0568999999987</v>
      </c>
    </row>
    <row r="7" spans="1:5">
      <c r="A7" s="20" t="s">
        <v>10935</v>
      </c>
      <c r="B7" s="40">
        <v>35758.269399999983</v>
      </c>
      <c r="D7" s="14" t="str">
        <f t="shared" si="0"/>
        <v>Grand Total</v>
      </c>
      <c r="E7" s="23">
        <f>GETPIVOTDATA("Profit",$A$3)</f>
        <v>35758.269399999983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D0248-1D48-4528-AACE-3E241C8050BB}">
  <dimension ref="A3:B7"/>
  <sheetViews>
    <sheetView workbookViewId="0">
      <selection activeCell="C14" sqref="C14"/>
    </sheetView>
  </sheetViews>
  <sheetFormatPr defaultRowHeight="14.5"/>
  <cols>
    <col min="1" max="1" width="13.1796875" bestFit="1" customWidth="1"/>
    <col min="2" max="2" width="11.26953125" bestFit="1" customWidth="1"/>
  </cols>
  <sheetData>
    <row r="3" spans="1:2">
      <c r="A3" s="17" t="s">
        <v>10933</v>
      </c>
      <c r="B3" s="16" t="s">
        <v>10936</v>
      </c>
    </row>
    <row r="4" spans="1:2">
      <c r="A4" s="18" t="s">
        <v>32</v>
      </c>
      <c r="B4" s="24">
        <v>0.33871884291938736</v>
      </c>
    </row>
    <row r="5" spans="1:2">
      <c r="A5" s="19" t="s">
        <v>46</v>
      </c>
      <c r="B5" s="25">
        <v>0.29026203105254161</v>
      </c>
    </row>
    <row r="6" spans="1:2">
      <c r="A6" s="19" t="s">
        <v>71</v>
      </c>
      <c r="B6" s="25">
        <v>0.37101912602807108</v>
      </c>
    </row>
    <row r="7" spans="1:2">
      <c r="A7" s="20" t="s">
        <v>10935</v>
      </c>
      <c r="B7" s="2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37-F002-41B5-B02D-6C7D12BA0E6D}">
  <dimension ref="A3:E52"/>
  <sheetViews>
    <sheetView topLeftCell="A11" zoomScale="62" workbookViewId="0">
      <selection activeCell="AA12" sqref="AA12"/>
    </sheetView>
  </sheetViews>
  <sheetFormatPr defaultRowHeight="14.5"/>
  <cols>
    <col min="1" max="1" width="17.36328125" bestFit="1" customWidth="1"/>
    <col min="2" max="2" width="12.26953125" bestFit="1" customWidth="1"/>
    <col min="4" max="4" width="21.36328125" customWidth="1"/>
    <col min="5" max="5" width="15.453125" customWidth="1"/>
    <col min="22" max="23" width="8.7265625" customWidth="1"/>
  </cols>
  <sheetData>
    <row r="3" spans="1:5">
      <c r="A3" s="17" t="s">
        <v>10933</v>
      </c>
      <c r="B3" s="16" t="s">
        <v>10936</v>
      </c>
      <c r="D3" s="22" t="s">
        <v>11</v>
      </c>
      <c r="E3" s="22" t="s">
        <v>18</v>
      </c>
    </row>
    <row r="4" spans="1:5">
      <c r="A4" s="18" t="s">
        <v>358</v>
      </c>
      <c r="B4" s="38">
        <v>2668.03</v>
      </c>
      <c r="D4" s="14" t="str">
        <f>A4</f>
        <v>Alabama</v>
      </c>
      <c r="E4" s="23">
        <f>GETPIVOTDATA("Sales",$A$3,"State",A4)</f>
        <v>2668.03</v>
      </c>
    </row>
    <row r="5" spans="1:5">
      <c r="A5" s="19" t="s">
        <v>310</v>
      </c>
      <c r="B5" s="39">
        <v>2183.6410000000001</v>
      </c>
      <c r="D5" s="14" t="str">
        <f t="shared" ref="D5:D52" si="0">A5</f>
        <v>Arizona</v>
      </c>
      <c r="E5" s="23">
        <f t="shared" ref="E5:E52" si="1">GETPIVOTDATA("Sales",$A$3,"State",A5)</f>
        <v>2183.6410000000001</v>
      </c>
    </row>
    <row r="6" spans="1:5">
      <c r="A6" s="19" t="s">
        <v>1707</v>
      </c>
      <c r="B6" s="39">
        <v>1988.9100000000008</v>
      </c>
      <c r="D6" s="14" t="str">
        <f t="shared" si="0"/>
        <v>Arkansas</v>
      </c>
      <c r="E6" s="23">
        <f t="shared" si="1"/>
        <v>1988.9100000000008</v>
      </c>
    </row>
    <row r="7" spans="1:5">
      <c r="A7" s="19" t="s">
        <v>43</v>
      </c>
      <c r="B7" s="39">
        <v>64507.000999999982</v>
      </c>
      <c r="D7" s="14" t="str">
        <f t="shared" si="0"/>
        <v>California</v>
      </c>
      <c r="E7" s="23">
        <f t="shared" si="1"/>
        <v>64507.000999999982</v>
      </c>
    </row>
    <row r="8" spans="1:5">
      <c r="A8" s="19" t="s">
        <v>457</v>
      </c>
      <c r="B8" s="39">
        <v>2487.3999999999996</v>
      </c>
      <c r="D8" s="14" t="str">
        <f t="shared" si="0"/>
        <v>Colorado</v>
      </c>
      <c r="E8" s="23">
        <f t="shared" si="1"/>
        <v>2487.3999999999996</v>
      </c>
    </row>
    <row r="9" spans="1:5">
      <c r="A9" s="19" t="s">
        <v>747</v>
      </c>
      <c r="B9" s="39">
        <v>1901.867</v>
      </c>
      <c r="D9" s="14" t="str">
        <f t="shared" si="0"/>
        <v>Connecticut</v>
      </c>
      <c r="E9" s="23">
        <f t="shared" si="1"/>
        <v>1901.867</v>
      </c>
    </row>
    <row r="10" spans="1:5">
      <c r="A10" s="19" t="s">
        <v>245</v>
      </c>
      <c r="B10" s="39">
        <v>2371.77</v>
      </c>
      <c r="D10" s="14" t="str">
        <f t="shared" si="0"/>
        <v>Delaware</v>
      </c>
      <c r="E10" s="23">
        <f t="shared" si="1"/>
        <v>2371.77</v>
      </c>
    </row>
    <row r="11" spans="1:5">
      <c r="A11" s="19" t="s">
        <v>3034</v>
      </c>
      <c r="B11" s="39">
        <v>83.149999999999991</v>
      </c>
      <c r="D11" s="14" t="str">
        <f t="shared" si="0"/>
        <v>District of Columbia</v>
      </c>
      <c r="E11" s="23">
        <f t="shared" si="1"/>
        <v>83.149999999999991</v>
      </c>
    </row>
    <row r="12" spans="1:5">
      <c r="A12" s="19" t="s">
        <v>54</v>
      </c>
      <c r="B12" s="39">
        <v>4831.8880000000008</v>
      </c>
      <c r="D12" s="14" t="str">
        <f t="shared" si="0"/>
        <v>Florida</v>
      </c>
      <c r="E12" s="23">
        <f t="shared" si="1"/>
        <v>4831.8880000000008</v>
      </c>
    </row>
    <row r="13" spans="1:5">
      <c r="A13" s="19" t="s">
        <v>1272</v>
      </c>
      <c r="B13" s="39">
        <v>5504.3899999999994</v>
      </c>
      <c r="D13" s="14" t="str">
        <f t="shared" si="0"/>
        <v>Georgia</v>
      </c>
      <c r="E13" s="23">
        <f t="shared" si="1"/>
        <v>5504.3899999999994</v>
      </c>
    </row>
    <row r="14" spans="1:5">
      <c r="A14" s="19" t="s">
        <v>6260</v>
      </c>
      <c r="B14" s="39">
        <v>34.68</v>
      </c>
      <c r="D14" s="14" t="str">
        <f t="shared" si="0"/>
        <v>Idaho</v>
      </c>
      <c r="E14" s="23">
        <f t="shared" si="1"/>
        <v>34.68</v>
      </c>
    </row>
    <row r="15" spans="1:5">
      <c r="A15" s="19" t="s">
        <v>211</v>
      </c>
      <c r="B15" s="39">
        <v>12661.126</v>
      </c>
      <c r="D15" s="14" t="str">
        <f t="shared" si="0"/>
        <v>Illinois</v>
      </c>
      <c r="E15" s="23">
        <f t="shared" si="1"/>
        <v>12661.126</v>
      </c>
    </row>
    <row r="16" spans="1:5">
      <c r="A16" s="19" t="s">
        <v>254</v>
      </c>
      <c r="B16" s="39">
        <v>3364.97</v>
      </c>
      <c r="D16" s="14" t="str">
        <f t="shared" si="0"/>
        <v>Indiana</v>
      </c>
      <c r="E16" s="23">
        <f t="shared" si="1"/>
        <v>3364.97</v>
      </c>
    </row>
    <row r="17" spans="1:5">
      <c r="A17" s="19" t="s">
        <v>489</v>
      </c>
      <c r="B17" s="39">
        <v>388.08</v>
      </c>
      <c r="D17" s="14" t="str">
        <f t="shared" si="0"/>
        <v>Iowa</v>
      </c>
      <c r="E17" s="23">
        <f t="shared" si="1"/>
        <v>388.08</v>
      </c>
    </row>
    <row r="18" spans="1:5">
      <c r="A18" s="19" t="s">
        <v>4530</v>
      </c>
      <c r="B18" s="39">
        <v>396.16999999999996</v>
      </c>
      <c r="D18" s="14" t="str">
        <f t="shared" si="0"/>
        <v>Kansas</v>
      </c>
      <c r="E18" s="23">
        <f t="shared" si="1"/>
        <v>396.16999999999996</v>
      </c>
    </row>
    <row r="19" spans="1:5">
      <c r="A19" s="19" t="s">
        <v>29</v>
      </c>
      <c r="B19" s="39">
        <v>4948.8</v>
      </c>
      <c r="D19" s="14" t="str">
        <f t="shared" si="0"/>
        <v>Kentucky</v>
      </c>
      <c r="E19" s="23">
        <f t="shared" si="1"/>
        <v>4948.8</v>
      </c>
    </row>
    <row r="20" spans="1:5">
      <c r="A20" s="19" t="s">
        <v>736</v>
      </c>
      <c r="B20" s="39">
        <v>162.52000000000001</v>
      </c>
      <c r="D20" s="14" t="str">
        <f t="shared" si="0"/>
        <v>Louisiana</v>
      </c>
      <c r="E20" s="23">
        <f t="shared" si="1"/>
        <v>162.52000000000001</v>
      </c>
    </row>
    <row r="21" spans="1:5">
      <c r="A21" s="19" t="s">
        <v>2735</v>
      </c>
      <c r="B21" s="39">
        <v>3973.5429999999997</v>
      </c>
      <c r="D21" s="14" t="str">
        <f t="shared" si="0"/>
        <v>Maryland</v>
      </c>
      <c r="E21" s="23">
        <f t="shared" si="1"/>
        <v>3973.5429999999997</v>
      </c>
    </row>
    <row r="22" spans="1:5">
      <c r="A22" s="19" t="s">
        <v>1245</v>
      </c>
      <c r="B22" s="39">
        <v>3589.1039999999989</v>
      </c>
      <c r="D22" s="14" t="str">
        <f t="shared" si="0"/>
        <v>Massachusetts</v>
      </c>
      <c r="E22" s="23">
        <f t="shared" si="1"/>
        <v>3589.1039999999989</v>
      </c>
    </row>
    <row r="23" spans="1:5">
      <c r="A23" s="19" t="s">
        <v>238</v>
      </c>
      <c r="B23" s="39">
        <v>16921.709000000003</v>
      </c>
      <c r="D23" s="14" t="str">
        <f t="shared" si="0"/>
        <v>Michigan</v>
      </c>
      <c r="E23" s="23">
        <f t="shared" si="1"/>
        <v>16921.709000000003</v>
      </c>
    </row>
    <row r="24" spans="1:5">
      <c r="A24" s="19" t="s">
        <v>229</v>
      </c>
      <c r="B24" s="39">
        <v>23.92</v>
      </c>
      <c r="D24" s="14" t="str">
        <f t="shared" si="0"/>
        <v>Minnesota</v>
      </c>
      <c r="E24" s="23">
        <f t="shared" si="1"/>
        <v>23.92</v>
      </c>
    </row>
    <row r="25" spans="1:5">
      <c r="A25" s="19" t="s">
        <v>1487</v>
      </c>
      <c r="B25" s="39">
        <v>4263.71</v>
      </c>
      <c r="D25" s="14" t="str">
        <f t="shared" si="0"/>
        <v>Mississippi</v>
      </c>
      <c r="E25" s="23">
        <f t="shared" si="1"/>
        <v>4263.71</v>
      </c>
    </row>
    <row r="26" spans="1:5">
      <c r="A26" s="19" t="s">
        <v>596</v>
      </c>
      <c r="B26" s="39">
        <v>886.03000000000009</v>
      </c>
      <c r="D26" s="14" t="str">
        <f t="shared" si="0"/>
        <v>Missouri</v>
      </c>
      <c r="E26" s="23">
        <f t="shared" si="1"/>
        <v>886.03000000000009</v>
      </c>
    </row>
    <row r="27" spans="1:5">
      <c r="A27" s="19" t="s">
        <v>138</v>
      </c>
      <c r="B27" s="39">
        <v>2408.63</v>
      </c>
      <c r="D27" s="14" t="str">
        <f t="shared" si="0"/>
        <v>Nebraska</v>
      </c>
      <c r="E27" s="23">
        <f t="shared" si="1"/>
        <v>2408.63</v>
      </c>
    </row>
    <row r="28" spans="1:5">
      <c r="A28" s="19" t="s">
        <v>788</v>
      </c>
      <c r="B28" s="39">
        <v>3314.8620000000001</v>
      </c>
      <c r="D28" s="14" t="str">
        <f t="shared" si="0"/>
        <v>New Jersey</v>
      </c>
      <c r="E28" s="23">
        <f t="shared" si="1"/>
        <v>3314.8620000000001</v>
      </c>
    </row>
    <row r="29" spans="1:5">
      <c r="A29" s="19" t="s">
        <v>668</v>
      </c>
      <c r="B29" s="39">
        <v>39.176000000000002</v>
      </c>
      <c r="D29" s="14" t="str">
        <f t="shared" si="0"/>
        <v>New Mexico</v>
      </c>
      <c r="E29" s="23">
        <f t="shared" si="1"/>
        <v>39.176000000000002</v>
      </c>
    </row>
    <row r="30" spans="1:5">
      <c r="A30" s="19" t="s">
        <v>267</v>
      </c>
      <c r="B30" s="39">
        <v>43595.674000000021</v>
      </c>
      <c r="D30" s="14" t="str">
        <f t="shared" si="0"/>
        <v>New York</v>
      </c>
      <c r="E30" s="23">
        <f t="shared" si="1"/>
        <v>43595.674000000021</v>
      </c>
    </row>
    <row r="31" spans="1:5">
      <c r="A31" s="19" t="s">
        <v>88</v>
      </c>
      <c r="B31" s="39">
        <v>8945.2070000000003</v>
      </c>
      <c r="D31" s="14" t="str">
        <f t="shared" si="0"/>
        <v>North Carolina</v>
      </c>
      <c r="E31" s="23">
        <f t="shared" si="1"/>
        <v>8945.2070000000003</v>
      </c>
    </row>
    <row r="32" spans="1:5">
      <c r="A32" s="19" t="s">
        <v>498</v>
      </c>
      <c r="B32" s="39">
        <v>16414.079999999998</v>
      </c>
      <c r="D32" s="14" t="str">
        <f t="shared" si="0"/>
        <v>Ohio</v>
      </c>
      <c r="E32" s="23">
        <f t="shared" si="1"/>
        <v>16414.079999999998</v>
      </c>
    </row>
    <row r="33" spans="1:5">
      <c r="A33" s="19" t="s">
        <v>649</v>
      </c>
      <c r="B33" s="39">
        <v>3112.0299999999997</v>
      </c>
      <c r="D33" s="14" t="str">
        <f t="shared" si="0"/>
        <v>Oklahoma</v>
      </c>
      <c r="E33" s="23">
        <f t="shared" si="1"/>
        <v>3112.0299999999997</v>
      </c>
    </row>
    <row r="34" spans="1:5">
      <c r="A34" s="19" t="s">
        <v>420</v>
      </c>
      <c r="B34" s="39">
        <v>656.8660000000001</v>
      </c>
      <c r="D34" s="14" t="str">
        <f t="shared" si="0"/>
        <v>Oregon</v>
      </c>
      <c r="E34" s="23">
        <f t="shared" si="1"/>
        <v>656.8660000000001</v>
      </c>
    </row>
    <row r="35" spans="1:5">
      <c r="A35" s="19" t="s">
        <v>147</v>
      </c>
      <c r="B35" s="39">
        <v>18432.983999999997</v>
      </c>
      <c r="D35" s="14" t="str">
        <f t="shared" si="0"/>
        <v>Pennsylvania</v>
      </c>
      <c r="E35" s="23">
        <f t="shared" si="1"/>
        <v>18432.983999999997</v>
      </c>
    </row>
    <row r="36" spans="1:5">
      <c r="A36" s="19" t="s">
        <v>1399</v>
      </c>
      <c r="B36" s="39">
        <v>84.42</v>
      </c>
      <c r="D36" s="14" t="str">
        <f t="shared" si="0"/>
        <v>Rhode Island</v>
      </c>
      <c r="E36" s="23">
        <f t="shared" si="1"/>
        <v>84.42</v>
      </c>
    </row>
    <row r="37" spans="1:5">
      <c r="A37" s="19" t="s">
        <v>383</v>
      </c>
      <c r="B37" s="39">
        <v>277.38</v>
      </c>
      <c r="D37" s="14" t="str">
        <f t="shared" si="0"/>
        <v>South Carolina</v>
      </c>
      <c r="E37" s="23">
        <f t="shared" si="1"/>
        <v>277.38</v>
      </c>
    </row>
    <row r="38" spans="1:5">
      <c r="A38" s="19" t="s">
        <v>335</v>
      </c>
      <c r="B38" s="39">
        <v>2229.9550000000004</v>
      </c>
      <c r="D38" s="14" t="str">
        <f t="shared" si="0"/>
        <v>Tennessee</v>
      </c>
      <c r="E38" s="23">
        <f t="shared" si="1"/>
        <v>2229.9550000000004</v>
      </c>
    </row>
    <row r="39" spans="1:5">
      <c r="A39" s="19" t="s">
        <v>104</v>
      </c>
      <c r="B39" s="39">
        <v>22905.968199999999</v>
      </c>
      <c r="D39" s="14" t="str">
        <f t="shared" si="0"/>
        <v>Texas</v>
      </c>
      <c r="E39" s="23">
        <f t="shared" si="1"/>
        <v>22905.968199999999</v>
      </c>
    </row>
    <row r="40" spans="1:5">
      <c r="A40" s="19" t="s">
        <v>121</v>
      </c>
      <c r="B40" s="39">
        <v>58.94</v>
      </c>
      <c r="D40" s="14" t="str">
        <f t="shared" si="0"/>
        <v>Utah</v>
      </c>
      <c r="E40" s="23">
        <f t="shared" si="1"/>
        <v>58.94</v>
      </c>
    </row>
    <row r="41" spans="1:5">
      <c r="A41" s="19" t="s">
        <v>319</v>
      </c>
      <c r="B41" s="39">
        <v>17212.320000000003</v>
      </c>
      <c r="D41" s="14" t="str">
        <f t="shared" si="0"/>
        <v>Virginia</v>
      </c>
      <c r="E41" s="23">
        <f t="shared" si="1"/>
        <v>17212.320000000003</v>
      </c>
    </row>
    <row r="42" spans="1:5">
      <c r="A42" s="19" t="s">
        <v>96</v>
      </c>
      <c r="B42" s="39">
        <v>12826.237999999999</v>
      </c>
      <c r="D42" s="14" t="str">
        <f t="shared" si="0"/>
        <v>Washington</v>
      </c>
      <c r="E42" s="23">
        <f t="shared" si="1"/>
        <v>12826.237999999999</v>
      </c>
    </row>
    <row r="43" spans="1:5">
      <c r="A43" s="19" t="s">
        <v>114</v>
      </c>
      <c r="B43" s="39">
        <v>3638.4</v>
      </c>
      <c r="D43" s="14" t="str">
        <f t="shared" si="0"/>
        <v>Wisconsin</v>
      </c>
      <c r="E43" s="23">
        <f t="shared" si="1"/>
        <v>3638.4</v>
      </c>
    </row>
    <row r="44" spans="1:5">
      <c r="A44" s="20" t="s">
        <v>10935</v>
      </c>
      <c r="B44" s="40">
        <v>296295.53920000006</v>
      </c>
      <c r="D44" s="14" t="str">
        <f t="shared" si="0"/>
        <v>Grand Total</v>
      </c>
      <c r="E44" s="23" t="e">
        <f t="shared" si="1"/>
        <v>#REF!</v>
      </c>
    </row>
    <row r="45" spans="1:5">
      <c r="D45" s="14">
        <f t="shared" si="0"/>
        <v>0</v>
      </c>
      <c r="E45" s="23" t="e">
        <f t="shared" si="1"/>
        <v>#REF!</v>
      </c>
    </row>
    <row r="46" spans="1:5">
      <c r="D46" s="14">
        <f t="shared" si="0"/>
        <v>0</v>
      </c>
      <c r="E46" s="23" t="e">
        <f t="shared" si="1"/>
        <v>#REF!</v>
      </c>
    </row>
    <row r="47" spans="1:5">
      <c r="D47" s="14">
        <f t="shared" si="0"/>
        <v>0</v>
      </c>
      <c r="E47" s="23" t="e">
        <f t="shared" si="1"/>
        <v>#REF!</v>
      </c>
    </row>
    <row r="48" spans="1:5">
      <c r="D48" s="14">
        <f t="shared" si="0"/>
        <v>0</v>
      </c>
      <c r="E48" s="23" t="e">
        <f t="shared" si="1"/>
        <v>#REF!</v>
      </c>
    </row>
    <row r="49" spans="4:5">
      <c r="D49" s="14">
        <f t="shared" si="0"/>
        <v>0</v>
      </c>
      <c r="E49" s="23" t="e">
        <f t="shared" si="1"/>
        <v>#REF!</v>
      </c>
    </row>
    <row r="50" spans="4:5">
      <c r="D50" s="14">
        <f t="shared" si="0"/>
        <v>0</v>
      </c>
      <c r="E50" s="23" t="e">
        <f t="shared" si="1"/>
        <v>#REF!</v>
      </c>
    </row>
    <row r="51" spans="4:5">
      <c r="D51" s="14">
        <f t="shared" si="0"/>
        <v>0</v>
      </c>
      <c r="E51" s="23" t="e">
        <f t="shared" si="1"/>
        <v>#REF!</v>
      </c>
    </row>
    <row r="52" spans="4:5">
      <c r="D52" s="14">
        <f t="shared" si="0"/>
        <v>0</v>
      </c>
      <c r="E52" s="23"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C0D6-169E-4ED1-870A-31F0B2E305B2}">
  <dimension ref="A3:B9"/>
  <sheetViews>
    <sheetView topLeftCell="A2" workbookViewId="0">
      <selection activeCell="B5" sqref="B5"/>
    </sheetView>
  </sheetViews>
  <sheetFormatPr defaultRowHeight="14.5"/>
  <cols>
    <col min="1" max="1" width="12.36328125" bestFit="1" customWidth="1"/>
    <col min="2" max="2" width="11.26953125" bestFit="1" customWidth="1"/>
  </cols>
  <sheetData>
    <row r="3" spans="1:2">
      <c r="A3" s="17" t="s">
        <v>10933</v>
      </c>
      <c r="B3" s="16" t="s">
        <v>10936</v>
      </c>
    </row>
    <row r="4" spans="1:2">
      <c r="A4" s="18" t="s">
        <v>75</v>
      </c>
      <c r="B4" s="38">
        <v>25673.943999999985</v>
      </c>
    </row>
    <row r="5" spans="1:2">
      <c r="A5" s="19" t="s">
        <v>59</v>
      </c>
      <c r="B5" s="39">
        <v>26265.973999999984</v>
      </c>
    </row>
    <row r="6" spans="1:2">
      <c r="A6" s="19" t="s">
        <v>72</v>
      </c>
      <c r="B6" s="39">
        <v>33036.115999999995</v>
      </c>
    </row>
    <row r="7" spans="1:2">
      <c r="A7" s="19" t="s">
        <v>682</v>
      </c>
      <c r="B7" s="39">
        <v>33714.175999999999</v>
      </c>
    </row>
    <row r="8" spans="1:2">
      <c r="A8" s="19" t="s">
        <v>36</v>
      </c>
      <c r="B8" s="39">
        <v>40157.440999999992</v>
      </c>
    </row>
    <row r="9" spans="1:2">
      <c r="A9" s="20" t="s">
        <v>10935</v>
      </c>
      <c r="B9" s="40">
        <v>158847.65099999995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8BE55-98BC-4548-AC01-9A7328FB531A}">
  <dimension ref="A3:N18"/>
  <sheetViews>
    <sheetView topLeftCell="A8" zoomScale="102" zoomScaleNormal="100" workbookViewId="0">
      <selection activeCell="K17" sqref="K17"/>
    </sheetView>
  </sheetViews>
  <sheetFormatPr defaultRowHeight="14.5"/>
  <cols>
    <col min="1" max="1" width="12.36328125" bestFit="1" customWidth="1"/>
    <col min="2" max="2" width="11.81640625" bestFit="1" customWidth="1"/>
    <col min="4" max="4" width="12.36328125" bestFit="1" customWidth="1"/>
    <col min="5" max="5" width="11.63281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7265625" bestFit="1" customWidth="1"/>
  </cols>
  <sheetData>
    <row r="3" spans="1:14">
      <c r="A3" s="17" t="s">
        <v>10933</v>
      </c>
      <c r="B3" s="16" t="s">
        <v>10936</v>
      </c>
      <c r="D3" s="17" t="s">
        <v>10933</v>
      </c>
      <c r="E3" s="16" t="s">
        <v>10934</v>
      </c>
      <c r="G3" s="17" t="s">
        <v>10933</v>
      </c>
      <c r="H3" s="16" t="s">
        <v>10950</v>
      </c>
      <c r="J3" s="17" t="s">
        <v>10933</v>
      </c>
      <c r="K3" s="16" t="s">
        <v>10951</v>
      </c>
      <c r="M3" s="17" t="s">
        <v>10933</v>
      </c>
      <c r="N3" s="16" t="s">
        <v>10953</v>
      </c>
    </row>
    <row r="4" spans="1:14">
      <c r="A4" s="18" t="s">
        <v>10938</v>
      </c>
      <c r="B4" s="38">
        <v>6026.6490000000003</v>
      </c>
      <c r="D4" s="18" t="s">
        <v>10938</v>
      </c>
      <c r="E4" s="38">
        <v>-104.36590000000001</v>
      </c>
      <c r="G4" s="18" t="s">
        <v>10938</v>
      </c>
      <c r="H4" s="38">
        <v>151</v>
      </c>
      <c r="J4" s="18" t="s">
        <v>10938</v>
      </c>
      <c r="K4" s="38">
        <v>36</v>
      </c>
      <c r="M4" s="18" t="s">
        <v>10938</v>
      </c>
      <c r="N4" s="38">
        <v>-1.7317401428223213E-2</v>
      </c>
    </row>
    <row r="5" spans="1:14">
      <c r="A5" s="19" t="s">
        <v>10939</v>
      </c>
      <c r="B5" s="39">
        <v>15689.122999999998</v>
      </c>
      <c r="D5" s="19" t="s">
        <v>10939</v>
      </c>
      <c r="E5" s="39">
        <v>3874.5714999999991</v>
      </c>
      <c r="G5" s="19" t="s">
        <v>10939</v>
      </c>
      <c r="H5" s="39">
        <v>134</v>
      </c>
      <c r="J5" s="19" t="s">
        <v>10939</v>
      </c>
      <c r="K5" s="39">
        <v>39</v>
      </c>
      <c r="M5" s="19" t="s">
        <v>10939</v>
      </c>
      <c r="N5" s="39">
        <v>0.24695908751559917</v>
      </c>
    </row>
    <row r="6" spans="1:14">
      <c r="A6" s="19" t="s">
        <v>10940</v>
      </c>
      <c r="B6" s="39">
        <v>24315.333000000006</v>
      </c>
      <c r="D6" s="19" t="s">
        <v>10940</v>
      </c>
      <c r="E6" s="39">
        <v>2481.9685999999988</v>
      </c>
      <c r="G6" s="19" t="s">
        <v>10940</v>
      </c>
      <c r="H6" s="39">
        <v>286</v>
      </c>
      <c r="J6" s="19" t="s">
        <v>10940</v>
      </c>
      <c r="K6" s="39">
        <v>81</v>
      </c>
      <c r="M6" s="19" t="s">
        <v>10940</v>
      </c>
      <c r="N6" s="39">
        <v>0.10207421794305668</v>
      </c>
    </row>
    <row r="7" spans="1:14">
      <c r="A7" s="19" t="s">
        <v>10941</v>
      </c>
      <c r="B7" s="39">
        <v>14708.298000000003</v>
      </c>
      <c r="D7" s="19" t="s">
        <v>10941</v>
      </c>
      <c r="E7" s="39">
        <v>-374.22700000000088</v>
      </c>
      <c r="G7" s="19" t="s">
        <v>10941</v>
      </c>
      <c r="H7" s="39">
        <v>347</v>
      </c>
      <c r="J7" s="19" t="s">
        <v>10941</v>
      </c>
      <c r="K7" s="39">
        <v>91</v>
      </c>
      <c r="M7" s="19" t="s">
        <v>10941</v>
      </c>
      <c r="N7" s="39">
        <v>-2.5443256588899735E-2</v>
      </c>
    </row>
    <row r="8" spans="1:14">
      <c r="A8" s="19" t="s">
        <v>10942</v>
      </c>
      <c r="B8" s="39">
        <v>31743.487999999979</v>
      </c>
      <c r="D8" s="19" t="s">
        <v>10942</v>
      </c>
      <c r="E8" s="39">
        <v>4020.715999999999</v>
      </c>
      <c r="G8" s="19" t="s">
        <v>10942</v>
      </c>
      <c r="H8" s="39">
        <v>464</v>
      </c>
      <c r="J8" s="19" t="s">
        <v>10942</v>
      </c>
      <c r="K8" s="39">
        <v>128</v>
      </c>
      <c r="M8" s="19" t="s">
        <v>10942</v>
      </c>
      <c r="N8" s="39">
        <v>0.12666270322908438</v>
      </c>
    </row>
    <row r="9" spans="1:14">
      <c r="A9" s="19" t="s">
        <v>10943</v>
      </c>
      <c r="B9" s="39">
        <v>23024.839999999997</v>
      </c>
      <c r="D9" s="19" t="s">
        <v>10943</v>
      </c>
      <c r="E9" s="39">
        <v>2890.0894999999987</v>
      </c>
      <c r="G9" s="19" t="s">
        <v>10943</v>
      </c>
      <c r="H9" s="39">
        <v>425</v>
      </c>
      <c r="J9" s="19" t="s">
        <v>10943</v>
      </c>
      <c r="K9" s="39">
        <v>116</v>
      </c>
      <c r="M9" s="19" t="s">
        <v>10943</v>
      </c>
      <c r="N9" s="39">
        <v>0.12552050307407128</v>
      </c>
    </row>
    <row r="10" spans="1:14">
      <c r="A10" s="19" t="s">
        <v>10944</v>
      </c>
      <c r="B10" s="39">
        <v>22623.647000000004</v>
      </c>
      <c r="D10" s="19" t="s">
        <v>10944</v>
      </c>
      <c r="E10" s="39">
        <v>2685.4931999999994</v>
      </c>
      <c r="G10" s="19" t="s">
        <v>10944</v>
      </c>
      <c r="H10" s="39">
        <v>359</v>
      </c>
      <c r="J10" s="19" t="s">
        <v>10944</v>
      </c>
      <c r="K10" s="39">
        <v>97</v>
      </c>
      <c r="M10" s="19" t="s">
        <v>10944</v>
      </c>
      <c r="N10" s="39">
        <v>0.11870293061061282</v>
      </c>
    </row>
    <row r="11" spans="1:14">
      <c r="A11" s="19" t="s">
        <v>10945</v>
      </c>
      <c r="B11" s="39">
        <v>15172.625799999994</v>
      </c>
      <c r="D11" s="19" t="s">
        <v>10945</v>
      </c>
      <c r="E11" s="39">
        <v>1565.7621999999999</v>
      </c>
      <c r="G11" s="19" t="s">
        <v>10945</v>
      </c>
      <c r="H11" s="39">
        <v>360</v>
      </c>
      <c r="J11" s="19" t="s">
        <v>10945</v>
      </c>
      <c r="K11" s="39">
        <v>90</v>
      </c>
      <c r="M11" s="19" t="s">
        <v>10945</v>
      </c>
      <c r="N11" s="39">
        <v>0.10319652119806451</v>
      </c>
    </row>
    <row r="12" spans="1:14">
      <c r="A12" s="19" t="s">
        <v>10946</v>
      </c>
      <c r="B12" s="39">
        <v>42145.877600000007</v>
      </c>
      <c r="D12" s="19" t="s">
        <v>10946</v>
      </c>
      <c r="E12" s="39">
        <v>6983.5015000000003</v>
      </c>
      <c r="G12" s="19" t="s">
        <v>10946</v>
      </c>
      <c r="H12" s="39">
        <v>700</v>
      </c>
      <c r="J12" s="19" t="s">
        <v>10946</v>
      </c>
      <c r="K12" s="39">
        <v>202</v>
      </c>
      <c r="M12" s="19" t="s">
        <v>10946</v>
      </c>
      <c r="N12" s="39">
        <v>0.16569832917656457</v>
      </c>
    </row>
    <row r="13" spans="1:14">
      <c r="A13" s="19" t="s">
        <v>10947</v>
      </c>
      <c r="B13" s="39">
        <v>10144.267</v>
      </c>
      <c r="D13" s="19" t="s">
        <v>10947</v>
      </c>
      <c r="E13" s="39">
        <v>1173.863699999999</v>
      </c>
      <c r="G13" s="19" t="s">
        <v>10947</v>
      </c>
      <c r="H13" s="39">
        <v>329</v>
      </c>
      <c r="J13" s="19" t="s">
        <v>10947</v>
      </c>
      <c r="K13" s="39">
        <v>87</v>
      </c>
      <c r="M13" s="19" t="s">
        <v>10947</v>
      </c>
      <c r="N13" s="39">
        <v>0.11571695618816016</v>
      </c>
    </row>
    <row r="14" spans="1:14">
      <c r="A14" s="19" t="s">
        <v>10948</v>
      </c>
      <c r="B14" s="39">
        <v>41004.619799999993</v>
      </c>
      <c r="D14" s="19" t="s">
        <v>10948</v>
      </c>
      <c r="E14" s="39">
        <v>-1989.7165000000018</v>
      </c>
      <c r="G14" s="19" t="s">
        <v>10948</v>
      </c>
      <c r="H14" s="39">
        <v>717</v>
      </c>
      <c r="J14" s="19" t="s">
        <v>10948</v>
      </c>
      <c r="K14" s="39">
        <v>188</v>
      </c>
      <c r="M14" s="19" t="s">
        <v>10948</v>
      </c>
      <c r="N14" s="39">
        <v>-4.8524203119181271E-2</v>
      </c>
    </row>
    <row r="15" spans="1:14">
      <c r="A15" s="19" t="s">
        <v>10949</v>
      </c>
      <c r="B15" s="39">
        <v>49696.770999999986</v>
      </c>
      <c r="D15" s="19" t="s">
        <v>10949</v>
      </c>
      <c r="E15" s="39">
        <v>12550.612599999988</v>
      </c>
      <c r="G15" s="19" t="s">
        <v>10949</v>
      </c>
      <c r="H15" s="39">
        <v>624</v>
      </c>
      <c r="J15" s="19" t="s">
        <v>10949</v>
      </c>
      <c r="K15" s="39">
        <v>168</v>
      </c>
      <c r="M15" s="19" t="s">
        <v>10949</v>
      </c>
      <c r="N15" s="39">
        <v>0.25254382422552146</v>
      </c>
    </row>
    <row r="16" spans="1:14">
      <c r="A16" s="20" t="s">
        <v>10935</v>
      </c>
      <c r="B16" s="40">
        <v>296295.5392</v>
      </c>
      <c r="D16" s="20" t="s">
        <v>10935</v>
      </c>
      <c r="E16" s="40">
        <v>35758.269399999976</v>
      </c>
      <c r="G16" s="20" t="s">
        <v>10935</v>
      </c>
      <c r="H16" s="40">
        <v>4896</v>
      </c>
      <c r="J16" s="20" t="s">
        <v>10935</v>
      </c>
      <c r="K16" s="40">
        <v>1323</v>
      </c>
      <c r="M16" s="20" t="s">
        <v>10935</v>
      </c>
      <c r="N16" s="40">
        <v>0.12068446759795153</v>
      </c>
    </row>
    <row r="17" spans="2:14">
      <c r="B17" s="28">
        <f>GETPIVOTDATA("Sales",$A$3)</f>
        <v>296295.5392</v>
      </c>
      <c r="E17" s="28">
        <f>GETPIVOTDATA("Profit",$D$3)</f>
        <v>35758.269399999976</v>
      </c>
      <c r="H17" s="29">
        <f>GETPIVOTDATA("Quantity",$G$3)</f>
        <v>4896</v>
      </c>
      <c r="K17" s="29">
        <f>GETPIVOTDATA("Order ID",$J$3)</f>
        <v>1323</v>
      </c>
      <c r="N17" s="30">
        <f>GETPIVOTDATA("Profit_Margin",$M$3)</f>
        <v>0.12068446759795153</v>
      </c>
    </row>
    <row r="18" spans="2:14">
      <c r="K18" s="29"/>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C9B10-CFEA-400F-9759-111C3571E016}">
  <dimension ref="A3:L8"/>
  <sheetViews>
    <sheetView topLeftCell="F3" zoomScale="187" workbookViewId="0">
      <selection activeCell="L8" sqref="L8"/>
    </sheetView>
  </sheetViews>
  <sheetFormatPr defaultRowHeight="14.5"/>
  <cols>
    <col min="1" max="1" width="12.36328125" bestFit="1" customWidth="1"/>
    <col min="2" max="2" width="12" bestFit="1" customWidth="1"/>
    <col min="3" max="3" width="11.6328125" bestFit="1" customWidth="1"/>
    <col min="4" max="4" width="14.36328125" bestFit="1" customWidth="1"/>
    <col min="5" max="5" width="15.7265625" bestFit="1" customWidth="1"/>
    <col min="6" max="6" width="18.1796875" bestFit="1" customWidth="1"/>
  </cols>
  <sheetData>
    <row r="3" spans="1:12">
      <c r="A3" s="17" t="s">
        <v>10933</v>
      </c>
      <c r="B3" s="15" t="s">
        <v>10936</v>
      </c>
      <c r="C3" s="27" t="s">
        <v>10934</v>
      </c>
      <c r="D3" s="27" t="s">
        <v>10950</v>
      </c>
      <c r="E3" s="27" t="s">
        <v>10951</v>
      </c>
      <c r="F3" s="21" t="s">
        <v>10952</v>
      </c>
    </row>
    <row r="4" spans="1:12">
      <c r="A4" s="20" t="s">
        <v>10954</v>
      </c>
      <c r="B4" s="41">
        <v>296295.53920000093</v>
      </c>
      <c r="C4" s="43">
        <v>35758.269400000012</v>
      </c>
      <c r="D4" s="43">
        <v>4896</v>
      </c>
      <c r="E4" s="43">
        <v>1323</v>
      </c>
      <c r="F4" s="42">
        <v>0.12068446759795126</v>
      </c>
    </row>
    <row r="8" spans="1:12">
      <c r="H8" s="31" t="e">
        <f>GETPIVOTDATA("Sum of Sales",$A$3,"Years (Order Date)",2014)/GETPIVOTDATA("Sum of Sales",$A$3,"Years (Order Date)",2013)-1</f>
        <v>#REF!</v>
      </c>
      <c r="I8" s="31" t="e">
        <f>GETPIVOTDATA("Sum of Profit",$A$3,"Years (Order Date)",2014)/GETPIVOTDATA("Sum of Profit",$A$3,"Years (Order Date)",2013)-1</f>
        <v>#REF!</v>
      </c>
      <c r="J8" s="31" t="e">
        <f>GETPIVOTDATA("Sum of Quantity",$A$3,"Years (Order Date)",2014)/GETPIVOTDATA("Sum of Quantity",$A$3,"Years (Order Date)",2013)-1</f>
        <v>#REF!</v>
      </c>
      <c r="K8" s="31" t="e">
        <f>GETPIVOTDATA("Count of Order ID",$A$3,"Years (Order Date)",2014)/GETPIVOTDATA("Count of Order ID",$A$3,"Years (Order Date)",2013)-1</f>
        <v>#REF!</v>
      </c>
      <c r="L8" s="31" t="e">
        <f>GETPIVOTDATA("Sum of Profit Margin",$A$3,"Years (Order Date)",2014)/GETPIVOTDATA("Sum of Profit Margin",$A$3,"Years (Order Date)",2013)-1</f>
        <v>#REF!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I1" zoomScaleNormal="100" workbookViewId="0">
      <selection activeCell="C10" sqref="C10"/>
    </sheetView>
  </sheetViews>
  <sheetFormatPr defaultColWidth="14.453125" defaultRowHeight="15" customHeight="1"/>
  <cols>
    <col min="1" max="22" width="16.6328125" customWidth="1"/>
  </cols>
  <sheetData>
    <row r="1" spans="1:22" ht="14.25" customHeight="1">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10937</v>
      </c>
      <c r="R9995" s="11" t="s">
        <v>714</v>
      </c>
      <c r="S9995" s="11">
        <v>243.16</v>
      </c>
      <c r="T9995" s="11">
        <v>2</v>
      </c>
      <c r="U9995" s="11">
        <v>0</v>
      </c>
      <c r="V9995" s="13">
        <v>72.947999999999993</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F426-BB63-4348-8F9F-75AF02BF8F95}">
  <dimension ref="A2:C15"/>
  <sheetViews>
    <sheetView workbookViewId="0">
      <selection activeCell="E17" sqref="E17"/>
    </sheetView>
  </sheetViews>
  <sheetFormatPr defaultRowHeight="14.5"/>
  <cols>
    <col min="1" max="1" width="12.36328125" bestFit="1" customWidth="1"/>
    <col min="2" max="2" width="11.26953125" bestFit="1" customWidth="1"/>
    <col min="3" max="3" width="11.6328125" bestFit="1" customWidth="1"/>
  </cols>
  <sheetData>
    <row r="2" spans="1:3">
      <c r="A2" s="17" t="s">
        <v>10933</v>
      </c>
      <c r="B2" s="15" t="s">
        <v>10936</v>
      </c>
      <c r="C2" s="21" t="s">
        <v>10934</v>
      </c>
    </row>
    <row r="3" spans="1:3">
      <c r="A3" s="18" t="s">
        <v>10938</v>
      </c>
      <c r="B3" s="32">
        <v>6026.6490000000003</v>
      </c>
      <c r="C3" s="33">
        <v>-104.36590000000001</v>
      </c>
    </row>
    <row r="4" spans="1:3">
      <c r="A4" s="19" t="s">
        <v>10939</v>
      </c>
      <c r="B4" s="34">
        <v>15689.122999999998</v>
      </c>
      <c r="C4" s="35">
        <v>3874.5714999999991</v>
      </c>
    </row>
    <row r="5" spans="1:3">
      <c r="A5" s="19" t="s">
        <v>10940</v>
      </c>
      <c r="B5" s="34">
        <v>24315.333000000006</v>
      </c>
      <c r="C5" s="35">
        <v>2481.9685999999988</v>
      </c>
    </row>
    <row r="6" spans="1:3">
      <c r="A6" s="19" t="s">
        <v>10941</v>
      </c>
      <c r="B6" s="34">
        <v>14708.298000000003</v>
      </c>
      <c r="C6" s="35">
        <v>-374.22700000000088</v>
      </c>
    </row>
    <row r="7" spans="1:3">
      <c r="A7" s="19" t="s">
        <v>10942</v>
      </c>
      <c r="B7" s="34">
        <v>31743.487999999979</v>
      </c>
      <c r="C7" s="35">
        <v>4020.715999999999</v>
      </c>
    </row>
    <row r="8" spans="1:3">
      <c r="A8" s="19" t="s">
        <v>10943</v>
      </c>
      <c r="B8" s="34">
        <v>23024.839999999997</v>
      </c>
      <c r="C8" s="35">
        <v>2890.0894999999987</v>
      </c>
    </row>
    <row r="9" spans="1:3">
      <c r="A9" s="19" t="s">
        <v>10944</v>
      </c>
      <c r="B9" s="34">
        <v>22623.647000000004</v>
      </c>
      <c r="C9" s="35">
        <v>2685.4931999999994</v>
      </c>
    </row>
    <row r="10" spans="1:3">
      <c r="A10" s="19" t="s">
        <v>10945</v>
      </c>
      <c r="B10" s="34">
        <v>15172.625799999994</v>
      </c>
      <c r="C10" s="35">
        <v>1565.7621999999999</v>
      </c>
    </row>
    <row r="11" spans="1:3">
      <c r="A11" s="19" t="s">
        <v>10946</v>
      </c>
      <c r="B11" s="34">
        <v>42145.877600000007</v>
      </c>
      <c r="C11" s="35">
        <v>6983.5015000000003</v>
      </c>
    </row>
    <row r="12" spans="1:3">
      <c r="A12" s="19" t="s">
        <v>10947</v>
      </c>
      <c r="B12" s="34">
        <v>10144.267</v>
      </c>
      <c r="C12" s="35">
        <v>1173.863699999999</v>
      </c>
    </row>
    <row r="13" spans="1:3">
      <c r="A13" s="19" t="s">
        <v>10948</v>
      </c>
      <c r="B13" s="34">
        <v>41004.619799999993</v>
      </c>
      <c r="C13" s="35">
        <v>-1989.7165000000018</v>
      </c>
    </row>
    <row r="14" spans="1:3">
      <c r="A14" s="19" t="s">
        <v>10949</v>
      </c>
      <c r="B14" s="34">
        <v>49696.770999999986</v>
      </c>
      <c r="C14" s="35">
        <v>12550.612599999988</v>
      </c>
    </row>
    <row r="15" spans="1:3">
      <c r="A15" s="20" t="s">
        <v>10935</v>
      </c>
      <c r="B15" s="36">
        <v>296295.5392</v>
      </c>
      <c r="C15" s="37">
        <v>35758.269399999976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showGridLines="0" tabSelected="1" zoomScale="42" zoomScaleNormal="42" workbookViewId="0">
      <selection activeCell="U63" sqref="U63"/>
    </sheetView>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2" t="s">
        <v>10932</v>
      </c>
      <c r="B11" s="1" t="e">
        <f>#REF!</f>
        <v>#REF!</v>
      </c>
      <c r="Q11" s="2"/>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spans="24:24" ht="14.25" customHeight="1"/>
    <row r="50" spans="24:24" ht="14.25" customHeight="1"/>
    <row r="51" spans="24:24" ht="14.25" customHeight="1"/>
    <row r="52" spans="24:24" ht="14.25" customHeight="1"/>
    <row r="53" spans="24:24" ht="14.25" customHeight="1"/>
    <row r="54" spans="24:24" ht="14.25" customHeight="1"/>
    <row r="55" spans="24:24" ht="14.25" customHeight="1"/>
    <row r="56" spans="24:24" ht="14.25" customHeight="1"/>
    <row r="57" spans="24:24" ht="14.25" customHeight="1"/>
    <row r="58" spans="24:24" ht="14.25" customHeight="1"/>
    <row r="59" spans="24:24" ht="14.25" customHeight="1"/>
    <row r="60" spans="24:24" ht="14.25" customHeight="1"/>
    <row r="61" spans="24:24" ht="14.25" customHeight="1"/>
    <row r="62" spans="24:24" ht="14.25" customHeight="1"/>
    <row r="63" spans="24:24" ht="14.25" customHeight="1"/>
    <row r="64" spans="24:24" ht="14.25" customHeight="1">
      <c r="X64" t="s">
        <v>10955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Waterfall_Chart</vt:lpstr>
      <vt:lpstr>Pie_Chart</vt:lpstr>
      <vt:lpstr>Map_Chart</vt:lpstr>
      <vt:lpstr>Top_5</vt:lpstr>
      <vt:lpstr>KPI</vt:lpstr>
      <vt:lpstr>KPI_YOY</vt:lpstr>
      <vt:lpstr>Data</vt:lpstr>
      <vt:lpstr>Combo _Chart</vt:lpstr>
      <vt:lpstr>Dash_Board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Mital Sangani</cp:lastModifiedBy>
  <dcterms:created xsi:type="dcterms:W3CDTF">2015-06-05T18:17:20Z</dcterms:created>
  <dcterms:modified xsi:type="dcterms:W3CDTF">2025-07-03T08:17:50Z</dcterms:modified>
</cp:coreProperties>
</file>