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J7" i="4"/>
  <c r="I7"/>
  <c r="H7"/>
  <c r="G7"/>
  <c r="F7"/>
  <c r="E7"/>
  <c r="J6"/>
  <c r="I6"/>
  <c r="H6"/>
  <c r="G6"/>
  <c r="F6"/>
  <c r="E6"/>
  <c r="K14" i="3"/>
  <c r="L14" s="1"/>
  <c r="J14"/>
  <c r="E14"/>
  <c r="H14" s="1"/>
  <c r="I14" s="1"/>
  <c r="F14"/>
  <c r="G14"/>
  <c r="K13"/>
  <c r="L13" s="1"/>
  <c r="J13"/>
  <c r="E13"/>
  <c r="H13" s="1"/>
  <c r="I13" s="1"/>
  <c r="F13"/>
  <c r="G13"/>
  <c r="K12"/>
  <c r="L12" s="1"/>
  <c r="K11"/>
  <c r="L11" s="1"/>
  <c r="J12"/>
  <c r="E12"/>
  <c r="H12" s="1"/>
  <c r="I12" s="1"/>
  <c r="F12"/>
  <c r="G12"/>
  <c r="J11"/>
  <c r="H11"/>
  <c r="I11" s="1"/>
  <c r="G11"/>
  <c r="E11"/>
  <c r="F11"/>
  <c r="K10"/>
  <c r="L10" s="1"/>
  <c r="J10"/>
  <c r="H10"/>
  <c r="I10" s="1"/>
  <c r="G10"/>
  <c r="E10"/>
  <c r="F10"/>
  <c r="K9"/>
  <c r="L9" s="1"/>
  <c r="J9"/>
  <c r="H9"/>
  <c r="I9" s="1"/>
  <c r="G9"/>
  <c r="F9"/>
  <c r="E9"/>
  <c r="L8"/>
  <c r="K8"/>
  <c r="J8"/>
  <c r="I8"/>
  <c r="H8"/>
  <c r="G8"/>
  <c r="F8"/>
  <c r="E8"/>
  <c r="L7"/>
  <c r="K7"/>
  <c r="J7"/>
  <c r="I7"/>
  <c r="H7"/>
  <c r="G7"/>
  <c r="F7"/>
  <c r="E7"/>
  <c r="L6"/>
  <c r="K6"/>
  <c r="J6"/>
  <c r="I6"/>
  <c r="H6"/>
  <c r="G6"/>
  <c r="F6"/>
  <c r="E6"/>
  <c r="K5"/>
  <c r="I5"/>
  <c r="L5" s="1"/>
  <c r="J5"/>
  <c r="H5"/>
  <c r="G5"/>
  <c r="F5"/>
  <c r="E5"/>
  <c r="O14" i="2"/>
  <c r="O13"/>
  <c r="O12"/>
  <c r="O11"/>
  <c r="O10"/>
  <c r="I14"/>
  <c r="M14" s="1"/>
  <c r="N14" s="1"/>
  <c r="J14"/>
  <c r="K14"/>
  <c r="L14"/>
  <c r="P14"/>
  <c r="Q14"/>
  <c r="R14"/>
  <c r="I13"/>
  <c r="M13" s="1"/>
  <c r="N13" s="1"/>
  <c r="J13"/>
  <c r="K13"/>
  <c r="L13"/>
  <c r="P13"/>
  <c r="Q13"/>
  <c r="R13"/>
  <c r="I12"/>
  <c r="M12" s="1"/>
  <c r="N12" s="1"/>
  <c r="J12"/>
  <c r="K12"/>
  <c r="L12"/>
  <c r="P12"/>
  <c r="Q12"/>
  <c r="R12"/>
  <c r="I11"/>
  <c r="M11" s="1"/>
  <c r="N11" s="1"/>
  <c r="J11"/>
  <c r="K11"/>
  <c r="L11"/>
  <c r="P11"/>
  <c r="Q11"/>
  <c r="R11"/>
  <c r="I10"/>
  <c r="M10" s="1"/>
  <c r="N10" s="1"/>
  <c r="J10"/>
  <c r="K10"/>
  <c r="L10"/>
  <c r="P10"/>
  <c r="Q10"/>
  <c r="R10"/>
  <c r="O9"/>
  <c r="N9"/>
  <c r="I9"/>
  <c r="M9" s="1"/>
  <c r="L9"/>
  <c r="J9"/>
  <c r="K9"/>
  <c r="P9"/>
  <c r="Q9"/>
  <c r="R9"/>
  <c r="R8"/>
  <c r="Q8"/>
  <c r="P8"/>
  <c r="O8"/>
  <c r="N8"/>
  <c r="M8"/>
  <c r="L8"/>
  <c r="K8"/>
  <c r="J8"/>
  <c r="I8"/>
  <c r="R7"/>
  <c r="Q7"/>
  <c r="P7"/>
  <c r="O7"/>
  <c r="N7"/>
  <c r="M7"/>
  <c r="L7"/>
  <c r="K7"/>
  <c r="J7"/>
  <c r="I7"/>
  <c r="R6"/>
  <c r="Q6"/>
  <c r="P6"/>
  <c r="O6"/>
  <c r="N6"/>
  <c r="M6"/>
  <c r="L6"/>
  <c r="K6"/>
  <c r="J6"/>
  <c r="I6"/>
  <c r="R5"/>
  <c r="Q5"/>
  <c r="P5"/>
  <c r="L5"/>
  <c r="K5"/>
  <c r="I5"/>
  <c r="M5" s="1"/>
  <c r="F9" i="1"/>
  <c r="F8"/>
  <c r="F7"/>
  <c r="F6"/>
  <c r="F5"/>
  <c r="F4"/>
  <c r="F3"/>
  <c r="F2"/>
  <c r="F1"/>
  <c r="N5" i="2" l="1"/>
  <c r="O5"/>
</calcChain>
</file>

<file path=xl/sharedStrings.xml><?xml version="1.0" encoding="utf-8"?>
<sst xmlns="http://schemas.openxmlformats.org/spreadsheetml/2006/main" count="98" uniqueCount="77">
  <si>
    <t>Monday</t>
  </si>
  <si>
    <t>Tuesday</t>
  </si>
  <si>
    <t>Wednesday</t>
  </si>
  <si>
    <t>Thursday</t>
  </si>
  <si>
    <t>Friday</t>
  </si>
  <si>
    <t>Saturday</t>
  </si>
  <si>
    <t>Sunday</t>
  </si>
  <si>
    <t>srno</t>
  </si>
  <si>
    <t>name</t>
  </si>
  <si>
    <t>hindi</t>
  </si>
  <si>
    <t>english</t>
  </si>
  <si>
    <t>maths</t>
  </si>
  <si>
    <t>sceince</t>
  </si>
  <si>
    <t>marathi</t>
  </si>
  <si>
    <t>history</t>
  </si>
  <si>
    <t>total</t>
  </si>
  <si>
    <t>minimum</t>
  </si>
  <si>
    <t>maximum</t>
  </si>
  <si>
    <t>average</t>
  </si>
  <si>
    <t>percentage</t>
  </si>
  <si>
    <t>result</t>
  </si>
  <si>
    <t>grade</t>
  </si>
  <si>
    <t xml:space="preserve">upper </t>
  </si>
  <si>
    <t>lower</t>
  </si>
  <si>
    <t>text</t>
  </si>
  <si>
    <t>ram</t>
  </si>
  <si>
    <t>MARKSHEETS</t>
  </si>
  <si>
    <t>Naina</t>
  </si>
  <si>
    <t xml:space="preserve">Mansi </t>
  </si>
  <si>
    <t>Kapil</t>
  </si>
  <si>
    <t>Arpit</t>
  </si>
  <si>
    <t>Preet</t>
  </si>
  <si>
    <t>Mitali</t>
  </si>
  <si>
    <t>sanjana</t>
  </si>
  <si>
    <t>nitin</t>
  </si>
  <si>
    <t>shweta</t>
  </si>
  <si>
    <t>EMP NAME</t>
  </si>
  <si>
    <t>EMP ID</t>
  </si>
  <si>
    <t>POST</t>
  </si>
  <si>
    <t>BASIC SALARY</t>
  </si>
  <si>
    <t>DA(Daily allowances</t>
  </si>
  <si>
    <t>TA(Travelling allowances)</t>
  </si>
  <si>
    <t>Total Income</t>
  </si>
  <si>
    <t>Deduction</t>
  </si>
  <si>
    <t>Net salary</t>
  </si>
  <si>
    <t>SALARY  SHEET</t>
  </si>
  <si>
    <t>HR</t>
  </si>
  <si>
    <t>HRA(house rent allowances</t>
  </si>
  <si>
    <t>PF(provident fund)</t>
  </si>
  <si>
    <t>PT(professional tax)</t>
  </si>
  <si>
    <t>Aarohi</t>
  </si>
  <si>
    <t>Karishma</t>
  </si>
  <si>
    <t>Manager</t>
  </si>
  <si>
    <t>MOHAN</t>
  </si>
  <si>
    <t>kapil</t>
  </si>
  <si>
    <t>shiva</t>
  </si>
  <si>
    <t>ROHAN</t>
  </si>
  <si>
    <t>SANJU</t>
  </si>
  <si>
    <t>PRIYA</t>
  </si>
  <si>
    <t>PRATIK</t>
  </si>
  <si>
    <t>ANJALI</t>
  </si>
  <si>
    <t>SR.No</t>
  </si>
  <si>
    <t>PRODUCT NAME</t>
  </si>
  <si>
    <t>QTY</t>
  </si>
  <si>
    <t>RATE</t>
  </si>
  <si>
    <t>TOTAL AMT</t>
  </si>
  <si>
    <t>DISCOUNT</t>
  </si>
  <si>
    <t>TOTAL DISCOUNT</t>
  </si>
  <si>
    <t>SELLING AMT</t>
  </si>
  <si>
    <t>PAID</t>
  </si>
  <si>
    <t>UNPAID</t>
  </si>
  <si>
    <t>INSTALLMENT</t>
  </si>
  <si>
    <t>DISCOUNT BILL</t>
  </si>
  <si>
    <t>LCD</t>
  </si>
  <si>
    <t>Refrigator</t>
  </si>
  <si>
    <t>AC</t>
  </si>
  <si>
    <t>\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</si>
</sst>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3" borderId="0" xfId="0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10" sqref="F10"/>
    </sheetView>
  </sheetViews>
  <sheetFormatPr defaultRowHeight="15"/>
  <cols>
    <col min="1" max="1" width="12.85546875" customWidth="1"/>
    <col min="3" max="3" width="11.140625" customWidth="1"/>
  </cols>
  <sheetData>
    <row r="1" spans="1:6">
      <c r="A1">
        <v>1</v>
      </c>
      <c r="B1">
        <v>91</v>
      </c>
      <c r="C1" t="s">
        <v>0</v>
      </c>
      <c r="D1">
        <v>5</v>
      </c>
      <c r="E1">
        <v>5</v>
      </c>
      <c r="F1">
        <f>SUM(D1:E1)</f>
        <v>10</v>
      </c>
    </row>
    <row r="2" spans="1:6">
      <c r="A2">
        <v>2</v>
      </c>
      <c r="B2">
        <v>92</v>
      </c>
      <c r="C2" t="s">
        <v>1</v>
      </c>
      <c r="D2">
        <v>10</v>
      </c>
      <c r="E2">
        <v>10</v>
      </c>
      <c r="F2">
        <f>D2-E2</f>
        <v>0</v>
      </c>
    </row>
    <row r="3" spans="1:6">
      <c r="A3">
        <v>3</v>
      </c>
      <c r="B3">
        <v>93</v>
      </c>
      <c r="C3" t="s">
        <v>2</v>
      </c>
      <c r="D3">
        <v>8</v>
      </c>
      <c r="E3">
        <v>5</v>
      </c>
      <c r="F3">
        <f>D3*E3</f>
        <v>40</v>
      </c>
    </row>
    <row r="4" spans="1:6">
      <c r="A4">
        <v>4</v>
      </c>
      <c r="B4">
        <v>94</v>
      </c>
      <c r="C4" t="s">
        <v>3</v>
      </c>
      <c r="D4">
        <v>22</v>
      </c>
      <c r="E4">
        <v>8</v>
      </c>
      <c r="F4">
        <f>E4*D4</f>
        <v>176</v>
      </c>
    </row>
    <row r="5" spans="1:6">
      <c r="A5">
        <v>5</v>
      </c>
      <c r="B5">
        <v>95</v>
      </c>
      <c r="C5" t="s">
        <v>4</v>
      </c>
      <c r="D5">
        <v>55</v>
      </c>
      <c r="E5">
        <v>6</v>
      </c>
      <c r="F5">
        <f>D5-E5</f>
        <v>49</v>
      </c>
    </row>
    <row r="6" spans="1:6">
      <c r="A6">
        <v>6</v>
      </c>
      <c r="B6">
        <v>96</v>
      </c>
      <c r="C6" t="s">
        <v>5</v>
      </c>
      <c r="D6">
        <v>63</v>
      </c>
      <c r="E6">
        <v>8</v>
      </c>
      <c r="F6">
        <f>D6-E6</f>
        <v>55</v>
      </c>
    </row>
    <row r="7" spans="1:6">
      <c r="A7">
        <v>7</v>
      </c>
      <c r="B7">
        <v>97</v>
      </c>
      <c r="C7" t="s">
        <v>6</v>
      </c>
      <c r="D7">
        <v>22</v>
      </c>
      <c r="E7">
        <v>4</v>
      </c>
      <c r="F7">
        <f>SUM(D7:E7)</f>
        <v>26</v>
      </c>
    </row>
    <row r="8" spans="1:6">
      <c r="A8">
        <v>8</v>
      </c>
      <c r="B8">
        <v>98</v>
      </c>
      <c r="C8" t="s">
        <v>0</v>
      </c>
      <c r="D8">
        <v>22</v>
      </c>
      <c r="E8">
        <v>7</v>
      </c>
      <c r="F8">
        <f>SUM(D8:E8)</f>
        <v>29</v>
      </c>
    </row>
    <row r="9" spans="1:6">
      <c r="A9">
        <v>9</v>
      </c>
      <c r="B9">
        <v>99</v>
      </c>
      <c r="C9" t="s">
        <v>1</v>
      </c>
      <c r="D9">
        <v>4</v>
      </c>
      <c r="E9">
        <v>3</v>
      </c>
      <c r="F9">
        <f>SUM(D9:E9)</f>
        <v>7</v>
      </c>
    </row>
    <row r="10" spans="1:6">
      <c r="A10">
        <v>10</v>
      </c>
      <c r="B10">
        <v>100</v>
      </c>
      <c r="C10" t="s">
        <v>2</v>
      </c>
      <c r="D10">
        <v>5</v>
      </c>
      <c r="E10">
        <v>5</v>
      </c>
    </row>
    <row r="11" spans="1:6">
      <c r="A11">
        <v>11</v>
      </c>
      <c r="B11">
        <v>101</v>
      </c>
      <c r="C11" t="s">
        <v>3</v>
      </c>
    </row>
    <row r="12" spans="1:6">
      <c r="A12">
        <v>12</v>
      </c>
      <c r="B12">
        <v>102</v>
      </c>
      <c r="C12" t="s">
        <v>4</v>
      </c>
    </row>
    <row r="13" spans="1:6">
      <c r="A13">
        <v>13</v>
      </c>
      <c r="B13">
        <v>103</v>
      </c>
      <c r="C13" t="s">
        <v>5</v>
      </c>
    </row>
    <row r="14" spans="1:6">
      <c r="A14">
        <v>14</v>
      </c>
      <c r="B14">
        <v>104</v>
      </c>
      <c r="C14" t="s">
        <v>6</v>
      </c>
    </row>
    <row r="15" spans="1:6">
      <c r="A15">
        <v>15</v>
      </c>
      <c r="B15">
        <v>105</v>
      </c>
      <c r="C15" t="s">
        <v>0</v>
      </c>
    </row>
    <row r="16" spans="1:6">
      <c r="A16">
        <v>16</v>
      </c>
      <c r="B16">
        <v>106</v>
      </c>
      <c r="C16" t="s">
        <v>1</v>
      </c>
    </row>
    <row r="17" spans="1:3">
      <c r="A17">
        <v>17</v>
      </c>
      <c r="B17">
        <v>107</v>
      </c>
      <c r="C17" t="s">
        <v>2</v>
      </c>
    </row>
    <row r="18" spans="1:3">
      <c r="A18">
        <v>18</v>
      </c>
      <c r="B18">
        <v>108</v>
      </c>
      <c r="C18" t="s">
        <v>3</v>
      </c>
    </row>
    <row r="19" spans="1:3">
      <c r="A19">
        <v>19</v>
      </c>
      <c r="B19">
        <v>109</v>
      </c>
      <c r="C19" t="s">
        <v>4</v>
      </c>
    </row>
    <row r="20" spans="1:3">
      <c r="A20">
        <v>20</v>
      </c>
      <c r="B20">
        <v>110</v>
      </c>
      <c r="C2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O15" sqref="O15"/>
    </sheetView>
  </sheetViews>
  <sheetFormatPr defaultRowHeight="15"/>
  <cols>
    <col min="13" max="13" width="11" bestFit="1" customWidth="1"/>
  </cols>
  <sheetData>
    <row r="1" spans="1:18">
      <c r="H1" s="7" t="s">
        <v>26</v>
      </c>
      <c r="I1" s="7"/>
      <c r="J1" s="7"/>
      <c r="K1" s="7"/>
      <c r="L1" s="7"/>
    </row>
    <row r="2" spans="1:18">
      <c r="H2" s="7"/>
      <c r="I2" s="7"/>
      <c r="J2" s="7"/>
      <c r="K2" s="7"/>
      <c r="L2" s="7"/>
    </row>
    <row r="4" spans="1:18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</row>
    <row r="5" spans="1:18">
      <c r="A5">
        <v>1</v>
      </c>
      <c r="B5" t="s">
        <v>25</v>
      </c>
      <c r="C5">
        <v>65</v>
      </c>
      <c r="D5">
        <v>65</v>
      </c>
      <c r="E5">
        <v>52</v>
      </c>
      <c r="F5">
        <v>41</v>
      </c>
      <c r="G5">
        <v>45</v>
      </c>
      <c r="H5">
        <v>47</v>
      </c>
      <c r="I5">
        <f t="shared" ref="I5:I14" si="0">SUM(C5:H5)</f>
        <v>315</v>
      </c>
      <c r="J5">
        <v>9</v>
      </c>
      <c r="K5">
        <f t="shared" ref="K5:K14" si="1">MAX(C5:H5)</f>
        <v>65</v>
      </c>
      <c r="L5">
        <f t="shared" ref="L5:L14" si="2">AVERAGE(C5:H5)</f>
        <v>52.5</v>
      </c>
      <c r="M5">
        <f t="shared" ref="M5:M14" si="3">I5*100/600</f>
        <v>52.5</v>
      </c>
      <c r="N5" t="str">
        <f>IF(M5&gt;35,"pass","fail")</f>
        <v>pass</v>
      </c>
      <c r="O5" t="str">
        <f>IF(M5&gt;80,"a",IF(M5&gt;70,"b",IF(M5&gt;60,"c",IF(M5&gt;50,"d",IF(M5&lt;35,"fail")))))</f>
        <v>d</v>
      </c>
      <c r="P5" t="str">
        <f t="shared" ref="P5:P14" si="4">UPPER(B5)</f>
        <v>RAM</v>
      </c>
      <c r="Q5" t="str">
        <f t="shared" ref="Q5:Q14" si="5">LOWER(B5)</f>
        <v>ram</v>
      </c>
      <c r="R5">
        <f t="shared" ref="R5:R14" si="6">LEN(B5)</f>
        <v>3</v>
      </c>
    </row>
    <row r="6" spans="1:18">
      <c r="A6">
        <v>2</v>
      </c>
      <c r="B6" t="s">
        <v>27</v>
      </c>
      <c r="C6">
        <v>80</v>
      </c>
      <c r="D6">
        <v>75</v>
      </c>
      <c r="E6">
        <v>72</v>
      </c>
      <c r="F6">
        <v>69</v>
      </c>
      <c r="G6">
        <v>80</v>
      </c>
      <c r="H6">
        <v>75</v>
      </c>
      <c r="I6">
        <f t="shared" si="0"/>
        <v>451</v>
      </c>
      <c r="J6">
        <f t="shared" ref="J6:J14" si="7">MIN(C6:H6)</f>
        <v>69</v>
      </c>
      <c r="K6">
        <f t="shared" si="1"/>
        <v>80</v>
      </c>
      <c r="L6">
        <f t="shared" si="2"/>
        <v>75.166666666666671</v>
      </c>
      <c r="M6">
        <f t="shared" si="3"/>
        <v>75.166666666666671</v>
      </c>
      <c r="N6" t="str">
        <f t="shared" ref="N6:N14" si="8">IF(M6&gt;35,"PASS","FAIL")</f>
        <v>PASS</v>
      </c>
      <c r="O6" t="str">
        <f>IF(M6%&gt;80,"A",IF(M6&gt;70,"B",IF(M6&gt;60,"C",IF(M6&gt;50,"D",IF(M6&lt;35,"FAIL")))))</f>
        <v>B</v>
      </c>
      <c r="P6" t="str">
        <f t="shared" si="4"/>
        <v>NAINA</v>
      </c>
      <c r="Q6" t="str">
        <f t="shared" si="5"/>
        <v>naina</v>
      </c>
      <c r="R6">
        <f t="shared" si="6"/>
        <v>5</v>
      </c>
    </row>
    <row r="7" spans="1:18">
      <c r="A7">
        <v>3</v>
      </c>
      <c r="B7" t="s">
        <v>28</v>
      </c>
      <c r="C7">
        <v>90</v>
      </c>
      <c r="D7">
        <v>90</v>
      </c>
      <c r="E7">
        <v>75</v>
      </c>
      <c r="F7">
        <v>80</v>
      </c>
      <c r="G7">
        <v>69</v>
      </c>
      <c r="H7">
        <v>85</v>
      </c>
      <c r="I7">
        <f t="shared" si="0"/>
        <v>489</v>
      </c>
      <c r="J7">
        <f t="shared" si="7"/>
        <v>69</v>
      </c>
      <c r="K7">
        <f t="shared" si="1"/>
        <v>90</v>
      </c>
      <c r="L7">
        <f t="shared" si="2"/>
        <v>81.5</v>
      </c>
      <c r="M7">
        <f t="shared" si="3"/>
        <v>81.5</v>
      </c>
      <c r="N7" t="str">
        <f t="shared" si="8"/>
        <v>PASS</v>
      </c>
      <c r="O7" t="str">
        <f>IF(M7&gt;80,"A",IF(M7&gt;70,"B",IF(M7&gt;60,"C",IF(M7&gt;50,"D",IF(M7&lt;35,"FAIL")))))</f>
        <v>A</v>
      </c>
      <c r="P7" t="str">
        <f t="shared" si="4"/>
        <v xml:space="preserve">MANSI </v>
      </c>
      <c r="Q7" t="str">
        <f t="shared" si="5"/>
        <v xml:space="preserve">mansi </v>
      </c>
      <c r="R7">
        <f t="shared" si="6"/>
        <v>6</v>
      </c>
    </row>
    <row r="8" spans="1:18">
      <c r="A8">
        <v>4</v>
      </c>
      <c r="B8" t="s">
        <v>29</v>
      </c>
      <c r="C8">
        <v>95</v>
      </c>
      <c r="D8">
        <v>88</v>
      </c>
      <c r="E8">
        <v>92</v>
      </c>
      <c r="F8">
        <v>89</v>
      </c>
      <c r="G8">
        <v>85</v>
      </c>
      <c r="H8">
        <v>89</v>
      </c>
      <c r="I8">
        <f t="shared" si="0"/>
        <v>538</v>
      </c>
      <c r="J8">
        <f t="shared" si="7"/>
        <v>85</v>
      </c>
      <c r="K8">
        <f t="shared" si="1"/>
        <v>95</v>
      </c>
      <c r="L8">
        <f t="shared" si="2"/>
        <v>89.666666666666671</v>
      </c>
      <c r="M8">
        <f t="shared" si="3"/>
        <v>89.666666666666671</v>
      </c>
      <c r="N8" t="str">
        <f t="shared" si="8"/>
        <v>PASS</v>
      </c>
      <c r="O8" t="str">
        <f>IF(M8&gt;80,"A",IF(M8&gt;70,"B",IF(M8&gt;60,"C",IF(M8&gt;50,"D",IF(M8&lt;35,"FAIL")))))</f>
        <v>A</v>
      </c>
      <c r="P8" t="str">
        <f t="shared" si="4"/>
        <v>KAPIL</v>
      </c>
      <c r="Q8" t="str">
        <f t="shared" si="5"/>
        <v>kapil</v>
      </c>
      <c r="R8">
        <f t="shared" si="6"/>
        <v>5</v>
      </c>
    </row>
    <row r="9" spans="1:18">
      <c r="A9">
        <v>5</v>
      </c>
      <c r="B9" t="s">
        <v>30</v>
      </c>
      <c r="C9">
        <v>96</v>
      </c>
      <c r="D9">
        <v>86</v>
      </c>
      <c r="E9">
        <v>95</v>
      </c>
      <c r="F9">
        <v>90</v>
      </c>
      <c r="G9">
        <v>85</v>
      </c>
      <c r="H9">
        <v>89</v>
      </c>
      <c r="I9">
        <f t="shared" si="0"/>
        <v>541</v>
      </c>
      <c r="J9">
        <f t="shared" si="7"/>
        <v>85</v>
      </c>
      <c r="K9">
        <f t="shared" si="1"/>
        <v>96</v>
      </c>
      <c r="L9">
        <f t="shared" si="2"/>
        <v>90.166666666666671</v>
      </c>
      <c r="M9">
        <f t="shared" si="3"/>
        <v>90.166666666666671</v>
      </c>
      <c r="N9" t="str">
        <f t="shared" si="8"/>
        <v>PASS</v>
      </c>
      <c r="O9" t="str">
        <f>IF(M9&gt;80,"A",IF(M9&gt;70,"B",IF(M9&gt;60,"C",IF(M9&gt;50,"D",IF(M9&lt;35,"FAIL")))))</f>
        <v>A</v>
      </c>
      <c r="P9" t="str">
        <f t="shared" si="4"/>
        <v>ARPIT</v>
      </c>
      <c r="Q9" t="str">
        <f t="shared" si="5"/>
        <v>arpit</v>
      </c>
      <c r="R9">
        <f t="shared" si="6"/>
        <v>5</v>
      </c>
    </row>
    <row r="10" spans="1:18">
      <c r="A10">
        <v>6</v>
      </c>
      <c r="B10" t="s">
        <v>31</v>
      </c>
      <c r="C10">
        <v>89</v>
      </c>
      <c r="D10">
        <v>90</v>
      </c>
      <c r="E10">
        <v>94</v>
      </c>
      <c r="F10">
        <v>97</v>
      </c>
      <c r="G10">
        <v>94</v>
      </c>
      <c r="H10">
        <v>93</v>
      </c>
      <c r="I10">
        <f t="shared" si="0"/>
        <v>557</v>
      </c>
      <c r="J10">
        <f t="shared" si="7"/>
        <v>89</v>
      </c>
      <c r="K10">
        <f t="shared" si="1"/>
        <v>97</v>
      </c>
      <c r="L10">
        <f t="shared" si="2"/>
        <v>92.833333333333329</v>
      </c>
      <c r="M10">
        <f t="shared" si="3"/>
        <v>92.833333333333329</v>
      </c>
      <c r="N10" s="1" t="str">
        <f t="shared" si="8"/>
        <v>PASS</v>
      </c>
      <c r="O10" t="str">
        <f>IF(M10&gt;80,"A",IF(M10&gt;70,"B",IF(M10&gt;60,"C",IF(M10&gt;50,"D",IF(M10&lt;35,"FAIL")))))</f>
        <v>A</v>
      </c>
      <c r="P10" t="str">
        <f t="shared" si="4"/>
        <v>PREET</v>
      </c>
      <c r="Q10" t="str">
        <f t="shared" si="5"/>
        <v>preet</v>
      </c>
      <c r="R10">
        <f t="shared" si="6"/>
        <v>5</v>
      </c>
    </row>
    <row r="11" spans="1:18">
      <c r="A11">
        <v>7</v>
      </c>
      <c r="B11" t="s">
        <v>32</v>
      </c>
      <c r="C11">
        <v>88</v>
      </c>
      <c r="D11">
        <v>98</v>
      </c>
      <c r="E11">
        <v>94</v>
      </c>
      <c r="F11">
        <v>88</v>
      </c>
      <c r="G11">
        <v>95</v>
      </c>
      <c r="H11">
        <v>94</v>
      </c>
      <c r="I11">
        <f t="shared" si="0"/>
        <v>557</v>
      </c>
      <c r="J11">
        <f t="shared" si="7"/>
        <v>88</v>
      </c>
      <c r="K11">
        <f t="shared" si="1"/>
        <v>98</v>
      </c>
      <c r="L11">
        <f t="shared" si="2"/>
        <v>92.833333333333329</v>
      </c>
      <c r="M11">
        <f t="shared" si="3"/>
        <v>92.833333333333329</v>
      </c>
      <c r="N11" s="1" t="str">
        <f t="shared" si="8"/>
        <v>PASS</v>
      </c>
      <c r="O11" t="str">
        <f>IF(M11&gt;80,"A",IF(M11&gt;70,"B",IF(M11&gt;60,"C",IF(M11&gt;50,"D",IF(M11&lt;35,"FAIL")))))</f>
        <v>A</v>
      </c>
      <c r="P11" t="str">
        <f t="shared" si="4"/>
        <v>MITALI</v>
      </c>
      <c r="Q11" t="str">
        <f t="shared" si="5"/>
        <v>mitali</v>
      </c>
      <c r="R11">
        <f t="shared" si="6"/>
        <v>6</v>
      </c>
    </row>
    <row r="12" spans="1:18">
      <c r="A12">
        <v>8</v>
      </c>
      <c r="B12" t="s">
        <v>33</v>
      </c>
      <c r="C12">
        <v>94</v>
      </c>
      <c r="D12">
        <v>92</v>
      </c>
      <c r="E12">
        <v>98</v>
      </c>
      <c r="F12">
        <v>87</v>
      </c>
      <c r="G12">
        <v>85</v>
      </c>
      <c r="H12">
        <v>84</v>
      </c>
      <c r="I12">
        <f t="shared" si="0"/>
        <v>540</v>
      </c>
      <c r="J12">
        <f t="shared" si="7"/>
        <v>84</v>
      </c>
      <c r="K12">
        <f t="shared" si="1"/>
        <v>98</v>
      </c>
      <c r="L12">
        <f t="shared" si="2"/>
        <v>90</v>
      </c>
      <c r="M12">
        <f t="shared" si="3"/>
        <v>90</v>
      </c>
      <c r="N12" t="str">
        <f t="shared" si="8"/>
        <v>PASS</v>
      </c>
      <c r="O12" t="str">
        <f>IF(M12&gt;80,"A",IF(M12&gt;70,"B",IF(M12&gt;60,"C",IF(M12&gt;50,"D",IF(M12&lt;35,"FAIL",)))))</f>
        <v>A</v>
      </c>
      <c r="P12" t="str">
        <f t="shared" si="4"/>
        <v>SANJANA</v>
      </c>
      <c r="Q12" t="str">
        <f t="shared" si="5"/>
        <v>sanjana</v>
      </c>
      <c r="R12">
        <f t="shared" si="6"/>
        <v>7</v>
      </c>
    </row>
    <row r="13" spans="1:18">
      <c r="A13">
        <v>9</v>
      </c>
      <c r="B13" t="s">
        <v>34</v>
      </c>
      <c r="C13">
        <v>85</v>
      </c>
      <c r="D13">
        <v>84</v>
      </c>
      <c r="E13">
        <v>65</v>
      </c>
      <c r="F13">
        <v>87</v>
      </c>
      <c r="G13">
        <v>90</v>
      </c>
      <c r="H13">
        <v>95</v>
      </c>
      <c r="I13">
        <f t="shared" si="0"/>
        <v>506</v>
      </c>
      <c r="J13">
        <f t="shared" si="7"/>
        <v>65</v>
      </c>
      <c r="K13">
        <f t="shared" si="1"/>
        <v>95</v>
      </c>
      <c r="L13">
        <f t="shared" si="2"/>
        <v>84.333333333333329</v>
      </c>
      <c r="M13">
        <f t="shared" si="3"/>
        <v>84.333333333333329</v>
      </c>
      <c r="N13" t="str">
        <f t="shared" si="8"/>
        <v>PASS</v>
      </c>
      <c r="O13" t="str">
        <f>IF(M13&gt;80,"A",IF(M13&gt;70,"B",IF(M13&gt;60,"C",IF(M13&gt;50,"D",IF(M13&lt;35,"FAIL")))))</f>
        <v>A</v>
      </c>
      <c r="P13" t="str">
        <f t="shared" si="4"/>
        <v>NITIN</v>
      </c>
      <c r="Q13" t="str">
        <f t="shared" si="5"/>
        <v>nitin</v>
      </c>
      <c r="R13">
        <f t="shared" si="6"/>
        <v>5</v>
      </c>
    </row>
    <row r="14" spans="1:18">
      <c r="A14">
        <v>10</v>
      </c>
      <c r="B14" t="s">
        <v>35</v>
      </c>
      <c r="C14">
        <v>84</v>
      </c>
      <c r="D14">
        <v>96</v>
      </c>
      <c r="E14">
        <v>62</v>
      </c>
      <c r="F14">
        <v>75</v>
      </c>
      <c r="G14">
        <v>62</v>
      </c>
      <c r="H14">
        <v>87</v>
      </c>
      <c r="I14">
        <f t="shared" si="0"/>
        <v>466</v>
      </c>
      <c r="J14">
        <f t="shared" si="7"/>
        <v>62</v>
      </c>
      <c r="K14">
        <f t="shared" si="1"/>
        <v>96</v>
      </c>
      <c r="L14">
        <f t="shared" si="2"/>
        <v>77.666666666666671</v>
      </c>
      <c r="M14">
        <f t="shared" si="3"/>
        <v>77.666666666666671</v>
      </c>
      <c r="N14" t="str">
        <f t="shared" si="8"/>
        <v>PASS</v>
      </c>
      <c r="O14" t="str">
        <f>IF(M14&gt;80,"A",IF(M14&gt;70,"B",IF(M14&gt;60,"C",IF(M14&gt;50,"D",IF(M14&lt;35,"FAIL")))))</f>
        <v>B</v>
      </c>
      <c r="P14" t="str">
        <f t="shared" si="4"/>
        <v>SHWETA</v>
      </c>
      <c r="Q14" t="str">
        <f t="shared" si="5"/>
        <v>shweta</v>
      </c>
      <c r="R14">
        <f t="shared" si="6"/>
        <v>6</v>
      </c>
    </row>
  </sheetData>
  <mergeCells count="1">
    <mergeCell ref="H1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B24" sqref="B24"/>
    </sheetView>
  </sheetViews>
  <sheetFormatPr defaultRowHeight="15"/>
  <cols>
    <col min="1" max="1" width="10.28515625" customWidth="1"/>
    <col min="4" max="4" width="12.85546875" customWidth="1"/>
    <col min="5" max="5" width="18.85546875" customWidth="1"/>
    <col min="6" max="6" width="23.28515625" customWidth="1"/>
    <col min="7" max="7" width="25.85546875" customWidth="1"/>
    <col min="8" max="8" width="11.85546875" customWidth="1"/>
    <col min="9" max="9" width="16.5703125" customWidth="1"/>
    <col min="10" max="10" width="19.140625" customWidth="1"/>
    <col min="11" max="11" width="9.7109375" customWidth="1"/>
  </cols>
  <sheetData>
    <row r="1" spans="1:12">
      <c r="F1" s="2"/>
    </row>
    <row r="2" spans="1:12" ht="33.75">
      <c r="F2" s="6" t="s">
        <v>45</v>
      </c>
      <c r="G2" s="5"/>
      <c r="H2" s="3"/>
      <c r="K2" s="4"/>
    </row>
    <row r="4" spans="1:12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47</v>
      </c>
      <c r="H4" t="s">
        <v>42</v>
      </c>
      <c r="I4" t="s">
        <v>48</v>
      </c>
      <c r="J4" t="s">
        <v>49</v>
      </c>
      <c r="K4" t="s">
        <v>43</v>
      </c>
      <c r="L4" t="s">
        <v>44</v>
      </c>
    </row>
    <row r="5" spans="1:12">
      <c r="A5" t="s">
        <v>54</v>
      </c>
      <c r="B5">
        <v>101</v>
      </c>
      <c r="C5" t="s">
        <v>46</v>
      </c>
      <c r="D5">
        <v>15000</v>
      </c>
      <c r="E5">
        <f>D5*5%</f>
        <v>750</v>
      </c>
      <c r="F5">
        <f t="shared" ref="F5:F14" si="0">D5*5%</f>
        <v>750</v>
      </c>
      <c r="G5">
        <f>D5*10%</f>
        <v>1500</v>
      </c>
      <c r="H5">
        <f t="shared" ref="H5:H14" si="1">SUM(D5+E5+F5+G5)</f>
        <v>18000</v>
      </c>
      <c r="I5">
        <f t="shared" ref="I5:I14" si="2">H5*5%</f>
        <v>900</v>
      </c>
      <c r="J5" t="str">
        <f>IF(H5&gt;55000,"400",IF(H5&gt;35000,"350",IF(H5&gt;25000,"300",IF(H5&gt;10000,"200","0"))))</f>
        <v>200</v>
      </c>
      <c r="K5">
        <f t="shared" ref="K5:K14" si="3">I5+J5</f>
        <v>1100</v>
      </c>
      <c r="L5">
        <f t="shared" ref="L5:L14" si="4">H5-K5</f>
        <v>16900</v>
      </c>
    </row>
    <row r="6" spans="1:12">
      <c r="A6" t="s">
        <v>50</v>
      </c>
      <c r="B6">
        <v>102</v>
      </c>
      <c r="C6" t="s">
        <v>46</v>
      </c>
      <c r="D6">
        <v>40000</v>
      </c>
      <c r="E6">
        <f>D6*5%</f>
        <v>2000</v>
      </c>
      <c r="F6">
        <f t="shared" si="0"/>
        <v>2000</v>
      </c>
      <c r="G6">
        <f>D6*10%</f>
        <v>4000</v>
      </c>
      <c r="H6">
        <f t="shared" si="1"/>
        <v>48000</v>
      </c>
      <c r="I6">
        <f t="shared" si="2"/>
        <v>2400</v>
      </c>
      <c r="J6" t="str">
        <f>IF(H6&gt;55000,"400",IF(H6&gt;35000,"350",IF(H6&gt;25000,"300",IF(H6&gt;10000,"200","0"))))</f>
        <v>350</v>
      </c>
      <c r="K6">
        <f t="shared" si="3"/>
        <v>2750</v>
      </c>
      <c r="L6">
        <f t="shared" si="4"/>
        <v>45250</v>
      </c>
    </row>
    <row r="7" spans="1:12">
      <c r="A7" t="s">
        <v>51</v>
      </c>
      <c r="B7">
        <v>103</v>
      </c>
      <c r="C7" t="s">
        <v>52</v>
      </c>
      <c r="D7">
        <v>70000</v>
      </c>
      <c r="E7">
        <f>D7*10%</f>
        <v>7000</v>
      </c>
      <c r="F7">
        <f t="shared" si="0"/>
        <v>3500</v>
      </c>
      <c r="G7">
        <f>D7*5%</f>
        <v>3500</v>
      </c>
      <c r="H7">
        <f t="shared" si="1"/>
        <v>84000</v>
      </c>
      <c r="I7">
        <f t="shared" si="2"/>
        <v>4200</v>
      </c>
      <c r="J7" t="str">
        <f>IF(H7&gt;55000,"400",IF(H7&gt;35000,"350",IF(H725000,"300",IF(H7&gt;10000,"200","0"))))</f>
        <v>400</v>
      </c>
      <c r="K7">
        <f t="shared" si="3"/>
        <v>4600</v>
      </c>
      <c r="L7">
        <f t="shared" si="4"/>
        <v>79400</v>
      </c>
    </row>
    <row r="8" spans="1:12">
      <c r="A8" t="s">
        <v>53</v>
      </c>
      <c r="B8">
        <v>104</v>
      </c>
      <c r="C8" t="s">
        <v>46</v>
      </c>
      <c r="D8">
        <v>90000</v>
      </c>
      <c r="E8">
        <f t="shared" ref="E8:E14" si="5">D8*5%</f>
        <v>4500</v>
      </c>
      <c r="F8">
        <f t="shared" si="0"/>
        <v>4500</v>
      </c>
      <c r="G8">
        <f>D8*5%</f>
        <v>4500</v>
      </c>
      <c r="H8">
        <f t="shared" si="1"/>
        <v>103500</v>
      </c>
      <c r="I8">
        <f t="shared" si="2"/>
        <v>5175</v>
      </c>
      <c r="J8" t="str">
        <f>IF(H8&gt;55000,"400",IF(H8&gt;35000,"350",IF(H8&gt;25000,"300",IF(H8&gt;10000,"200","0"))))</f>
        <v>400</v>
      </c>
      <c r="K8">
        <f t="shared" si="3"/>
        <v>5575</v>
      </c>
      <c r="L8">
        <f t="shared" si="4"/>
        <v>97925</v>
      </c>
    </row>
    <row r="9" spans="1:12">
      <c r="A9" t="s">
        <v>55</v>
      </c>
      <c r="B9">
        <v>105</v>
      </c>
      <c r="C9" t="s">
        <v>46</v>
      </c>
      <c r="D9">
        <v>80000</v>
      </c>
      <c r="E9">
        <f t="shared" si="5"/>
        <v>4000</v>
      </c>
      <c r="F9">
        <f t="shared" si="0"/>
        <v>4000</v>
      </c>
      <c r="G9">
        <f>D9*10%</f>
        <v>8000</v>
      </c>
      <c r="H9">
        <f t="shared" si="1"/>
        <v>96000</v>
      </c>
      <c r="I9">
        <f t="shared" si="2"/>
        <v>4800</v>
      </c>
      <c r="J9" t="str">
        <f>IF(H9&gt;55000,"400",IF(H9&gt;35000,"350",IF(H9&gt;25000,"300",IF(H9&gt;10000,"200",))))</f>
        <v>400</v>
      </c>
      <c r="K9">
        <f t="shared" si="3"/>
        <v>5200</v>
      </c>
      <c r="L9">
        <f t="shared" si="4"/>
        <v>90800</v>
      </c>
    </row>
    <row r="10" spans="1:12">
      <c r="A10" t="s">
        <v>56</v>
      </c>
      <c r="B10">
        <v>106</v>
      </c>
      <c r="C10" t="s">
        <v>46</v>
      </c>
      <c r="D10">
        <v>100000</v>
      </c>
      <c r="E10">
        <f t="shared" si="5"/>
        <v>5000</v>
      </c>
      <c r="F10">
        <f t="shared" si="0"/>
        <v>5000</v>
      </c>
      <c r="G10">
        <f>D10*5%</f>
        <v>5000</v>
      </c>
      <c r="H10">
        <f t="shared" si="1"/>
        <v>115000</v>
      </c>
      <c r="I10">
        <f t="shared" si="2"/>
        <v>5750</v>
      </c>
      <c r="J10" t="str">
        <f>IF(H10&gt;55000,"400",IF(H10&gt;35000,"350",IF(25000,"300",IF(H10&gt;10000,"200","0"))))</f>
        <v>400</v>
      </c>
      <c r="K10">
        <f t="shared" si="3"/>
        <v>6150</v>
      </c>
      <c r="L10">
        <f t="shared" si="4"/>
        <v>108850</v>
      </c>
    </row>
    <row r="11" spans="1:12">
      <c r="A11" t="s">
        <v>57</v>
      </c>
      <c r="B11">
        <v>107</v>
      </c>
      <c r="C11" t="s">
        <v>46</v>
      </c>
      <c r="D11">
        <v>50000</v>
      </c>
      <c r="E11">
        <f t="shared" si="5"/>
        <v>2500</v>
      </c>
      <c r="F11">
        <f t="shared" si="0"/>
        <v>2500</v>
      </c>
      <c r="G11">
        <f>D11*5%</f>
        <v>2500</v>
      </c>
      <c r="H11">
        <f t="shared" si="1"/>
        <v>57500</v>
      </c>
      <c r="I11">
        <f t="shared" si="2"/>
        <v>2875</v>
      </c>
      <c r="J11" t="str">
        <f>IF(H11&gt;55000,"400",IF(H11&gt;35000,"350",IF(H11&gt;25000,"300",IF(H11&gt;10000,"200","0"))))</f>
        <v>400</v>
      </c>
      <c r="K11">
        <f t="shared" si="3"/>
        <v>3275</v>
      </c>
      <c r="L11">
        <f t="shared" si="4"/>
        <v>54225</v>
      </c>
    </row>
    <row r="12" spans="1:12">
      <c r="A12" t="s">
        <v>58</v>
      </c>
      <c r="B12">
        <v>108</v>
      </c>
      <c r="C12" t="s">
        <v>46</v>
      </c>
      <c r="D12">
        <v>200000</v>
      </c>
      <c r="E12">
        <f t="shared" si="5"/>
        <v>10000</v>
      </c>
      <c r="F12">
        <f t="shared" si="0"/>
        <v>10000</v>
      </c>
      <c r="G12">
        <f>D12*5%</f>
        <v>10000</v>
      </c>
      <c r="H12">
        <f t="shared" si="1"/>
        <v>230000</v>
      </c>
      <c r="I12">
        <f t="shared" si="2"/>
        <v>11500</v>
      </c>
      <c r="J12" t="str">
        <f>IF(H12&gt;55000,"400",IF(H12&gt;35000,"350",IF(H12&gt;25000,"300",IF(H12&lt;10000,"200","0"))))</f>
        <v>400</v>
      </c>
      <c r="K12">
        <f t="shared" si="3"/>
        <v>11900</v>
      </c>
      <c r="L12">
        <f t="shared" si="4"/>
        <v>218100</v>
      </c>
    </row>
    <row r="13" spans="1:12">
      <c r="A13" t="s">
        <v>59</v>
      </c>
      <c r="B13">
        <v>109</v>
      </c>
      <c r="C13" t="s">
        <v>46</v>
      </c>
      <c r="D13">
        <v>10000</v>
      </c>
      <c r="E13">
        <f t="shared" si="5"/>
        <v>500</v>
      </c>
      <c r="F13">
        <f t="shared" si="0"/>
        <v>500</v>
      </c>
      <c r="G13">
        <f>D13*5%</f>
        <v>500</v>
      </c>
      <c r="H13">
        <f t="shared" si="1"/>
        <v>11500</v>
      </c>
      <c r="I13">
        <f t="shared" si="2"/>
        <v>575</v>
      </c>
      <c r="J13" t="str">
        <f>IF(H13&gt;55000,"400",IF(H13&gt;35000,"350",IF(H13&gt;25000,"300",IF(H13&gt;10000,"200","0"))))</f>
        <v>200</v>
      </c>
      <c r="K13">
        <f t="shared" si="3"/>
        <v>775</v>
      </c>
      <c r="L13">
        <f t="shared" si="4"/>
        <v>10725</v>
      </c>
    </row>
    <row r="14" spans="1:12">
      <c r="A14" t="s">
        <v>60</v>
      </c>
      <c r="B14">
        <v>110</v>
      </c>
      <c r="C14" t="s">
        <v>46</v>
      </c>
      <c r="D14">
        <v>20000</v>
      </c>
      <c r="E14">
        <f t="shared" si="5"/>
        <v>1000</v>
      </c>
      <c r="F14">
        <f t="shared" si="0"/>
        <v>1000</v>
      </c>
      <c r="G14">
        <f>D14*5%</f>
        <v>1000</v>
      </c>
      <c r="H14">
        <f t="shared" si="1"/>
        <v>23000</v>
      </c>
      <c r="I14">
        <f t="shared" si="2"/>
        <v>1150</v>
      </c>
      <c r="J14" t="str">
        <f>IF(H14&gt;55000,"400",IF(H14&gt;35000,"350",IF(H14&gt;25000,"300",IF(H14&gt;10000,"200","0"))))</f>
        <v>200</v>
      </c>
      <c r="K14">
        <f t="shared" si="3"/>
        <v>1350</v>
      </c>
      <c r="L14">
        <f t="shared" si="4"/>
        <v>21650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N8"/>
  <sheetViews>
    <sheetView tabSelected="1" workbookViewId="0">
      <selection activeCell="D8" sqref="D8"/>
    </sheetView>
  </sheetViews>
  <sheetFormatPr defaultRowHeight="15"/>
  <cols>
    <col min="2" max="2" width="15.42578125" bestFit="1" customWidth="1"/>
    <col min="5" max="5" width="10.5703125" customWidth="1"/>
    <col min="6" max="6" width="9.85546875" customWidth="1"/>
    <col min="7" max="7" width="16.28515625" bestFit="1" customWidth="1"/>
    <col min="8" max="8" width="12" customWidth="1"/>
    <col min="11" max="11" width="13" customWidth="1"/>
    <col min="12" max="12" width="9.28515625" customWidth="1"/>
  </cols>
  <sheetData>
    <row r="3" spans="1:14" ht="36">
      <c r="F3" s="10" t="s">
        <v>72</v>
      </c>
      <c r="G3" s="10"/>
      <c r="H3" s="10"/>
      <c r="I3" s="9"/>
      <c r="M3" s="8"/>
      <c r="N3" s="8"/>
    </row>
    <row r="4" spans="1:14">
      <c r="K4" s="11" t="s">
        <v>71</v>
      </c>
      <c r="L4" s="11"/>
      <c r="M4" s="11"/>
    </row>
    <row r="5" spans="1:14">
      <c r="A5" t="s">
        <v>61</v>
      </c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>
        <v>1</v>
      </c>
      <c r="L5">
        <v>2</v>
      </c>
      <c r="M5">
        <v>3</v>
      </c>
    </row>
    <row r="6" spans="1:14">
      <c r="A6">
        <v>1</v>
      </c>
      <c r="B6" t="s">
        <v>73</v>
      </c>
      <c r="C6">
        <v>2</v>
      </c>
      <c r="D6">
        <v>8000</v>
      </c>
      <c r="E6">
        <f>C6*D6</f>
        <v>16000</v>
      </c>
      <c r="F6">
        <f>D6*10%</f>
        <v>800</v>
      </c>
      <c r="G6">
        <f>E6*10%</f>
        <v>1600</v>
      </c>
      <c r="H6">
        <f>E6-G6</f>
        <v>14400</v>
      </c>
      <c r="I6">
        <f>SUM(K6:M6)</f>
        <v>14400</v>
      </c>
      <c r="J6">
        <f>H6-I6</f>
        <v>0</v>
      </c>
      <c r="K6">
        <v>6000</v>
      </c>
      <c r="L6">
        <v>4000</v>
      </c>
      <c r="M6">
        <v>4400</v>
      </c>
    </row>
    <row r="7" spans="1:14">
      <c r="A7">
        <v>2</v>
      </c>
      <c r="B7" t="s">
        <v>74</v>
      </c>
      <c r="C7">
        <v>3</v>
      </c>
      <c r="D7">
        <v>100000</v>
      </c>
      <c r="E7">
        <f>C7*D7</f>
        <v>300000</v>
      </c>
      <c r="F7">
        <f>D7*5%</f>
        <v>5000</v>
      </c>
      <c r="G7">
        <f>E7*5%</f>
        <v>15000</v>
      </c>
      <c r="H7">
        <f>E7-G7</f>
        <v>285000</v>
      </c>
      <c r="I7">
        <f>SUM(K7:M7)</f>
        <v>285000</v>
      </c>
      <c r="J7">
        <f>H7-I7</f>
        <v>0</v>
      </c>
      <c r="K7">
        <v>50000</v>
      </c>
      <c r="L7">
        <v>10000</v>
      </c>
      <c r="M7">
        <v>225000</v>
      </c>
    </row>
    <row r="8" spans="1:14">
      <c r="A8">
        <v>3</v>
      </c>
      <c r="B8" t="s">
        <v>75</v>
      </c>
      <c r="F8" s="9"/>
      <c r="I8" t="s">
        <v>76</v>
      </c>
    </row>
  </sheetData>
  <mergeCells count="2">
    <mergeCell ref="F3:H3"/>
    <mergeCell ref="K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2024-06-14T03:02:33Z</dcterms:created>
  <dcterms:modified xsi:type="dcterms:W3CDTF">2024-06-21T03:54:47Z</dcterms:modified>
</cp:coreProperties>
</file>