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peningsscherm" sheetId="1" r:id="rId1"/>
    <sheet name="Data" sheetId="2" r:id="rId2"/>
    <sheet name="Tabellen Open" sheetId="3" r:id="rId3"/>
  </sheets>
  <calcPr calcId="124519" fullCalcOnLoad="1"/>
</workbook>
</file>

<file path=xl/sharedStrings.xml><?xml version="1.0" encoding="utf-8"?>
<sst xmlns="http://schemas.openxmlformats.org/spreadsheetml/2006/main" count="847" uniqueCount="134">
  <si>
    <t xml:space="preserve">Wat zie je in onze tabellen?
</t>
  </si>
  <si>
    <t xml:space="preserve">Voor elke vraag in het eerste tabblad 'DATA' zijn twee tabellen onder elkaar weergegeven.
</t>
  </si>
  <si>
    <t xml:space="preserve">-         De eerste tabel geeft de percentages op de antwoorden weer.
</t>
  </si>
  <si>
    <t xml:space="preserve">-         De tweede tabel geeft aan welke percentages significant van elkaar verschillen. Dit wordt per
</t>
  </si>
  <si>
    <t xml:space="preserve">          verdieping aangegeven met de letters van de kolommen (A, B, C etc). Wanneer er in deze tabel
</t>
  </si>
  <si>
    <t xml:space="preserve">          voor groep A bij het 2e antwoord een 'C' staat, betekent dat dit percentage significant
</t>
  </si>
  <si>
    <t xml:space="preserve">          verschilt met het percentage van groep C.
</t>
  </si>
  <si>
    <t xml:space="preserve">
</t>
  </si>
  <si>
    <t xml:space="preserve">De ranking vragen worden op verschillende manieren in de tabellen weergegeven:
</t>
  </si>
  <si>
    <t xml:space="preserve">-         Met een tabel die weergeeft hoe vaak de regeling op de 1e, 2e, 3e, etc. plek is gezet
</t>
  </si>
  <si>
    <t xml:space="preserve">-         Een tabel die de gemiddelde ranking weergeeft per regeling
</t>
  </si>
  <si>
    <t xml:space="preserve">Welke significantie berekening gebruiken we?
</t>
  </si>
  <si>
    <t xml:space="preserve">Voor het berekenen van de significanties wordt gebruik gemaakt van een twee-zijdige z-test.
</t>
  </si>
  <si>
    <t xml:space="preserve">Voor elke kruisvariabele wordt per antwoordcategorie de resultaten tussen de subgroepen getoetst
</t>
  </si>
  <si>
    <t xml:space="preserve">met een 95% betrouwbaarheidsinterval.
</t>
  </si>
  <si>
    <t xml:space="preserve">Bij de toetsing wordt gebruik gemaakt van een Bonverroni correctie. Deze corrigeert voor mogelijke
</t>
  </si>
  <si>
    <t xml:space="preserve">toevallige significanties.
</t>
  </si>
  <si>
    <t>1. Dit is een normale SR Vraag</t>
  </si>
  <si>
    <t>Single Response</t>
  </si>
  <si>
    <t>Properties (%)</t>
  </si>
  <si>
    <t>Totaal</t>
  </si>
  <si>
    <t>Q2</t>
  </si>
  <si>
    <t>Q1+4</t>
  </si>
  <si>
    <t>Antwoord 1</t>
  </si>
  <si>
    <t>Antwoord 2</t>
  </si>
  <si>
    <t>Antwoord 3</t>
  </si>
  <si>
    <t>Antwoord 4</t>
  </si>
  <si>
    <t>(N)</t>
  </si>
  <si>
    <t>Q2 (A)</t>
  </si>
  <si>
    <t>Q1+4 (B)</t>
  </si>
  <si>
    <t>2. Dit is een SR Vraag + Anders, namelijk</t>
  </si>
  <si>
    <t>Anders, namelijk</t>
  </si>
  <si>
    <t>3. Dit is een normale SR Vraag met Top2 en Bot2</t>
  </si>
  <si>
    <t>Zeer positief</t>
  </si>
  <si>
    <t>Positief</t>
  </si>
  <si>
    <t>Neutraal</t>
  </si>
  <si>
    <t>Negatief</t>
  </si>
  <si>
    <t>Zeer Negatief</t>
  </si>
  <si>
    <t>4. Dit is een NPS vraag</t>
  </si>
  <si>
    <t>Net Promotor Score</t>
  </si>
  <si>
    <t>Promoter</t>
  </si>
  <si>
    <t>Passive</t>
  </si>
  <si>
    <t>Detractor</t>
  </si>
  <si>
    <t>NPS</t>
  </si>
  <si>
    <t>5. Dit is een rapportcijfer vraag</t>
  </si>
  <si>
    <t>Onvoldoende (5 of lager)</t>
  </si>
  <si>
    <t>Voldoende (6 of 7)</t>
  </si>
  <si>
    <t>Goed (8 of hoger)</t>
  </si>
  <si>
    <t>Gemiddelde</t>
  </si>
  <si>
    <t>6. Dit is een MR vraag</t>
  </si>
  <si>
    <t>All</t>
  </si>
  <si>
    <t>7. Dit is een MR vraag + anders, namelijk + exclusief</t>
  </si>
  <si>
    <t>Anders, namelijk:</t>
  </si>
  <si>
    <t>Exclusief antwoord</t>
  </si>
  <si>
    <t>8. Dit is een MR vraag + anders, namelijk</t>
  </si>
  <si>
    <t>9. Dit is een beoordelingsvraag</t>
  </si>
  <si>
    <t>1</t>
  </si>
  <si>
    <t>2</t>
  </si>
  <si>
    <t>3</t>
  </si>
  <si>
    <t>4</t>
  </si>
  <si>
    <t>5</t>
  </si>
  <si>
    <t>10. Dit is een beoordelingsvraag met buitenveld</t>
  </si>
  <si>
    <t>Dit is een buitenveld</t>
  </si>
  <si>
    <t>11.1 Stelling 1</t>
  </si>
  <si>
    <t>Zeer negatief</t>
  </si>
  <si>
    <t>11.2 Stelling 2</t>
  </si>
  <si>
    <t>11.3 Stelling 3</t>
  </si>
  <si>
    <t>12.1 Stelling 1</t>
  </si>
  <si>
    <t>12.2 Stelling 2</t>
  </si>
  <si>
    <t>12.3 Stelling 3</t>
  </si>
  <si>
    <t>13.1 Stelling1</t>
  </si>
  <si>
    <t>13.2 Stelling2</t>
  </si>
  <si>
    <t>13.3 Stelling3</t>
  </si>
  <si>
    <t>14.1 Dit is een slidervraag</t>
  </si>
  <si>
    <t>15.1 Dit is een slidervraag + buitenveld</t>
  </si>
  <si>
    <t>15. Dit is een slidervraag + buitenveld A:Dit is een buitenveld</t>
  </si>
  <si>
    <t>16-1. Dit is een rangorde vraag A:Naam1</t>
  </si>
  <si>
    <t>16. Dit is een rangorde vraag A:Naam1</t>
  </si>
  <si>
    <t>16-2. Dit is een rangorde vraag A:Naam2</t>
  </si>
  <si>
    <t>16. Dit is een rangorde vraag A:Naam2</t>
  </si>
  <si>
    <t>16-3. Dit is een rangorde vraag A:Naam3</t>
  </si>
  <si>
    <t>16. Dit is een rangorde vraag A:Naam3</t>
  </si>
  <si>
    <t>16-4. Dit is een rangorde vraag A:Naam4</t>
  </si>
  <si>
    <t>16. Dit is een rangorde vraag A:Naam4</t>
  </si>
  <si>
    <t>17-1. Antwoord1</t>
  </si>
  <si>
    <t>17-2. Antwoord2</t>
  </si>
  <si>
    <t>17-3. Antwoord3</t>
  </si>
  <si>
    <t xml:space="preserve"> </t>
  </si>
  <si>
    <t>2. Dit is een SR Vraag + Anders, namelijk A:5</t>
  </si>
  <si>
    <t>Hallo Mitch</t>
  </si>
  <si>
    <t>bgdgbfdgbfb</t>
  </si>
  <si>
    <t>Test</t>
  </si>
  <si>
    <t>esgdsfg</t>
  </si>
  <si>
    <t>Hoi Mitch groetjes thuis</t>
  </si>
  <si>
    <t>dvdsvdfv</t>
  </si>
  <si>
    <t>Dit is ook een optie toch</t>
  </si>
  <si>
    <t>fvddfd</t>
  </si>
  <si>
    <t>18-1. Antwoord 1</t>
  </si>
  <si>
    <t>Dit duurd wel lang</t>
  </si>
  <si>
    <t>asdf</t>
  </si>
  <si>
    <t>Young</t>
  </si>
  <si>
    <t>Hoi</t>
  </si>
  <si>
    <t>vsvfdsvs</t>
  </si>
  <si>
    <t>Dit is een heel mooi open antwoord</t>
  </si>
  <si>
    <t>Test1</t>
  </si>
  <si>
    <t>18-2. Antwoord 2</t>
  </si>
  <si>
    <t>Wat een lange vragenlijst</t>
  </si>
  <si>
    <t>asfd</t>
  </si>
  <si>
    <t>Money</t>
  </si>
  <si>
    <t>Mitch</t>
  </si>
  <si>
    <t>vsdfvfdvs</t>
  </si>
  <si>
    <t>Met inhoud</t>
  </si>
  <si>
    <t>Test2</t>
  </si>
  <si>
    <t>18-3. Antwoord 3</t>
  </si>
  <si>
    <t>Wat een geweldige vragenlijst !</t>
  </si>
  <si>
    <t>Mitta</t>
  </si>
  <si>
    <t>sdfvfsdvfs</t>
  </si>
  <si>
    <t>Of toch niet</t>
  </si>
  <si>
    <t>19. Dit is een open vraag</t>
  </si>
  <si>
    <t>Oke dit het was alweer het einde dus</t>
  </si>
  <si>
    <t>asfdsadf</t>
  </si>
  <si>
    <t>Dit is een antwoord</t>
  </si>
  <si>
    <t>n.v.t.</t>
  </si>
  <si>
    <t>fsvfvsdvfsdvsdv</t>
  </si>
  <si>
    <t>Wat een mooie vragenlijst</t>
  </si>
  <si>
    <t>Test3</t>
  </si>
  <si>
    <t>V1_KV:    . Dit is een normale SR Vraag</t>
  </si>
  <si>
    <t>OPEN2_5:    . Dit is een SR Vraag + Anders, namelijk A:5</t>
  </si>
  <si>
    <t>OPEN7_5:    nders, namelijk:</t>
  </si>
  <si>
    <t>OPEN8_5:    nders, namelijk:</t>
  </si>
  <si>
    <t>V18_A1:    8-1. Antwoord 1</t>
  </si>
  <si>
    <t>V18_A2:    8-2. Antwoord 2</t>
  </si>
  <si>
    <t>V18_A3:    8-3. Antwoord 3</t>
  </si>
  <si>
    <t>V19:    9. Dit is een open vraag</t>
  </si>
</sst>
</file>

<file path=xl/styles.xml><?xml version="1.0" encoding="utf-8"?>
<styleSheet xmlns="http://schemas.openxmlformats.org/spreadsheetml/2006/main">
  <numFmts count="1">
    <numFmt numFmtId="164" formatCode="0%"/>
    <numFmt numFmtId="164" formatCode="0%"/>
  </numFmts>
  <fonts count="7">
    <font>
      <sz val="11"/>
      <color theme="1"/>
      <name val="Calibri"/>
      <family val="2"/>
      <scheme val="minor"/>
    </font>
    <font>
      <b/>
      <sz val="16"/>
      <color rgb="FF46B6DF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FFFF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37F8A"/>
        <bgColor indexed="64"/>
      </patternFill>
    </fill>
    <fill>
      <patternFill patternType="solid">
        <fgColor rgb="FF76B5C5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auto="1"/>
      </right>
      <top style="double">
        <color rgb="FFFF0000"/>
      </top>
      <bottom style="thick">
        <color auto="1"/>
      </bottom>
      <diagonal/>
    </border>
    <border>
      <left/>
      <right style="thick">
        <color auto="1"/>
      </right>
      <top style="double">
        <color rgb="FFFF0000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3" borderId="2" xfId="0" applyFont="1" applyFill="1" applyBorder="1"/>
    <xf numFmtId="0" fontId="5" fillId="3" borderId="3" xfId="0" applyFont="1" applyFill="1" applyBorder="1"/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164" fontId="6" fillId="0" borderId="5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2143424</xdr:colOff>
      <xdr:row>7</xdr:row>
      <xdr:rowOff>76344</xdr:rowOff>
    </xdr:to>
    <xdr:pic>
      <xdr:nvPicPr>
        <xdr:cNvPr id="2" name="Picture 1" descr="MWM2_Startscherm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381000"/>
          <a:ext cx="2143424" cy="10288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H8" totalsRowShown="0">
  <autoFilter ref="A1:H8"/>
  <tableColumns count="8">
    <tableColumn id="1" name="V1_KV:    . Dit is een normale SR Vraag"/>
    <tableColumn id="2" name="OPEN2_5:    . Dit is een SR Vraag + Anders, namelijk A:5"/>
    <tableColumn id="3" name="OPEN7_5:    nders, namelijk:"/>
    <tableColumn id="4" name="OPEN8_5:    nders, namelijk:"/>
    <tableColumn id="5" name="V18_A1:    8-1. Antwoord 1"/>
    <tableColumn id="6" name="V18_A2:    8-2. Antwoord 2"/>
    <tableColumn id="7" name="V18_A3:    8-3. Antwoord 3"/>
    <tableColumn id="8" name="V19:    9. Dit is een open vraa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0:D44"/>
  <sheetViews>
    <sheetView showGridLines="0" showRowColHeaders="0" tabSelected="1" workbookViewId="0"/>
  </sheetViews>
  <sheetFormatPr defaultRowHeight="15"/>
  <cols>
    <col min="1" max="2" width="11.140625" customWidth="1"/>
    <col min="2" max="3" width="90.85546875" customWidth="1"/>
    <col min="3" max="4" width="9.28515625" customWidth="1"/>
    <col min="4" max="5" width="76.140625" customWidth="1"/>
  </cols>
  <sheetData>
    <row r="10" spans="2:4">
      <c r="B10" s="1" t="s">
        <v>0</v>
      </c>
    </row>
    <row r="11" spans="2:4">
      <c r="B11" s="2" t="s">
        <v>1</v>
      </c>
      <c r="D11" s="3">
        <f>HYPERLINK("#Data!A1", "1. Dit is een normale SR Vraag")</f>
        <v>0</v>
      </c>
    </row>
    <row r="12" spans="2:4">
      <c r="B12" s="2" t="s">
        <v>2</v>
      </c>
      <c r="D12" s="3">
        <f>HYPERLINK("#Data!A17", "2. Dit is een SR Vraag + Anders, namelijk")</f>
        <v>0</v>
      </c>
    </row>
    <row r="13" spans="2:4">
      <c r="B13" s="2" t="s">
        <v>3</v>
      </c>
      <c r="D13" s="3">
        <f>HYPERLINK("#Data!A35", "3. Dit is een normale SR Vraag met Top2 en Bot2")</f>
        <v>0</v>
      </c>
    </row>
    <row r="14" spans="2:4">
      <c r="B14" s="2" t="s">
        <v>4</v>
      </c>
      <c r="D14" s="3">
        <f>HYPERLINK("#Data!A53", "4. Dit is een NPS vraag")</f>
        <v>0</v>
      </c>
    </row>
    <row r="15" spans="2:4">
      <c r="B15" s="2" t="s">
        <v>5</v>
      </c>
      <c r="D15" s="3">
        <f>HYPERLINK("#Data!A61", "5. Dit is een rapportcijfer vraag")</f>
        <v>0</v>
      </c>
    </row>
    <row r="16" spans="2:4">
      <c r="B16" s="2" t="s">
        <v>6</v>
      </c>
      <c r="D16" s="3">
        <f>HYPERLINK("#Data!A73", "6. Dit is een MR vraag")</f>
        <v>0</v>
      </c>
    </row>
    <row r="17" spans="2:4">
      <c r="B17" s="2" t="s">
        <v>7</v>
      </c>
      <c r="D17" s="3">
        <f>HYPERLINK("#Data!A89", "7. Dit is een MR vraag + anders, namelijk + exclusief")</f>
        <v>0</v>
      </c>
    </row>
    <row r="18" spans="2:4">
      <c r="B18" s="2" t="s">
        <v>8</v>
      </c>
      <c r="D18" s="3">
        <f>HYPERLINK("#Data!A109", "8. Dit is een MR vraag + anders, namelijk")</f>
        <v>0</v>
      </c>
    </row>
    <row r="19" spans="2:4">
      <c r="B19" s="2" t="s">
        <v>9</v>
      </c>
      <c r="D19" s="3">
        <f>HYPERLINK("#Data!A127", "9. Dit is een beoordelingsvraag")</f>
        <v>0</v>
      </c>
    </row>
    <row r="20" spans="2:4">
      <c r="B20" s="2" t="s">
        <v>10</v>
      </c>
      <c r="D20" s="3">
        <f>HYPERLINK("#Data!A145", "10. Dit is een beoordelingsvraag met buitenveld")</f>
        <v>0</v>
      </c>
    </row>
    <row r="21" spans="2:4">
      <c r="B21" s="2" t="s">
        <v>7</v>
      </c>
      <c r="D21" s="3">
        <f>HYPERLINK("#Data!A165", "11.1 Stelling 1")</f>
        <v>0</v>
      </c>
    </row>
    <row r="22" spans="2:4">
      <c r="B22" s="1" t="s">
        <v>11</v>
      </c>
      <c r="D22" s="3">
        <f>HYPERLINK("#Data!A183", "11.2 Stelling 2")</f>
        <v>0</v>
      </c>
    </row>
    <row r="23" spans="2:4">
      <c r="B23" s="2" t="s">
        <v>12</v>
      </c>
      <c r="D23" s="3">
        <f>HYPERLINK("#Data!A201", "11.3 Stelling 3")</f>
        <v>0</v>
      </c>
    </row>
    <row r="24" spans="2:4">
      <c r="B24" s="2" t="s">
        <v>13</v>
      </c>
      <c r="D24" s="3">
        <f>HYPERLINK("#Data!A219", "12.1 Stelling 1")</f>
        <v>0</v>
      </c>
    </row>
    <row r="25" spans="2:4">
      <c r="B25" s="2" t="s">
        <v>14</v>
      </c>
      <c r="D25" s="3">
        <f>HYPERLINK("#Data!A235", "12.2 Stelling 2")</f>
        <v>0</v>
      </c>
    </row>
    <row r="26" spans="2:4">
      <c r="B26" s="2" t="s">
        <v>15</v>
      </c>
      <c r="D26" s="3">
        <f>HYPERLINK("#Data!A251", "12.3 Stelling 3")</f>
        <v>0</v>
      </c>
    </row>
    <row r="27" spans="2:4">
      <c r="B27" s="2" t="s">
        <v>16</v>
      </c>
      <c r="D27" s="3">
        <f>HYPERLINK("#Data!A267", "13.1 Stelling1")</f>
        <v>0</v>
      </c>
    </row>
    <row r="28" spans="2:4">
      <c r="D28" s="3">
        <f>HYPERLINK("#Data!A279", "13.2 Stelling2")</f>
        <v>0</v>
      </c>
    </row>
    <row r="29" spans="2:4">
      <c r="D29" s="3">
        <f>HYPERLINK("#Data!A291", "13.3 Stelling3")</f>
        <v>0</v>
      </c>
    </row>
    <row r="30" spans="2:4">
      <c r="D30" s="3">
        <f>HYPERLINK("#Data!A303", "14.1 Dit is een slidervraag")</f>
        <v>0</v>
      </c>
    </row>
    <row r="31" spans="2:4">
      <c r="D31" s="3">
        <f>HYPERLINK("#Data!A322", "15.1 Dit is een slidervraag + buitenveld")</f>
        <v>0</v>
      </c>
    </row>
    <row r="32" spans="2:4">
      <c r="D32" s="3">
        <f>HYPERLINK("#Data!A339", "15. Dit is een slidervraag + buitenveld A:Dit is een buitenveld")</f>
        <v>0</v>
      </c>
    </row>
    <row r="33" spans="4:4">
      <c r="D33" s="3">
        <f>HYPERLINK("#Data!A351", "16-1. Dit is een rangorde vraag A:Naam1")</f>
        <v>0</v>
      </c>
    </row>
    <row r="34" spans="4:4">
      <c r="D34" s="3">
        <f>HYPERLINK("#Data!A361", "16. Dit is een rangorde vraag A:Naam1")</f>
        <v>0</v>
      </c>
    </row>
    <row r="35" spans="4:4">
      <c r="D35" s="3">
        <f>HYPERLINK("#Data!A380", "16-2. Dit is een rangorde vraag A:Naam2")</f>
        <v>0</v>
      </c>
    </row>
    <row r="36" spans="4:4">
      <c r="D36" s="3">
        <f>HYPERLINK("#Data!A390", "16. Dit is een rangorde vraag A:Naam2")</f>
        <v>0</v>
      </c>
    </row>
    <row r="37" spans="4:4">
      <c r="D37" s="3">
        <f>HYPERLINK("#Data!A411", "16-3. Dit is een rangorde vraag A:Naam3")</f>
        <v>0</v>
      </c>
    </row>
    <row r="38" spans="4:4">
      <c r="D38" s="3">
        <f>HYPERLINK("#Data!A421", "16. Dit is een rangorde vraag A:Naam3")</f>
        <v>0</v>
      </c>
    </row>
    <row r="39" spans="4:4">
      <c r="D39" s="3">
        <f>HYPERLINK("#Data!A440", "16-4. Dit is een rangorde vraag A:Naam4")</f>
        <v>0</v>
      </c>
    </row>
    <row r="40" spans="4:4">
      <c r="D40" s="3">
        <f>HYPERLINK("#Data!A450", "16. Dit is een rangorde vraag A:Naam4")</f>
        <v>0</v>
      </c>
    </row>
    <row r="41" spans="4:4">
      <c r="D41" s="3">
        <f>HYPERLINK("#Data!A469", "17-1. Antwoord1")</f>
        <v>0</v>
      </c>
    </row>
    <row r="42" spans="4:4">
      <c r="D42" s="3">
        <f>HYPERLINK("#Data!A490", "17-2. Antwoord2")</f>
        <v>0</v>
      </c>
    </row>
    <row r="43" spans="4:4">
      <c r="D43" s="3">
        <f>HYPERLINK("#Data!A509", "17-3. Antwoord3")</f>
        <v>0</v>
      </c>
    </row>
    <row r="44" spans="4:4">
      <c r="D44" s="3">
        <f>HYPERLINK("#Data!A528", "1. Dit is een normale SR Vraag")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38"/>
  <sheetViews>
    <sheetView workbookViewId="0"/>
  </sheetViews>
  <sheetFormatPr defaultRowHeight="15"/>
  <cols>
    <col min="1" max="1" width="30.7109375" customWidth="1"/>
    <col min="3" max="21" width="13.7109375" customWidth="1"/>
  </cols>
  <sheetData>
    <row r="1" spans="1:4">
      <c r="A1" s="4" t="s">
        <v>17</v>
      </c>
      <c r="C1" s="5" t="s">
        <v>18</v>
      </c>
      <c r="D1" s="5"/>
    </row>
    <row r="2" spans="1:4">
      <c r="A2" s="6" t="s">
        <v>19</v>
      </c>
      <c r="B2" s="6" t="s">
        <v>20</v>
      </c>
      <c r="C2" s="6" t="s">
        <v>21</v>
      </c>
      <c r="D2" s="7" t="s">
        <v>22</v>
      </c>
    </row>
    <row r="3" spans="1:4">
      <c r="A3" s="8" t="s">
        <v>23</v>
      </c>
      <c r="B3" s="9">
        <v>0.5</v>
      </c>
      <c r="C3" s="9">
        <v>0</v>
      </c>
      <c r="D3" s="10">
        <v>1</v>
      </c>
    </row>
    <row r="4" spans="1:4">
      <c r="A4" s="8" t="s">
        <v>24</v>
      </c>
      <c r="B4" s="9">
        <v>0.5</v>
      </c>
      <c r="C4" s="9">
        <v>1</v>
      </c>
      <c r="D4" s="10">
        <v>0</v>
      </c>
    </row>
    <row r="5" spans="1:4">
      <c r="A5" s="8" t="s">
        <v>25</v>
      </c>
      <c r="B5" s="9">
        <v>0</v>
      </c>
      <c r="C5" s="9">
        <v>0</v>
      </c>
      <c r="D5" s="10">
        <v>0</v>
      </c>
    </row>
    <row r="6" spans="1:4">
      <c r="A6" s="8" t="s">
        <v>26</v>
      </c>
      <c r="B6" s="9">
        <v>0</v>
      </c>
      <c r="C6" s="9">
        <v>0</v>
      </c>
      <c r="D6" s="10">
        <v>0</v>
      </c>
    </row>
    <row r="7" spans="1:4">
      <c r="A7" s="11" t="s">
        <v>27</v>
      </c>
      <c r="B7" s="12">
        <v>6</v>
      </c>
      <c r="C7" s="12">
        <v>3</v>
      </c>
      <c r="D7" s="13">
        <v>3</v>
      </c>
    </row>
    <row r="9" spans="1:4">
      <c r="A9" s="4" t="s">
        <v>17</v>
      </c>
      <c r="C9" s="5" t="s">
        <v>18</v>
      </c>
      <c r="D9" s="5"/>
    </row>
    <row r="10" spans="1:4">
      <c r="A10" s="6" t="s">
        <v>19</v>
      </c>
      <c r="B10" s="6" t="s">
        <v>20</v>
      </c>
      <c r="C10" s="6" t="s">
        <v>28</v>
      </c>
      <c r="D10" s="7" t="s">
        <v>29</v>
      </c>
    </row>
    <row r="11" spans="1:4">
      <c r="A11" s="8" t="s">
        <v>23</v>
      </c>
      <c r="B11" s="9">
        <v>0.5</v>
      </c>
      <c r="C11" s="9"/>
      <c r="D11" s="10"/>
    </row>
    <row r="12" spans="1:4">
      <c r="A12" s="8" t="s">
        <v>24</v>
      </c>
      <c r="B12" s="9">
        <v>0.5</v>
      </c>
      <c r="C12" s="9"/>
      <c r="D12" s="10"/>
    </row>
    <row r="13" spans="1:4">
      <c r="A13" s="8" t="s">
        <v>25</v>
      </c>
      <c r="B13" s="9">
        <v>0</v>
      </c>
      <c r="C13" s="9"/>
      <c r="D13" s="10"/>
    </row>
    <row r="14" spans="1:4">
      <c r="A14" s="8" t="s">
        <v>26</v>
      </c>
      <c r="B14" s="9">
        <v>0</v>
      </c>
      <c r="C14" s="9"/>
      <c r="D14" s="10"/>
    </row>
    <row r="15" spans="1:4">
      <c r="A15" s="11" t="s">
        <v>27</v>
      </c>
      <c r="B15" s="12">
        <v>6</v>
      </c>
      <c r="C15" s="12"/>
      <c r="D15" s="13"/>
    </row>
    <row r="17" spans="1:4">
      <c r="A17" s="4" t="s">
        <v>30</v>
      </c>
      <c r="C17" s="5" t="s">
        <v>18</v>
      </c>
      <c r="D17" s="5"/>
    </row>
    <row r="18" spans="1:4">
      <c r="A18" s="6" t="s">
        <v>19</v>
      </c>
      <c r="B18" s="6" t="s">
        <v>20</v>
      </c>
      <c r="C18" s="6" t="s">
        <v>21</v>
      </c>
      <c r="D18" s="7" t="s">
        <v>22</v>
      </c>
    </row>
    <row r="19" spans="1:4">
      <c r="A19" s="8" t="s">
        <v>23</v>
      </c>
      <c r="B19" s="9">
        <v>0</v>
      </c>
      <c r="C19" s="9">
        <v>0</v>
      </c>
      <c r="D19" s="10">
        <v>0</v>
      </c>
    </row>
    <row r="20" spans="1:4">
      <c r="A20" s="8" t="s">
        <v>24</v>
      </c>
      <c r="B20" s="9">
        <v>0</v>
      </c>
      <c r="C20" s="9">
        <v>0</v>
      </c>
      <c r="D20" s="10">
        <v>0</v>
      </c>
    </row>
    <row r="21" spans="1:4">
      <c r="A21" s="8" t="s">
        <v>25</v>
      </c>
      <c r="B21" s="9">
        <v>0.5</v>
      </c>
      <c r="C21" s="9">
        <v>0.3333333333333333</v>
      </c>
      <c r="D21" s="10">
        <v>0.6666666666666666</v>
      </c>
    </row>
    <row r="22" spans="1:4">
      <c r="A22" s="8" t="s">
        <v>26</v>
      </c>
      <c r="B22" s="9">
        <v>0</v>
      </c>
      <c r="C22" s="9">
        <v>0</v>
      </c>
      <c r="D22" s="10">
        <v>0</v>
      </c>
    </row>
    <row r="23" spans="1:4">
      <c r="A23" s="8" t="s">
        <v>31</v>
      </c>
      <c r="B23" s="9">
        <v>0.5</v>
      </c>
      <c r="C23" s="9">
        <v>0.6666666666666666</v>
      </c>
      <c r="D23" s="10">
        <v>0.3333333333333333</v>
      </c>
    </row>
    <row r="24" spans="1:4">
      <c r="A24" s="11" t="s">
        <v>27</v>
      </c>
      <c r="B24" s="12">
        <v>6</v>
      </c>
      <c r="C24" s="12">
        <v>3</v>
      </c>
      <c r="D24" s="13">
        <v>3</v>
      </c>
    </row>
    <row r="26" spans="1:4">
      <c r="A26" s="4" t="s">
        <v>30</v>
      </c>
      <c r="C26" s="5" t="s">
        <v>18</v>
      </c>
      <c r="D26" s="5"/>
    </row>
    <row r="27" spans="1:4">
      <c r="A27" s="6" t="s">
        <v>19</v>
      </c>
      <c r="B27" s="6" t="s">
        <v>20</v>
      </c>
      <c r="C27" s="6" t="s">
        <v>28</v>
      </c>
      <c r="D27" s="7" t="s">
        <v>29</v>
      </c>
    </row>
    <row r="28" spans="1:4">
      <c r="A28" s="8" t="s">
        <v>23</v>
      </c>
      <c r="B28" s="9">
        <v>0</v>
      </c>
      <c r="C28" s="9"/>
      <c r="D28" s="10"/>
    </row>
    <row r="29" spans="1:4">
      <c r="A29" s="8" t="s">
        <v>24</v>
      </c>
      <c r="B29" s="9">
        <v>0</v>
      </c>
      <c r="C29" s="9"/>
      <c r="D29" s="10"/>
    </row>
    <row r="30" spans="1:4">
      <c r="A30" s="8" t="s">
        <v>25</v>
      </c>
      <c r="B30" s="9">
        <v>0.5</v>
      </c>
      <c r="C30" s="9"/>
      <c r="D30" s="10"/>
    </row>
    <row r="31" spans="1:4">
      <c r="A31" s="8" t="s">
        <v>26</v>
      </c>
      <c r="B31" s="9">
        <v>0</v>
      </c>
      <c r="C31" s="9"/>
      <c r="D31" s="10"/>
    </row>
    <row r="32" spans="1:4">
      <c r="A32" s="8" t="s">
        <v>31</v>
      </c>
      <c r="B32" s="9">
        <v>0.5</v>
      </c>
      <c r="C32" s="9"/>
      <c r="D32" s="10"/>
    </row>
    <row r="33" spans="1:4">
      <c r="A33" s="11" t="s">
        <v>27</v>
      </c>
      <c r="B33" s="12">
        <v>6</v>
      </c>
      <c r="C33" s="12"/>
      <c r="D33" s="13"/>
    </row>
    <row r="35" spans="1:4">
      <c r="A35" s="4" t="s">
        <v>32</v>
      </c>
      <c r="C35" s="5" t="s">
        <v>18</v>
      </c>
      <c r="D35" s="5"/>
    </row>
    <row r="36" spans="1:4">
      <c r="A36" s="6" t="s">
        <v>19</v>
      </c>
      <c r="B36" s="6" t="s">
        <v>20</v>
      </c>
      <c r="C36" s="6" t="s">
        <v>21</v>
      </c>
      <c r="D36" s="7" t="s">
        <v>22</v>
      </c>
    </row>
    <row r="37" spans="1:4">
      <c r="A37" s="8" t="s">
        <v>33</v>
      </c>
      <c r="B37" s="9">
        <v>0</v>
      </c>
      <c r="C37" s="9">
        <v>0</v>
      </c>
      <c r="D37" s="10">
        <v>0</v>
      </c>
    </row>
    <row r="38" spans="1:4">
      <c r="A38" s="8" t="s">
        <v>34</v>
      </c>
      <c r="B38" s="9">
        <v>0.3333333333333333</v>
      </c>
      <c r="C38" s="9">
        <v>0.3333333333333333</v>
      </c>
      <c r="D38" s="10">
        <v>0.3333333333333333</v>
      </c>
    </row>
    <row r="39" spans="1:4">
      <c r="A39" s="8" t="s">
        <v>35</v>
      </c>
      <c r="B39" s="9">
        <v>0.1666666666666667</v>
      </c>
      <c r="C39" s="9">
        <v>0.3333333333333333</v>
      </c>
      <c r="D39" s="10">
        <v>0</v>
      </c>
    </row>
    <row r="40" spans="1:4">
      <c r="A40" s="8" t="s">
        <v>36</v>
      </c>
      <c r="B40" s="9">
        <v>0</v>
      </c>
      <c r="C40" s="9">
        <v>0</v>
      </c>
      <c r="D40" s="10">
        <v>0</v>
      </c>
    </row>
    <row r="41" spans="1:4">
      <c r="A41" s="8" t="s">
        <v>37</v>
      </c>
      <c r="B41" s="9">
        <v>0.5</v>
      </c>
      <c r="C41" s="9">
        <v>0.3333333333333333</v>
      </c>
      <c r="D41" s="10">
        <v>0.6666666666666666</v>
      </c>
    </row>
    <row r="42" spans="1:4">
      <c r="A42" s="11" t="s">
        <v>27</v>
      </c>
      <c r="B42" s="12">
        <v>6</v>
      </c>
      <c r="C42" s="12">
        <v>3</v>
      </c>
      <c r="D42" s="13">
        <v>3</v>
      </c>
    </row>
    <row r="44" spans="1:4">
      <c r="A44" s="4" t="s">
        <v>32</v>
      </c>
      <c r="C44" s="5" t="s">
        <v>18</v>
      </c>
      <c r="D44" s="5"/>
    </row>
    <row r="45" spans="1:4">
      <c r="A45" s="6" t="s">
        <v>19</v>
      </c>
      <c r="B45" s="6" t="s">
        <v>20</v>
      </c>
      <c r="C45" s="6" t="s">
        <v>28</v>
      </c>
      <c r="D45" s="7" t="s">
        <v>29</v>
      </c>
    </row>
    <row r="46" spans="1:4">
      <c r="A46" s="8" t="s">
        <v>33</v>
      </c>
      <c r="B46" s="9">
        <v>0</v>
      </c>
      <c r="C46" s="9"/>
      <c r="D46" s="10"/>
    </row>
    <row r="47" spans="1:4">
      <c r="A47" s="8" t="s">
        <v>34</v>
      </c>
      <c r="B47" s="9">
        <v>0.3333333333333333</v>
      </c>
      <c r="C47" s="9"/>
      <c r="D47" s="10"/>
    </row>
    <row r="48" spans="1:4">
      <c r="A48" s="8" t="s">
        <v>35</v>
      </c>
      <c r="B48" s="9">
        <v>0.1666666666666667</v>
      </c>
      <c r="C48" s="9"/>
      <c r="D48" s="10"/>
    </row>
    <row r="49" spans="1:4">
      <c r="A49" s="8" t="s">
        <v>36</v>
      </c>
      <c r="B49" s="9">
        <v>0</v>
      </c>
      <c r="C49" s="9"/>
      <c r="D49" s="10"/>
    </row>
    <row r="50" spans="1:4">
      <c r="A50" s="8" t="s">
        <v>37</v>
      </c>
      <c r="B50" s="9">
        <v>0.5</v>
      </c>
      <c r="C50" s="9"/>
      <c r="D50" s="10"/>
    </row>
    <row r="51" spans="1:4">
      <c r="A51" s="11" t="s">
        <v>27</v>
      </c>
      <c r="B51" s="12">
        <v>6</v>
      </c>
      <c r="C51" s="12"/>
      <c r="D51" s="13"/>
    </row>
    <row r="53" spans="1:4">
      <c r="A53" s="4" t="s">
        <v>38</v>
      </c>
      <c r="C53" s="5" t="s">
        <v>18</v>
      </c>
      <c r="D53" s="5"/>
    </row>
    <row r="54" spans="1:4">
      <c r="A54" s="6" t="s">
        <v>39</v>
      </c>
      <c r="B54" s="6" t="s">
        <v>20</v>
      </c>
      <c r="C54" s="6" t="s">
        <v>21</v>
      </c>
      <c r="D54" s="7" t="s">
        <v>22</v>
      </c>
    </row>
    <row r="55" spans="1:4">
      <c r="A55" s="8" t="s">
        <v>40</v>
      </c>
      <c r="B55" s="9">
        <v>0.1666666666666667</v>
      </c>
      <c r="C55" s="9">
        <v>0.3333333333333333</v>
      </c>
      <c r="D55" s="10">
        <v>0</v>
      </c>
    </row>
    <row r="56" spans="1:4">
      <c r="A56" s="8" t="s">
        <v>41</v>
      </c>
      <c r="B56" s="9">
        <v>0.1666666666666667</v>
      </c>
      <c r="C56" s="9">
        <v>0.3333333333333333</v>
      </c>
      <c r="D56" s="10">
        <v>0</v>
      </c>
    </row>
    <row r="57" spans="1:4">
      <c r="A57" s="8" t="s">
        <v>42</v>
      </c>
      <c r="B57" s="9">
        <v>0.6666666666666666</v>
      </c>
      <c r="C57" s="9">
        <v>0.3333333333333333</v>
      </c>
      <c r="D57" s="10">
        <v>1</v>
      </c>
    </row>
    <row r="58" spans="1:4">
      <c r="A58" s="8" t="s">
        <v>43</v>
      </c>
      <c r="B58" s="14">
        <v>-50</v>
      </c>
      <c r="C58" s="14">
        <v>0</v>
      </c>
      <c r="D58" s="15">
        <v>-100</v>
      </c>
    </row>
    <row r="59" spans="1:4">
      <c r="A59" s="11" t="s">
        <v>27</v>
      </c>
      <c r="B59" s="12">
        <v>6</v>
      </c>
      <c r="C59" s="12">
        <v>3</v>
      </c>
      <c r="D59" s="13">
        <v>3</v>
      </c>
    </row>
    <row r="61" spans="1:4">
      <c r="A61" s="4" t="s">
        <v>44</v>
      </c>
      <c r="C61" s="5" t="s">
        <v>18</v>
      </c>
      <c r="D61" s="5"/>
    </row>
    <row r="62" spans="1:4">
      <c r="A62" s="6" t="s">
        <v>19</v>
      </c>
      <c r="B62" s="6" t="s">
        <v>20</v>
      </c>
      <c r="C62" s="6" t="s">
        <v>21</v>
      </c>
      <c r="D62" s="7" t="s">
        <v>22</v>
      </c>
    </row>
    <row r="63" spans="1:4">
      <c r="A63" s="8" t="s">
        <v>45</v>
      </c>
      <c r="B63" s="9">
        <v>0.5</v>
      </c>
      <c r="C63" s="9">
        <v>0.6666666666666666</v>
      </c>
      <c r="D63" s="10">
        <v>0.3333333333333333</v>
      </c>
    </row>
    <row r="64" spans="1:4">
      <c r="A64" s="8" t="s">
        <v>46</v>
      </c>
      <c r="B64" s="9">
        <v>0</v>
      </c>
      <c r="C64" s="9">
        <v>0</v>
      </c>
      <c r="D64" s="10">
        <v>0</v>
      </c>
    </row>
    <row r="65" spans="1:4">
      <c r="A65" s="8" t="s">
        <v>47</v>
      </c>
      <c r="B65" s="9">
        <v>0.5</v>
      </c>
      <c r="C65" s="9">
        <v>0.3333333333333333</v>
      </c>
      <c r="D65" s="10">
        <v>0.6666666666666666</v>
      </c>
    </row>
    <row r="66" spans="1:4">
      <c r="A66" s="11" t="s">
        <v>27</v>
      </c>
      <c r="B66" s="12">
        <v>6</v>
      </c>
      <c r="C66" s="12">
        <v>3</v>
      </c>
      <c r="D66" s="13">
        <v>3</v>
      </c>
    </row>
    <row r="68" spans="1:4">
      <c r="A68" s="4" t="s">
        <v>44</v>
      </c>
      <c r="C68" s="5" t="s">
        <v>18</v>
      </c>
      <c r="D68" s="5"/>
    </row>
    <row r="69" spans="1:4">
      <c r="A69" s="6" t="s">
        <v>48</v>
      </c>
      <c r="B69" s="6" t="s">
        <v>20</v>
      </c>
      <c r="C69" s="6" t="s">
        <v>21</v>
      </c>
      <c r="D69" s="7" t="s">
        <v>22</v>
      </c>
    </row>
    <row r="70" spans="1:4">
      <c r="A70" s="8" t="s">
        <v>48</v>
      </c>
      <c r="B70" s="14">
        <v>5.2</v>
      </c>
      <c r="C70" s="14">
        <v>4</v>
      </c>
      <c r="D70" s="15">
        <v>6.3</v>
      </c>
    </row>
    <row r="71" spans="1:4">
      <c r="A71" s="11" t="s">
        <v>27</v>
      </c>
      <c r="B71" s="12">
        <v>6</v>
      </c>
      <c r="C71" s="12">
        <v>3</v>
      </c>
      <c r="D71" s="13">
        <v>3</v>
      </c>
    </row>
    <row r="73" spans="1:4">
      <c r="A73" s="4" t="s">
        <v>49</v>
      </c>
      <c r="C73" s="5" t="s">
        <v>18</v>
      </c>
      <c r="D73" s="5"/>
    </row>
    <row r="74" spans="1:4">
      <c r="A74" s="6" t="s">
        <v>19</v>
      </c>
      <c r="B74" s="6" t="s">
        <v>50</v>
      </c>
      <c r="C74" s="6" t="s">
        <v>21</v>
      </c>
      <c r="D74" s="7" t="s">
        <v>22</v>
      </c>
    </row>
    <row r="75" spans="1:4">
      <c r="A75" s="8" t="s">
        <v>23</v>
      </c>
      <c r="B75" s="9">
        <v>0</v>
      </c>
      <c r="C75" s="9">
        <v>0</v>
      </c>
      <c r="D75" s="10">
        <v>0</v>
      </c>
    </row>
    <row r="76" spans="1:4">
      <c r="A76" s="8" t="s">
        <v>24</v>
      </c>
      <c r="B76" s="9">
        <v>0.3333333333333333</v>
      </c>
      <c r="C76" s="9">
        <v>0.6666666666666666</v>
      </c>
      <c r="D76" s="10">
        <v>0</v>
      </c>
    </row>
    <row r="77" spans="1:4">
      <c r="A77" s="8" t="s">
        <v>25</v>
      </c>
      <c r="B77" s="9">
        <v>0.5</v>
      </c>
      <c r="C77" s="9">
        <v>0.6666666666666666</v>
      </c>
      <c r="D77" s="10">
        <v>0.3333333333333333</v>
      </c>
    </row>
    <row r="78" spans="1:4">
      <c r="A78" s="8" t="s">
        <v>26</v>
      </c>
      <c r="B78" s="9">
        <v>0.8333333333333334</v>
      </c>
      <c r="C78" s="9">
        <v>0.6666666666666666</v>
      </c>
      <c r="D78" s="10">
        <v>1</v>
      </c>
    </row>
    <row r="79" spans="1:4">
      <c r="A79" s="11" t="s">
        <v>27</v>
      </c>
      <c r="B79" s="12">
        <v>6</v>
      </c>
      <c r="C79" s="12">
        <v>3</v>
      </c>
      <c r="D79" s="13">
        <v>3</v>
      </c>
    </row>
    <row r="81" spans="1:4">
      <c r="A81" s="4" t="s">
        <v>49</v>
      </c>
      <c r="C81" s="5" t="s">
        <v>18</v>
      </c>
      <c r="D81" s="5"/>
    </row>
    <row r="82" spans="1:4">
      <c r="A82" s="6" t="s">
        <v>19</v>
      </c>
      <c r="B82" s="6" t="s">
        <v>50</v>
      </c>
      <c r="C82" s="6" t="s">
        <v>28</v>
      </c>
      <c r="D82" s="7" t="s">
        <v>29</v>
      </c>
    </row>
    <row r="83" spans="1:4">
      <c r="A83" s="8" t="s">
        <v>23</v>
      </c>
      <c r="B83" s="9">
        <v>0</v>
      </c>
      <c r="C83" s="9"/>
      <c r="D83" s="10"/>
    </row>
    <row r="84" spans="1:4">
      <c r="A84" s="8" t="s">
        <v>24</v>
      </c>
      <c r="B84" s="9">
        <v>0.3333333333333333</v>
      </c>
      <c r="C84" s="9"/>
      <c r="D84" s="10"/>
    </row>
    <row r="85" spans="1:4">
      <c r="A85" s="8" t="s">
        <v>25</v>
      </c>
      <c r="B85" s="9">
        <v>0.5</v>
      </c>
      <c r="C85" s="9"/>
      <c r="D85" s="10"/>
    </row>
    <row r="86" spans="1:4">
      <c r="A86" s="8" t="s">
        <v>26</v>
      </c>
      <c r="B86" s="9">
        <v>0.8333333333333334</v>
      </c>
      <c r="C86" s="9"/>
      <c r="D86" s="10"/>
    </row>
    <row r="87" spans="1:4">
      <c r="A87" s="11" t="s">
        <v>27</v>
      </c>
      <c r="B87" s="12">
        <v>6</v>
      </c>
      <c r="C87" s="12"/>
      <c r="D87" s="13"/>
    </row>
    <row r="89" spans="1:4">
      <c r="A89" s="4" t="s">
        <v>51</v>
      </c>
      <c r="C89" s="5" t="s">
        <v>18</v>
      </c>
      <c r="D89" s="5"/>
    </row>
    <row r="90" spans="1:4">
      <c r="A90" s="6" t="s">
        <v>19</v>
      </c>
      <c r="B90" s="6" t="s">
        <v>50</v>
      </c>
      <c r="C90" s="6" t="s">
        <v>21</v>
      </c>
      <c r="D90" s="7" t="s">
        <v>22</v>
      </c>
    </row>
    <row r="91" spans="1:4">
      <c r="A91" s="8" t="s">
        <v>23</v>
      </c>
      <c r="B91" s="9">
        <v>0.1666666666666667</v>
      </c>
      <c r="C91" s="9">
        <v>0.3333333333333333</v>
      </c>
      <c r="D91" s="10">
        <v>0</v>
      </c>
    </row>
    <row r="92" spans="1:4">
      <c r="A92" s="8" t="s">
        <v>24</v>
      </c>
      <c r="B92" s="9">
        <v>0</v>
      </c>
      <c r="C92" s="9">
        <v>0</v>
      </c>
      <c r="D92" s="10">
        <v>0</v>
      </c>
    </row>
    <row r="93" spans="1:4">
      <c r="A93" s="8" t="s">
        <v>25</v>
      </c>
      <c r="B93" s="9">
        <v>0.3333333333333333</v>
      </c>
      <c r="C93" s="9">
        <v>0.3333333333333333</v>
      </c>
      <c r="D93" s="10">
        <v>0.3333333333333333</v>
      </c>
    </row>
    <row r="94" spans="1:4">
      <c r="A94" s="8" t="s">
        <v>26</v>
      </c>
      <c r="B94" s="9">
        <v>0.6666666666666666</v>
      </c>
      <c r="C94" s="9">
        <v>0.6666666666666666</v>
      </c>
      <c r="D94" s="10">
        <v>0.6666666666666666</v>
      </c>
    </row>
    <row r="95" spans="1:4">
      <c r="A95" s="8" t="s">
        <v>52</v>
      </c>
      <c r="B95" s="9">
        <v>0.5</v>
      </c>
      <c r="C95" s="9">
        <v>1</v>
      </c>
      <c r="D95" s="10">
        <v>0</v>
      </c>
    </row>
    <row r="96" spans="1:4">
      <c r="A96" s="8" t="s">
        <v>53</v>
      </c>
      <c r="B96" s="9">
        <v>0.1666666666666667</v>
      </c>
      <c r="C96" s="9">
        <v>0</v>
      </c>
      <c r="D96" s="10">
        <v>0.3333333333333333</v>
      </c>
    </row>
    <row r="97" spans="1:4">
      <c r="A97" s="11" t="s">
        <v>27</v>
      </c>
      <c r="B97" s="12">
        <v>6</v>
      </c>
      <c r="C97" s="12">
        <v>3</v>
      </c>
      <c r="D97" s="13">
        <v>3</v>
      </c>
    </row>
    <row r="99" spans="1:4">
      <c r="A99" s="4" t="s">
        <v>51</v>
      </c>
      <c r="C99" s="5" t="s">
        <v>18</v>
      </c>
      <c r="D99" s="5"/>
    </row>
    <row r="100" spans="1:4">
      <c r="A100" s="6" t="s">
        <v>19</v>
      </c>
      <c r="B100" s="6" t="s">
        <v>50</v>
      </c>
      <c r="C100" s="6" t="s">
        <v>28</v>
      </c>
      <c r="D100" s="7" t="s">
        <v>29</v>
      </c>
    </row>
    <row r="101" spans="1:4">
      <c r="A101" s="8" t="s">
        <v>23</v>
      </c>
      <c r="B101" s="9">
        <v>0.1666666666666667</v>
      </c>
      <c r="C101" s="9"/>
      <c r="D101" s="10"/>
    </row>
    <row r="102" spans="1:4">
      <c r="A102" s="8" t="s">
        <v>24</v>
      </c>
      <c r="B102" s="9">
        <v>0</v>
      </c>
      <c r="C102" s="9"/>
      <c r="D102" s="10"/>
    </row>
    <row r="103" spans="1:4">
      <c r="A103" s="8" t="s">
        <v>25</v>
      </c>
      <c r="B103" s="9">
        <v>0.3333333333333333</v>
      </c>
      <c r="C103" s="9"/>
      <c r="D103" s="10"/>
    </row>
    <row r="104" spans="1:4">
      <c r="A104" s="8" t="s">
        <v>26</v>
      </c>
      <c r="B104" s="9">
        <v>0.6666666666666666</v>
      </c>
      <c r="C104" s="9"/>
      <c r="D104" s="10"/>
    </row>
    <row r="105" spans="1:4">
      <c r="A105" s="8" t="s">
        <v>52</v>
      </c>
      <c r="B105" s="9">
        <v>0.5</v>
      </c>
      <c r="C105" s="9"/>
      <c r="D105" s="10"/>
    </row>
    <row r="106" spans="1:4">
      <c r="A106" s="8" t="s">
        <v>53</v>
      </c>
      <c r="B106" s="9">
        <v>0.1666666666666667</v>
      </c>
      <c r="C106" s="9"/>
      <c r="D106" s="10"/>
    </row>
    <row r="107" spans="1:4">
      <c r="A107" s="11" t="s">
        <v>27</v>
      </c>
      <c r="B107" s="12">
        <v>6</v>
      </c>
      <c r="C107" s="12"/>
      <c r="D107" s="13"/>
    </row>
    <row r="109" spans="1:4">
      <c r="A109" s="4" t="s">
        <v>54</v>
      </c>
      <c r="C109" s="5" t="s">
        <v>18</v>
      </c>
      <c r="D109" s="5"/>
    </row>
    <row r="110" spans="1:4">
      <c r="A110" s="6" t="s">
        <v>19</v>
      </c>
      <c r="B110" s="6" t="s">
        <v>50</v>
      </c>
      <c r="C110" s="6" t="s">
        <v>21</v>
      </c>
      <c r="D110" s="7" t="s">
        <v>22</v>
      </c>
    </row>
    <row r="111" spans="1:4">
      <c r="A111" s="8" t="s">
        <v>23</v>
      </c>
      <c r="B111" s="9">
        <v>0.3333333333333333</v>
      </c>
      <c r="C111" s="9">
        <v>0.3333333333333333</v>
      </c>
      <c r="D111" s="10">
        <v>0.3333333333333333</v>
      </c>
    </row>
    <row r="112" spans="1:4">
      <c r="A112" s="8" t="s">
        <v>24</v>
      </c>
      <c r="B112" s="9">
        <v>0.3333333333333333</v>
      </c>
      <c r="C112" s="9">
        <v>0.3333333333333333</v>
      </c>
      <c r="D112" s="10">
        <v>0.3333333333333333</v>
      </c>
    </row>
    <row r="113" spans="1:4">
      <c r="A113" s="8" t="s">
        <v>25</v>
      </c>
      <c r="B113" s="9">
        <v>0.1666666666666667</v>
      </c>
      <c r="C113" s="9">
        <v>0.3333333333333333</v>
      </c>
      <c r="D113" s="10">
        <v>0</v>
      </c>
    </row>
    <row r="114" spans="1:4">
      <c r="A114" s="8" t="s">
        <v>26</v>
      </c>
      <c r="B114" s="9">
        <v>0.5</v>
      </c>
      <c r="C114" s="9">
        <v>0.6666666666666666</v>
      </c>
      <c r="D114" s="10">
        <v>0.3333333333333333</v>
      </c>
    </row>
    <row r="115" spans="1:4">
      <c r="A115" s="8" t="s">
        <v>52</v>
      </c>
      <c r="B115" s="9">
        <v>0.3333333333333333</v>
      </c>
      <c r="C115" s="9">
        <v>0.3333333333333333</v>
      </c>
      <c r="D115" s="10">
        <v>0.3333333333333333</v>
      </c>
    </row>
    <row r="116" spans="1:4">
      <c r="A116" s="11" t="s">
        <v>27</v>
      </c>
      <c r="B116" s="12">
        <v>6</v>
      </c>
      <c r="C116" s="12">
        <v>3</v>
      </c>
      <c r="D116" s="13">
        <v>3</v>
      </c>
    </row>
    <row r="118" spans="1:4">
      <c r="A118" s="4" t="s">
        <v>54</v>
      </c>
      <c r="C118" s="5" t="s">
        <v>18</v>
      </c>
      <c r="D118" s="5"/>
    </row>
    <row r="119" spans="1:4">
      <c r="A119" s="6" t="s">
        <v>19</v>
      </c>
      <c r="B119" s="6" t="s">
        <v>50</v>
      </c>
      <c r="C119" s="6" t="s">
        <v>28</v>
      </c>
      <c r="D119" s="7" t="s">
        <v>29</v>
      </c>
    </row>
    <row r="120" spans="1:4">
      <c r="A120" s="8" t="s">
        <v>23</v>
      </c>
      <c r="B120" s="9">
        <v>0.3333333333333333</v>
      </c>
      <c r="C120" s="9"/>
      <c r="D120" s="10"/>
    </row>
    <row r="121" spans="1:4">
      <c r="A121" s="8" t="s">
        <v>24</v>
      </c>
      <c r="B121" s="9">
        <v>0.3333333333333333</v>
      </c>
      <c r="C121" s="9"/>
      <c r="D121" s="10"/>
    </row>
    <row r="122" spans="1:4">
      <c r="A122" s="8" t="s">
        <v>25</v>
      </c>
      <c r="B122" s="9">
        <v>0.1666666666666667</v>
      </c>
      <c r="C122" s="9"/>
      <c r="D122" s="10"/>
    </row>
    <row r="123" spans="1:4">
      <c r="A123" s="8" t="s">
        <v>26</v>
      </c>
      <c r="B123" s="9">
        <v>0.5</v>
      </c>
      <c r="C123" s="9"/>
      <c r="D123" s="10"/>
    </row>
    <row r="124" spans="1:4">
      <c r="A124" s="8" t="s">
        <v>52</v>
      </c>
      <c r="B124" s="9">
        <v>0.3333333333333333</v>
      </c>
      <c r="C124" s="9"/>
      <c r="D124" s="10"/>
    </row>
    <row r="125" spans="1:4">
      <c r="A125" s="11" t="s">
        <v>27</v>
      </c>
      <c r="B125" s="12">
        <v>6</v>
      </c>
      <c r="C125" s="12"/>
      <c r="D125" s="13"/>
    </row>
    <row r="127" spans="1:4">
      <c r="A127" s="4" t="s">
        <v>55</v>
      </c>
      <c r="C127" s="5" t="s">
        <v>18</v>
      </c>
      <c r="D127" s="5"/>
    </row>
    <row r="128" spans="1:4">
      <c r="A128" s="6" t="s">
        <v>19</v>
      </c>
      <c r="B128" s="6" t="s">
        <v>20</v>
      </c>
      <c r="C128" s="6" t="s">
        <v>21</v>
      </c>
      <c r="D128" s="7" t="s">
        <v>22</v>
      </c>
    </row>
    <row r="129" spans="1:4">
      <c r="A129" s="8" t="s">
        <v>56</v>
      </c>
      <c r="B129" s="9">
        <v>0</v>
      </c>
      <c r="C129" s="9">
        <v>0</v>
      </c>
      <c r="D129" s="10">
        <v>0</v>
      </c>
    </row>
    <row r="130" spans="1:4">
      <c r="A130" s="8" t="s">
        <v>57</v>
      </c>
      <c r="B130" s="9">
        <v>0</v>
      </c>
      <c r="C130" s="9">
        <v>0</v>
      </c>
      <c r="D130" s="10">
        <v>0</v>
      </c>
    </row>
    <row r="131" spans="1:4">
      <c r="A131" s="8" t="s">
        <v>58</v>
      </c>
      <c r="B131" s="9">
        <v>0</v>
      </c>
      <c r="C131" s="9">
        <v>0</v>
      </c>
      <c r="D131" s="10">
        <v>0</v>
      </c>
    </row>
    <row r="132" spans="1:4">
      <c r="A132" s="8" t="s">
        <v>59</v>
      </c>
      <c r="B132" s="9">
        <v>0</v>
      </c>
      <c r="C132" s="9">
        <v>0</v>
      </c>
      <c r="D132" s="10">
        <v>0</v>
      </c>
    </row>
    <row r="133" spans="1:4">
      <c r="A133" s="8" t="s">
        <v>60</v>
      </c>
      <c r="B133" s="9">
        <v>0</v>
      </c>
      <c r="C133" s="9">
        <v>0</v>
      </c>
      <c r="D133" s="10">
        <v>0</v>
      </c>
    </row>
    <row r="134" spans="1:4">
      <c r="A134" s="11" t="s">
        <v>27</v>
      </c>
      <c r="B134" s="12">
        <v>6</v>
      </c>
      <c r="C134" s="12">
        <v>3</v>
      </c>
      <c r="D134" s="13">
        <v>3</v>
      </c>
    </row>
    <row r="136" spans="1:4">
      <c r="A136" s="4" t="s">
        <v>55</v>
      </c>
      <c r="C136" s="5" t="s">
        <v>18</v>
      </c>
      <c r="D136" s="5"/>
    </row>
    <row r="137" spans="1:4">
      <c r="A137" s="6" t="s">
        <v>19</v>
      </c>
      <c r="B137" s="6" t="s">
        <v>20</v>
      </c>
      <c r="C137" s="6" t="s">
        <v>28</v>
      </c>
      <c r="D137" s="7" t="s">
        <v>29</v>
      </c>
    </row>
    <row r="138" spans="1:4">
      <c r="A138" s="8" t="s">
        <v>56</v>
      </c>
      <c r="B138" s="9">
        <v>0</v>
      </c>
      <c r="C138" s="9"/>
      <c r="D138" s="10"/>
    </row>
    <row r="139" spans="1:4">
      <c r="A139" s="8" t="s">
        <v>57</v>
      </c>
      <c r="B139" s="9">
        <v>0</v>
      </c>
      <c r="C139" s="9"/>
      <c r="D139" s="10"/>
    </row>
    <row r="140" spans="1:4">
      <c r="A140" s="8" t="s">
        <v>58</v>
      </c>
      <c r="B140" s="9">
        <v>0</v>
      </c>
      <c r="C140" s="9"/>
      <c r="D140" s="10"/>
    </row>
    <row r="141" spans="1:4">
      <c r="A141" s="8" t="s">
        <v>59</v>
      </c>
      <c r="B141" s="9">
        <v>0</v>
      </c>
      <c r="C141" s="9"/>
      <c r="D141" s="10"/>
    </row>
    <row r="142" spans="1:4">
      <c r="A142" s="8" t="s">
        <v>60</v>
      </c>
      <c r="B142" s="9">
        <v>0</v>
      </c>
      <c r="C142" s="9"/>
      <c r="D142" s="10"/>
    </row>
    <row r="143" spans="1:4">
      <c r="A143" s="11" t="s">
        <v>27</v>
      </c>
      <c r="B143" s="12">
        <v>6</v>
      </c>
      <c r="C143" s="12"/>
      <c r="D143" s="13"/>
    </row>
    <row r="145" spans="1:4">
      <c r="A145" s="4" t="s">
        <v>61</v>
      </c>
      <c r="C145" s="5" t="s">
        <v>18</v>
      </c>
      <c r="D145" s="5"/>
    </row>
    <row r="146" spans="1:4">
      <c r="A146" s="6" t="s">
        <v>19</v>
      </c>
      <c r="B146" s="6" t="s">
        <v>20</v>
      </c>
      <c r="C146" s="6" t="s">
        <v>21</v>
      </c>
      <c r="D146" s="7" t="s">
        <v>22</v>
      </c>
    </row>
    <row r="147" spans="1:4">
      <c r="A147" s="8" t="s">
        <v>56</v>
      </c>
      <c r="B147" s="9">
        <v>0</v>
      </c>
      <c r="C147" s="9">
        <v>0</v>
      </c>
      <c r="D147" s="10">
        <v>0</v>
      </c>
    </row>
    <row r="148" spans="1:4">
      <c r="A148" s="8" t="s">
        <v>57</v>
      </c>
      <c r="B148" s="9">
        <v>0.1666666666666667</v>
      </c>
      <c r="C148" s="9">
        <v>0.3333333333333333</v>
      </c>
      <c r="D148" s="10">
        <v>0</v>
      </c>
    </row>
    <row r="149" spans="1:4">
      <c r="A149" s="8" t="s">
        <v>58</v>
      </c>
      <c r="B149" s="9">
        <v>0</v>
      </c>
      <c r="C149" s="9">
        <v>0</v>
      </c>
      <c r="D149" s="10">
        <v>0</v>
      </c>
    </row>
    <row r="150" spans="1:4">
      <c r="A150" s="8" t="s">
        <v>59</v>
      </c>
      <c r="B150" s="9">
        <v>0</v>
      </c>
      <c r="C150" s="9">
        <v>0</v>
      </c>
      <c r="D150" s="10">
        <v>0</v>
      </c>
    </row>
    <row r="151" spans="1:4">
      <c r="A151" s="8" t="s">
        <v>60</v>
      </c>
      <c r="B151" s="9">
        <v>0</v>
      </c>
      <c r="C151" s="9">
        <v>0</v>
      </c>
      <c r="D151" s="10">
        <v>0</v>
      </c>
    </row>
    <row r="152" spans="1:4">
      <c r="A152" s="8" t="s">
        <v>62</v>
      </c>
      <c r="B152" s="9">
        <v>0.8333333333333334</v>
      </c>
      <c r="C152" s="9">
        <v>0.6666666666666666</v>
      </c>
      <c r="D152" s="10">
        <v>1</v>
      </c>
    </row>
    <row r="153" spans="1:4">
      <c r="A153" s="11" t="s">
        <v>27</v>
      </c>
      <c r="B153" s="12">
        <v>6</v>
      </c>
      <c r="C153" s="12">
        <v>3</v>
      </c>
      <c r="D153" s="13">
        <v>3</v>
      </c>
    </row>
    <row r="155" spans="1:4">
      <c r="A155" s="4" t="s">
        <v>61</v>
      </c>
      <c r="C155" s="5" t="s">
        <v>18</v>
      </c>
      <c r="D155" s="5"/>
    </row>
    <row r="156" spans="1:4">
      <c r="A156" s="6" t="s">
        <v>19</v>
      </c>
      <c r="B156" s="6" t="s">
        <v>20</v>
      </c>
      <c r="C156" s="6" t="s">
        <v>28</v>
      </c>
      <c r="D156" s="7" t="s">
        <v>29</v>
      </c>
    </row>
    <row r="157" spans="1:4">
      <c r="A157" s="8" t="s">
        <v>56</v>
      </c>
      <c r="B157" s="9">
        <v>0</v>
      </c>
      <c r="C157" s="9"/>
      <c r="D157" s="10"/>
    </row>
    <row r="158" spans="1:4">
      <c r="A158" s="8" t="s">
        <v>57</v>
      </c>
      <c r="B158" s="9">
        <v>0.1666666666666667</v>
      </c>
      <c r="C158" s="9"/>
      <c r="D158" s="10"/>
    </row>
    <row r="159" spans="1:4">
      <c r="A159" s="8" t="s">
        <v>58</v>
      </c>
      <c r="B159" s="9">
        <v>0</v>
      </c>
      <c r="C159" s="9"/>
      <c r="D159" s="10"/>
    </row>
    <row r="160" spans="1:4">
      <c r="A160" s="8" t="s">
        <v>59</v>
      </c>
      <c r="B160" s="9">
        <v>0</v>
      </c>
      <c r="C160" s="9"/>
      <c r="D160" s="10"/>
    </row>
    <row r="161" spans="1:4">
      <c r="A161" s="8" t="s">
        <v>60</v>
      </c>
      <c r="B161" s="9">
        <v>0</v>
      </c>
      <c r="C161" s="9"/>
      <c r="D161" s="10"/>
    </row>
    <row r="162" spans="1:4">
      <c r="A162" s="8" t="s">
        <v>62</v>
      </c>
      <c r="B162" s="9">
        <v>0.8333333333333334</v>
      </c>
      <c r="C162" s="9"/>
      <c r="D162" s="10"/>
    </row>
    <row r="163" spans="1:4">
      <c r="A163" s="11" t="s">
        <v>27</v>
      </c>
      <c r="B163" s="12">
        <v>6</v>
      </c>
      <c r="C163" s="12"/>
      <c r="D163" s="13"/>
    </row>
    <row r="165" spans="1:4">
      <c r="A165" s="4" t="s">
        <v>63</v>
      </c>
      <c r="C165" s="5" t="s">
        <v>18</v>
      </c>
      <c r="D165" s="5"/>
    </row>
    <row r="166" spans="1:4">
      <c r="A166" s="6" t="s">
        <v>19</v>
      </c>
      <c r="B166" s="6" t="s">
        <v>20</v>
      </c>
      <c r="C166" s="6" t="s">
        <v>21</v>
      </c>
      <c r="D166" s="7" t="s">
        <v>22</v>
      </c>
    </row>
    <row r="167" spans="1:4">
      <c r="A167" s="8" t="s">
        <v>33</v>
      </c>
      <c r="B167" s="9">
        <v>0.3333333333333333</v>
      </c>
      <c r="C167" s="9">
        <v>0</v>
      </c>
      <c r="D167" s="10">
        <v>0.6666666666666666</v>
      </c>
    </row>
    <row r="168" spans="1:4">
      <c r="A168" s="8" t="s">
        <v>34</v>
      </c>
      <c r="B168" s="9">
        <v>0.1666666666666667</v>
      </c>
      <c r="C168" s="9">
        <v>0.3333333333333333</v>
      </c>
      <c r="D168" s="10">
        <v>0</v>
      </c>
    </row>
    <row r="169" spans="1:4">
      <c r="A169" s="8" t="s">
        <v>35</v>
      </c>
      <c r="B169" s="9">
        <v>0.3333333333333333</v>
      </c>
      <c r="C169" s="9">
        <v>0.3333333333333333</v>
      </c>
      <c r="D169" s="10">
        <v>0.3333333333333333</v>
      </c>
    </row>
    <row r="170" spans="1:4">
      <c r="A170" s="8" t="s">
        <v>36</v>
      </c>
      <c r="B170" s="9">
        <v>0.1666666666666667</v>
      </c>
      <c r="C170" s="9">
        <v>0.3333333333333333</v>
      </c>
      <c r="D170" s="10">
        <v>0</v>
      </c>
    </row>
    <row r="171" spans="1:4">
      <c r="A171" s="8" t="s">
        <v>64</v>
      </c>
      <c r="B171" s="9">
        <v>0</v>
      </c>
      <c r="C171" s="9">
        <v>0</v>
      </c>
      <c r="D171" s="10">
        <v>0</v>
      </c>
    </row>
    <row r="172" spans="1:4">
      <c r="A172" s="11" t="s">
        <v>27</v>
      </c>
      <c r="B172" s="12">
        <v>6</v>
      </c>
      <c r="C172" s="12">
        <v>3</v>
      </c>
      <c r="D172" s="13">
        <v>3</v>
      </c>
    </row>
    <row r="174" spans="1:4">
      <c r="A174" s="4" t="s">
        <v>63</v>
      </c>
      <c r="C174" s="5" t="s">
        <v>18</v>
      </c>
      <c r="D174" s="5"/>
    </row>
    <row r="175" spans="1:4">
      <c r="A175" s="6" t="s">
        <v>19</v>
      </c>
      <c r="B175" s="6" t="s">
        <v>20</v>
      </c>
      <c r="C175" s="6" t="s">
        <v>28</v>
      </c>
      <c r="D175" s="7" t="s">
        <v>29</v>
      </c>
    </row>
    <row r="176" spans="1:4">
      <c r="A176" s="8" t="s">
        <v>33</v>
      </c>
      <c r="B176" s="9">
        <v>0.3333333333333333</v>
      </c>
      <c r="C176" s="9"/>
      <c r="D176" s="10"/>
    </row>
    <row r="177" spans="1:4">
      <c r="A177" s="8" t="s">
        <v>34</v>
      </c>
      <c r="B177" s="9">
        <v>0.1666666666666667</v>
      </c>
      <c r="C177" s="9"/>
      <c r="D177" s="10"/>
    </row>
    <row r="178" spans="1:4">
      <c r="A178" s="8" t="s">
        <v>35</v>
      </c>
      <c r="B178" s="9">
        <v>0.3333333333333333</v>
      </c>
      <c r="C178" s="9"/>
      <c r="D178" s="10"/>
    </row>
    <row r="179" spans="1:4">
      <c r="A179" s="8" t="s">
        <v>36</v>
      </c>
      <c r="B179" s="9">
        <v>0.1666666666666667</v>
      </c>
      <c r="C179" s="9"/>
      <c r="D179" s="10"/>
    </row>
    <row r="180" spans="1:4">
      <c r="A180" s="8" t="s">
        <v>64</v>
      </c>
      <c r="B180" s="9">
        <v>0</v>
      </c>
      <c r="C180" s="9"/>
      <c r="D180" s="10"/>
    </row>
    <row r="181" spans="1:4">
      <c r="A181" s="11" t="s">
        <v>27</v>
      </c>
      <c r="B181" s="12">
        <v>6</v>
      </c>
      <c r="C181" s="12"/>
      <c r="D181" s="13"/>
    </row>
    <row r="183" spans="1:4">
      <c r="A183" s="4" t="s">
        <v>65</v>
      </c>
      <c r="C183" s="5" t="s">
        <v>18</v>
      </c>
      <c r="D183" s="5"/>
    </row>
    <row r="184" spans="1:4">
      <c r="A184" s="6" t="s">
        <v>19</v>
      </c>
      <c r="B184" s="6" t="s">
        <v>20</v>
      </c>
      <c r="C184" s="6" t="s">
        <v>21</v>
      </c>
      <c r="D184" s="7" t="s">
        <v>22</v>
      </c>
    </row>
    <row r="185" spans="1:4">
      <c r="A185" s="8" t="s">
        <v>33</v>
      </c>
      <c r="B185" s="9">
        <v>0.1666666666666667</v>
      </c>
      <c r="C185" s="9">
        <v>0</v>
      </c>
      <c r="D185" s="10">
        <v>0.3333333333333333</v>
      </c>
    </row>
    <row r="186" spans="1:4">
      <c r="A186" s="8" t="s">
        <v>34</v>
      </c>
      <c r="B186" s="9">
        <v>0</v>
      </c>
      <c r="C186" s="9">
        <v>0</v>
      </c>
      <c r="D186" s="10">
        <v>0</v>
      </c>
    </row>
    <row r="187" spans="1:4">
      <c r="A187" s="8" t="s">
        <v>35</v>
      </c>
      <c r="B187" s="9">
        <v>0.5</v>
      </c>
      <c r="C187" s="9">
        <v>0.3333333333333333</v>
      </c>
      <c r="D187" s="10">
        <v>0.6666666666666666</v>
      </c>
    </row>
    <row r="188" spans="1:4">
      <c r="A188" s="8" t="s">
        <v>36</v>
      </c>
      <c r="B188" s="9">
        <v>0.1666666666666667</v>
      </c>
      <c r="C188" s="9">
        <v>0.3333333333333333</v>
      </c>
      <c r="D188" s="10">
        <v>0</v>
      </c>
    </row>
    <row r="189" spans="1:4">
      <c r="A189" s="8" t="s">
        <v>64</v>
      </c>
      <c r="B189" s="9">
        <v>0.1666666666666667</v>
      </c>
      <c r="C189" s="9">
        <v>0.3333333333333333</v>
      </c>
      <c r="D189" s="10">
        <v>0</v>
      </c>
    </row>
    <row r="190" spans="1:4">
      <c r="A190" s="11" t="s">
        <v>27</v>
      </c>
      <c r="B190" s="12">
        <v>6</v>
      </c>
      <c r="C190" s="12">
        <v>3</v>
      </c>
      <c r="D190" s="13">
        <v>3</v>
      </c>
    </row>
    <row r="192" spans="1:4">
      <c r="A192" s="4" t="s">
        <v>65</v>
      </c>
      <c r="C192" s="5" t="s">
        <v>18</v>
      </c>
      <c r="D192" s="5"/>
    </row>
    <row r="193" spans="1:4">
      <c r="A193" s="6" t="s">
        <v>19</v>
      </c>
      <c r="B193" s="6" t="s">
        <v>20</v>
      </c>
      <c r="C193" s="6" t="s">
        <v>28</v>
      </c>
      <c r="D193" s="7" t="s">
        <v>29</v>
      </c>
    </row>
    <row r="194" spans="1:4">
      <c r="A194" s="8" t="s">
        <v>33</v>
      </c>
      <c r="B194" s="9">
        <v>0.1666666666666667</v>
      </c>
      <c r="C194" s="9"/>
      <c r="D194" s="10"/>
    </row>
    <row r="195" spans="1:4">
      <c r="A195" s="8" t="s">
        <v>34</v>
      </c>
      <c r="B195" s="9">
        <v>0</v>
      </c>
      <c r="C195" s="9"/>
      <c r="D195" s="10"/>
    </row>
    <row r="196" spans="1:4">
      <c r="A196" s="8" t="s">
        <v>35</v>
      </c>
      <c r="B196" s="9">
        <v>0.5</v>
      </c>
      <c r="C196" s="9"/>
      <c r="D196" s="10"/>
    </row>
    <row r="197" spans="1:4">
      <c r="A197" s="8" t="s">
        <v>36</v>
      </c>
      <c r="B197" s="9">
        <v>0.1666666666666667</v>
      </c>
      <c r="C197" s="9"/>
      <c r="D197" s="10"/>
    </row>
    <row r="198" spans="1:4">
      <c r="A198" s="8" t="s">
        <v>64</v>
      </c>
      <c r="B198" s="9">
        <v>0.1666666666666667</v>
      </c>
      <c r="C198" s="9"/>
      <c r="D198" s="10"/>
    </row>
    <row r="199" spans="1:4">
      <c r="A199" s="11" t="s">
        <v>27</v>
      </c>
      <c r="B199" s="12">
        <v>6</v>
      </c>
      <c r="C199" s="12"/>
      <c r="D199" s="13"/>
    </row>
    <row r="201" spans="1:4">
      <c r="A201" s="4" t="s">
        <v>66</v>
      </c>
      <c r="C201" s="5" t="s">
        <v>18</v>
      </c>
      <c r="D201" s="5"/>
    </row>
    <row r="202" spans="1:4">
      <c r="A202" s="6" t="s">
        <v>19</v>
      </c>
      <c r="B202" s="6" t="s">
        <v>20</v>
      </c>
      <c r="C202" s="6" t="s">
        <v>21</v>
      </c>
      <c r="D202" s="7" t="s">
        <v>22</v>
      </c>
    </row>
    <row r="203" spans="1:4">
      <c r="A203" s="8" t="s">
        <v>33</v>
      </c>
      <c r="B203" s="9">
        <v>0.1666666666666667</v>
      </c>
      <c r="C203" s="9">
        <v>0</v>
      </c>
      <c r="D203" s="10">
        <v>0.3333333333333333</v>
      </c>
    </row>
    <row r="204" spans="1:4">
      <c r="A204" s="8" t="s">
        <v>34</v>
      </c>
      <c r="B204" s="9">
        <v>0</v>
      </c>
      <c r="C204" s="9">
        <v>0</v>
      </c>
      <c r="D204" s="10">
        <v>0</v>
      </c>
    </row>
    <row r="205" spans="1:4">
      <c r="A205" s="8" t="s">
        <v>35</v>
      </c>
      <c r="B205" s="9">
        <v>0.1666666666666667</v>
      </c>
      <c r="C205" s="9">
        <v>0.3333333333333333</v>
      </c>
      <c r="D205" s="10">
        <v>0</v>
      </c>
    </row>
    <row r="206" spans="1:4">
      <c r="A206" s="8" t="s">
        <v>36</v>
      </c>
      <c r="B206" s="9">
        <v>0.3333333333333333</v>
      </c>
      <c r="C206" s="9">
        <v>0.3333333333333333</v>
      </c>
      <c r="D206" s="10">
        <v>0.3333333333333333</v>
      </c>
    </row>
    <row r="207" spans="1:4">
      <c r="A207" s="8" t="s">
        <v>64</v>
      </c>
      <c r="B207" s="9">
        <v>0.3333333333333333</v>
      </c>
      <c r="C207" s="9">
        <v>0.3333333333333333</v>
      </c>
      <c r="D207" s="10">
        <v>0.3333333333333333</v>
      </c>
    </row>
    <row r="208" spans="1:4">
      <c r="A208" s="11" t="s">
        <v>27</v>
      </c>
      <c r="B208" s="12">
        <v>6</v>
      </c>
      <c r="C208" s="12">
        <v>3</v>
      </c>
      <c r="D208" s="13">
        <v>3</v>
      </c>
    </row>
    <row r="210" spans="1:4">
      <c r="A210" s="4" t="s">
        <v>66</v>
      </c>
      <c r="C210" s="5" t="s">
        <v>18</v>
      </c>
      <c r="D210" s="5"/>
    </row>
    <row r="211" spans="1:4">
      <c r="A211" s="6" t="s">
        <v>19</v>
      </c>
      <c r="B211" s="6" t="s">
        <v>20</v>
      </c>
      <c r="C211" s="6" t="s">
        <v>28</v>
      </c>
      <c r="D211" s="7" t="s">
        <v>29</v>
      </c>
    </row>
    <row r="212" spans="1:4">
      <c r="A212" s="8" t="s">
        <v>33</v>
      </c>
      <c r="B212" s="9">
        <v>0.1666666666666667</v>
      </c>
      <c r="C212" s="9"/>
      <c r="D212" s="10"/>
    </row>
    <row r="213" spans="1:4">
      <c r="A213" s="8" t="s">
        <v>34</v>
      </c>
      <c r="B213" s="9">
        <v>0</v>
      </c>
      <c r="C213" s="9"/>
      <c r="D213" s="10"/>
    </row>
    <row r="214" spans="1:4">
      <c r="A214" s="8" t="s">
        <v>35</v>
      </c>
      <c r="B214" s="9">
        <v>0.1666666666666667</v>
      </c>
      <c r="C214" s="9"/>
      <c r="D214" s="10"/>
    </row>
    <row r="215" spans="1:4">
      <c r="A215" s="8" t="s">
        <v>36</v>
      </c>
      <c r="B215" s="9">
        <v>0.3333333333333333</v>
      </c>
      <c r="C215" s="9"/>
      <c r="D215" s="10"/>
    </row>
    <row r="216" spans="1:4">
      <c r="A216" s="8" t="s">
        <v>64</v>
      </c>
      <c r="B216" s="9">
        <v>0.3333333333333333</v>
      </c>
      <c r="C216" s="9"/>
      <c r="D216" s="10"/>
    </row>
    <row r="217" spans="1:4">
      <c r="A217" s="11" t="s">
        <v>27</v>
      </c>
      <c r="B217" s="12">
        <v>6</v>
      </c>
      <c r="C217" s="12"/>
      <c r="D217" s="13"/>
    </row>
    <row r="219" spans="1:4">
      <c r="A219" s="4" t="s">
        <v>67</v>
      </c>
      <c r="C219" s="5" t="s">
        <v>18</v>
      </c>
      <c r="D219" s="5"/>
    </row>
    <row r="220" spans="1:4">
      <c r="A220" s="6" t="s">
        <v>19</v>
      </c>
      <c r="B220" s="6" t="s">
        <v>20</v>
      </c>
      <c r="C220" s="6" t="s">
        <v>21</v>
      </c>
      <c r="D220" s="7" t="s">
        <v>22</v>
      </c>
    </row>
    <row r="221" spans="1:4">
      <c r="A221" s="8" t="s">
        <v>23</v>
      </c>
      <c r="B221" s="9">
        <v>0.1666666666666667</v>
      </c>
      <c r="C221" s="9">
        <v>0</v>
      </c>
      <c r="D221" s="10">
        <v>0.3333333333333333</v>
      </c>
    </row>
    <row r="222" spans="1:4">
      <c r="A222" s="8" t="s">
        <v>24</v>
      </c>
      <c r="B222" s="9">
        <v>0.1666666666666667</v>
      </c>
      <c r="C222" s="9">
        <v>0.3333333333333333</v>
      </c>
      <c r="D222" s="10">
        <v>0</v>
      </c>
    </row>
    <row r="223" spans="1:4">
      <c r="A223" s="8" t="s">
        <v>25</v>
      </c>
      <c r="B223" s="9">
        <v>0.5</v>
      </c>
      <c r="C223" s="9">
        <v>0.6666666666666666</v>
      </c>
      <c r="D223" s="10">
        <v>0.3333333333333333</v>
      </c>
    </row>
    <row r="224" spans="1:4">
      <c r="A224" s="8" t="s">
        <v>26</v>
      </c>
      <c r="B224" s="9">
        <v>0.1666666666666667</v>
      </c>
      <c r="C224" s="9">
        <v>0</v>
      </c>
      <c r="D224" s="10">
        <v>0.3333333333333333</v>
      </c>
    </row>
    <row r="225" spans="1:4">
      <c r="A225" s="11" t="s">
        <v>27</v>
      </c>
      <c r="B225" s="12">
        <v>6</v>
      </c>
      <c r="C225" s="12">
        <v>3</v>
      </c>
      <c r="D225" s="13">
        <v>3</v>
      </c>
    </row>
    <row r="227" spans="1:4">
      <c r="A227" s="4" t="s">
        <v>67</v>
      </c>
      <c r="C227" s="5" t="s">
        <v>18</v>
      </c>
      <c r="D227" s="5"/>
    </row>
    <row r="228" spans="1:4">
      <c r="A228" s="6" t="s">
        <v>19</v>
      </c>
      <c r="B228" s="6" t="s">
        <v>20</v>
      </c>
      <c r="C228" s="6" t="s">
        <v>28</v>
      </c>
      <c r="D228" s="7" t="s">
        <v>29</v>
      </c>
    </row>
    <row r="229" spans="1:4">
      <c r="A229" s="8" t="s">
        <v>23</v>
      </c>
      <c r="B229" s="9">
        <v>0.1666666666666667</v>
      </c>
      <c r="C229" s="9"/>
      <c r="D229" s="10"/>
    </row>
    <row r="230" spans="1:4">
      <c r="A230" s="8" t="s">
        <v>24</v>
      </c>
      <c r="B230" s="9">
        <v>0.1666666666666667</v>
      </c>
      <c r="C230" s="9"/>
      <c r="D230" s="10"/>
    </row>
    <row r="231" spans="1:4">
      <c r="A231" s="8" t="s">
        <v>25</v>
      </c>
      <c r="B231" s="9">
        <v>0.5</v>
      </c>
      <c r="C231" s="9"/>
      <c r="D231" s="10"/>
    </row>
    <row r="232" spans="1:4">
      <c r="A232" s="8" t="s">
        <v>26</v>
      </c>
      <c r="B232" s="9">
        <v>0.1666666666666667</v>
      </c>
      <c r="C232" s="9"/>
      <c r="D232" s="10"/>
    </row>
    <row r="233" spans="1:4">
      <c r="A233" s="11" t="s">
        <v>27</v>
      </c>
      <c r="B233" s="12">
        <v>6</v>
      </c>
      <c r="C233" s="12"/>
      <c r="D233" s="13"/>
    </row>
    <row r="235" spans="1:4">
      <c r="A235" s="4" t="s">
        <v>68</v>
      </c>
      <c r="C235" s="5" t="s">
        <v>18</v>
      </c>
      <c r="D235" s="5"/>
    </row>
    <row r="236" spans="1:4">
      <c r="A236" s="6" t="s">
        <v>19</v>
      </c>
      <c r="B236" s="6" t="s">
        <v>20</v>
      </c>
      <c r="C236" s="6" t="s">
        <v>21</v>
      </c>
      <c r="D236" s="7" t="s">
        <v>22</v>
      </c>
    </row>
    <row r="237" spans="1:4">
      <c r="A237" s="8" t="s">
        <v>23</v>
      </c>
      <c r="B237" s="9">
        <v>0.1666666666666667</v>
      </c>
      <c r="C237" s="9">
        <v>0</v>
      </c>
      <c r="D237" s="10">
        <v>0.3333333333333333</v>
      </c>
    </row>
    <row r="238" spans="1:4">
      <c r="A238" s="8" t="s">
        <v>24</v>
      </c>
      <c r="B238" s="9">
        <v>0.5</v>
      </c>
      <c r="C238" s="9">
        <v>0.6666666666666666</v>
      </c>
      <c r="D238" s="10">
        <v>0.3333333333333333</v>
      </c>
    </row>
    <row r="239" spans="1:4">
      <c r="A239" s="8" t="s">
        <v>25</v>
      </c>
      <c r="B239" s="9">
        <v>0.3333333333333333</v>
      </c>
      <c r="C239" s="9">
        <v>0.3333333333333333</v>
      </c>
      <c r="D239" s="10">
        <v>0.3333333333333333</v>
      </c>
    </row>
    <row r="240" spans="1:4">
      <c r="A240" s="8" t="s">
        <v>26</v>
      </c>
      <c r="B240" s="9">
        <v>0</v>
      </c>
      <c r="C240" s="9">
        <v>0</v>
      </c>
      <c r="D240" s="10">
        <v>0</v>
      </c>
    </row>
    <row r="241" spans="1:4">
      <c r="A241" s="11" t="s">
        <v>27</v>
      </c>
      <c r="B241" s="12">
        <v>6</v>
      </c>
      <c r="C241" s="12">
        <v>3</v>
      </c>
      <c r="D241" s="13">
        <v>3</v>
      </c>
    </row>
    <row r="243" spans="1:4">
      <c r="A243" s="4" t="s">
        <v>68</v>
      </c>
      <c r="C243" s="5" t="s">
        <v>18</v>
      </c>
      <c r="D243" s="5"/>
    </row>
    <row r="244" spans="1:4">
      <c r="A244" s="6" t="s">
        <v>19</v>
      </c>
      <c r="B244" s="6" t="s">
        <v>20</v>
      </c>
      <c r="C244" s="6" t="s">
        <v>28</v>
      </c>
      <c r="D244" s="7" t="s">
        <v>29</v>
      </c>
    </row>
    <row r="245" spans="1:4">
      <c r="A245" s="8" t="s">
        <v>23</v>
      </c>
      <c r="B245" s="9">
        <v>0.1666666666666667</v>
      </c>
      <c r="C245" s="9"/>
      <c r="D245" s="10"/>
    </row>
    <row r="246" spans="1:4">
      <c r="A246" s="8" t="s">
        <v>24</v>
      </c>
      <c r="B246" s="9">
        <v>0.5</v>
      </c>
      <c r="C246" s="9"/>
      <c r="D246" s="10"/>
    </row>
    <row r="247" spans="1:4">
      <c r="A247" s="8" t="s">
        <v>25</v>
      </c>
      <c r="B247" s="9">
        <v>0.3333333333333333</v>
      </c>
      <c r="C247" s="9"/>
      <c r="D247" s="10"/>
    </row>
    <row r="248" spans="1:4">
      <c r="A248" s="8" t="s">
        <v>26</v>
      </c>
      <c r="B248" s="9">
        <v>0</v>
      </c>
      <c r="C248" s="9"/>
      <c r="D248" s="10"/>
    </row>
    <row r="249" spans="1:4">
      <c r="A249" s="11" t="s">
        <v>27</v>
      </c>
      <c r="B249" s="12">
        <v>6</v>
      </c>
      <c r="C249" s="12"/>
      <c r="D249" s="13"/>
    </row>
    <row r="251" spans="1:4">
      <c r="A251" s="4" t="s">
        <v>69</v>
      </c>
      <c r="C251" s="5" t="s">
        <v>18</v>
      </c>
      <c r="D251" s="5"/>
    </row>
    <row r="252" spans="1:4">
      <c r="A252" s="6" t="s">
        <v>19</v>
      </c>
      <c r="B252" s="6" t="s">
        <v>20</v>
      </c>
      <c r="C252" s="6" t="s">
        <v>21</v>
      </c>
      <c r="D252" s="7" t="s">
        <v>22</v>
      </c>
    </row>
    <row r="253" spans="1:4">
      <c r="A253" s="8" t="s">
        <v>23</v>
      </c>
      <c r="B253" s="9">
        <v>0.3333333333333333</v>
      </c>
      <c r="C253" s="9">
        <v>0.3333333333333333</v>
      </c>
      <c r="D253" s="10">
        <v>0.3333333333333333</v>
      </c>
    </row>
    <row r="254" spans="1:4">
      <c r="A254" s="8" t="s">
        <v>24</v>
      </c>
      <c r="B254" s="9">
        <v>0</v>
      </c>
      <c r="C254" s="9">
        <v>0</v>
      </c>
      <c r="D254" s="10">
        <v>0</v>
      </c>
    </row>
    <row r="255" spans="1:4">
      <c r="A255" s="8" t="s">
        <v>25</v>
      </c>
      <c r="B255" s="9">
        <v>0.3333333333333333</v>
      </c>
      <c r="C255" s="9">
        <v>0.3333333333333333</v>
      </c>
      <c r="D255" s="10">
        <v>0.3333333333333333</v>
      </c>
    </row>
    <row r="256" spans="1:4">
      <c r="A256" s="8" t="s">
        <v>26</v>
      </c>
      <c r="B256" s="9">
        <v>0.3333333333333333</v>
      </c>
      <c r="C256" s="9">
        <v>0.3333333333333333</v>
      </c>
      <c r="D256" s="10">
        <v>0.3333333333333333</v>
      </c>
    </row>
    <row r="257" spans="1:4">
      <c r="A257" s="11" t="s">
        <v>27</v>
      </c>
      <c r="B257" s="12">
        <v>6</v>
      </c>
      <c r="C257" s="12">
        <v>3</v>
      </c>
      <c r="D257" s="13">
        <v>3</v>
      </c>
    </row>
    <row r="259" spans="1:4">
      <c r="A259" s="4" t="s">
        <v>69</v>
      </c>
      <c r="C259" s="5" t="s">
        <v>18</v>
      </c>
      <c r="D259" s="5"/>
    </row>
    <row r="260" spans="1:4">
      <c r="A260" s="6" t="s">
        <v>19</v>
      </c>
      <c r="B260" s="6" t="s">
        <v>20</v>
      </c>
      <c r="C260" s="6" t="s">
        <v>28</v>
      </c>
      <c r="D260" s="7" t="s">
        <v>29</v>
      </c>
    </row>
    <row r="261" spans="1:4">
      <c r="A261" s="8" t="s">
        <v>23</v>
      </c>
      <c r="B261" s="9">
        <v>0.3333333333333333</v>
      </c>
      <c r="C261" s="9"/>
      <c r="D261" s="10"/>
    </row>
    <row r="262" spans="1:4">
      <c r="A262" s="8" t="s">
        <v>24</v>
      </c>
      <c r="B262" s="9">
        <v>0</v>
      </c>
      <c r="C262" s="9"/>
      <c r="D262" s="10"/>
    </row>
    <row r="263" spans="1:4">
      <c r="A263" s="8" t="s">
        <v>25</v>
      </c>
      <c r="B263" s="9">
        <v>0.3333333333333333</v>
      </c>
      <c r="C263" s="9"/>
      <c r="D263" s="10"/>
    </row>
    <row r="264" spans="1:4">
      <c r="A264" s="8" t="s">
        <v>26</v>
      </c>
      <c r="B264" s="9">
        <v>0.3333333333333333</v>
      </c>
      <c r="C264" s="9"/>
      <c r="D264" s="10"/>
    </row>
    <row r="265" spans="1:4">
      <c r="A265" s="11" t="s">
        <v>27</v>
      </c>
      <c r="B265" s="12">
        <v>6</v>
      </c>
      <c r="C265" s="12"/>
      <c r="D265" s="13"/>
    </row>
    <row r="267" spans="1:4">
      <c r="A267" s="4" t="s">
        <v>70</v>
      </c>
      <c r="C267" s="5" t="s">
        <v>18</v>
      </c>
      <c r="D267" s="5"/>
    </row>
    <row r="268" spans="1:4">
      <c r="A268" s="6" t="s">
        <v>19</v>
      </c>
      <c r="B268" s="6" t="s">
        <v>20</v>
      </c>
      <c r="C268" s="6" t="s">
        <v>21</v>
      </c>
      <c r="D268" s="7" t="s">
        <v>22</v>
      </c>
    </row>
    <row r="269" spans="1:4">
      <c r="A269" s="8" t="s">
        <v>45</v>
      </c>
      <c r="B269" s="9">
        <v>0.5</v>
      </c>
      <c r="C269" s="9">
        <v>0</v>
      </c>
      <c r="D269" s="10">
        <v>1</v>
      </c>
    </row>
    <row r="270" spans="1:4">
      <c r="A270" s="8" t="s">
        <v>46</v>
      </c>
      <c r="B270" s="9">
        <v>0.1666666666666667</v>
      </c>
      <c r="C270" s="9">
        <v>0.3333333333333333</v>
      </c>
      <c r="D270" s="10">
        <v>0</v>
      </c>
    </row>
    <row r="271" spans="1:4">
      <c r="A271" s="8" t="s">
        <v>47</v>
      </c>
      <c r="B271" s="9">
        <v>0.3333333333333333</v>
      </c>
      <c r="C271" s="9">
        <v>0.6666666666666666</v>
      </c>
      <c r="D271" s="10">
        <v>0</v>
      </c>
    </row>
    <row r="272" spans="1:4">
      <c r="A272" s="11" t="s">
        <v>27</v>
      </c>
      <c r="B272" s="12">
        <v>6</v>
      </c>
      <c r="C272" s="12">
        <v>3</v>
      </c>
      <c r="D272" s="13">
        <v>3</v>
      </c>
    </row>
    <row r="274" spans="1:4">
      <c r="A274" s="4" t="s">
        <v>70</v>
      </c>
      <c r="C274" s="5" t="s">
        <v>18</v>
      </c>
      <c r="D274" s="5"/>
    </row>
    <row r="275" spans="1:4">
      <c r="A275" s="6" t="s">
        <v>48</v>
      </c>
      <c r="B275" s="6" t="s">
        <v>20</v>
      </c>
      <c r="C275" s="6" t="s">
        <v>21</v>
      </c>
      <c r="D275" s="7" t="s">
        <v>22</v>
      </c>
    </row>
    <row r="276" spans="1:4">
      <c r="A276" s="8" t="s">
        <v>48</v>
      </c>
      <c r="B276" s="14">
        <v>4.2</v>
      </c>
      <c r="C276" s="14">
        <v>7.3</v>
      </c>
      <c r="D276" s="15">
        <v>1</v>
      </c>
    </row>
    <row r="277" spans="1:4">
      <c r="A277" s="11" t="s">
        <v>27</v>
      </c>
      <c r="B277" s="12">
        <v>6</v>
      </c>
      <c r="C277" s="12">
        <v>3</v>
      </c>
      <c r="D277" s="13">
        <v>3</v>
      </c>
    </row>
    <row r="279" spans="1:4">
      <c r="A279" s="4" t="s">
        <v>71</v>
      </c>
      <c r="C279" s="5" t="s">
        <v>18</v>
      </c>
      <c r="D279" s="5"/>
    </row>
    <row r="280" spans="1:4">
      <c r="A280" s="6" t="s">
        <v>19</v>
      </c>
      <c r="B280" s="6" t="s">
        <v>20</v>
      </c>
      <c r="C280" s="6" t="s">
        <v>21</v>
      </c>
      <c r="D280" s="7" t="s">
        <v>22</v>
      </c>
    </row>
    <row r="281" spans="1:4">
      <c r="A281" s="8" t="s">
        <v>45</v>
      </c>
      <c r="B281" s="9">
        <v>0.5</v>
      </c>
      <c r="C281" s="9">
        <v>0.3333333333333333</v>
      </c>
      <c r="D281" s="10">
        <v>0.6666666666666666</v>
      </c>
    </row>
    <row r="282" spans="1:4">
      <c r="A282" s="8" t="s">
        <v>46</v>
      </c>
      <c r="B282" s="9">
        <v>0.1666666666666667</v>
      </c>
      <c r="C282" s="9">
        <v>0</v>
      </c>
      <c r="D282" s="10">
        <v>0.3333333333333333</v>
      </c>
    </row>
    <row r="283" spans="1:4">
      <c r="A283" s="8" t="s">
        <v>47</v>
      </c>
      <c r="B283" s="9">
        <v>0.3333333333333333</v>
      </c>
      <c r="C283" s="9">
        <v>0.6666666666666666</v>
      </c>
      <c r="D283" s="10">
        <v>0</v>
      </c>
    </row>
    <row r="284" spans="1:4">
      <c r="A284" s="11" t="s">
        <v>27</v>
      </c>
      <c r="B284" s="12">
        <v>6</v>
      </c>
      <c r="C284" s="12">
        <v>3</v>
      </c>
      <c r="D284" s="13">
        <v>3</v>
      </c>
    </row>
    <row r="286" spans="1:4">
      <c r="A286" s="4" t="s">
        <v>71</v>
      </c>
      <c r="C286" s="5" t="s">
        <v>18</v>
      </c>
      <c r="D286" s="5"/>
    </row>
    <row r="287" spans="1:4">
      <c r="A287" s="6" t="s">
        <v>48</v>
      </c>
      <c r="B287" s="6" t="s">
        <v>20</v>
      </c>
      <c r="C287" s="6" t="s">
        <v>21</v>
      </c>
      <c r="D287" s="7" t="s">
        <v>22</v>
      </c>
    </row>
    <row r="288" spans="1:4">
      <c r="A288" s="8" t="s">
        <v>48</v>
      </c>
      <c r="B288" s="14">
        <v>5.8</v>
      </c>
      <c r="C288" s="14">
        <v>7.3</v>
      </c>
      <c r="D288" s="15">
        <v>4.3</v>
      </c>
    </row>
    <row r="289" spans="1:4">
      <c r="A289" s="11" t="s">
        <v>27</v>
      </c>
      <c r="B289" s="12">
        <v>6</v>
      </c>
      <c r="C289" s="12">
        <v>3</v>
      </c>
      <c r="D289" s="13">
        <v>3</v>
      </c>
    </row>
    <row r="291" spans="1:4">
      <c r="A291" s="4" t="s">
        <v>72</v>
      </c>
      <c r="C291" s="5" t="s">
        <v>18</v>
      </c>
      <c r="D291" s="5"/>
    </row>
    <row r="292" spans="1:4">
      <c r="A292" s="6" t="s">
        <v>19</v>
      </c>
      <c r="B292" s="6" t="s">
        <v>20</v>
      </c>
      <c r="C292" s="6" t="s">
        <v>21</v>
      </c>
      <c r="D292" s="7" t="s">
        <v>22</v>
      </c>
    </row>
    <row r="293" spans="1:4">
      <c r="A293" s="8" t="s">
        <v>45</v>
      </c>
      <c r="B293" s="9">
        <v>0.3333333333333333</v>
      </c>
      <c r="C293" s="9">
        <v>0</v>
      </c>
      <c r="D293" s="10">
        <v>0.6666666666666666</v>
      </c>
    </row>
    <row r="294" spans="1:4">
      <c r="A294" s="8" t="s">
        <v>46</v>
      </c>
      <c r="B294" s="9">
        <v>0.5</v>
      </c>
      <c r="C294" s="9">
        <v>0.6666666666666666</v>
      </c>
      <c r="D294" s="10">
        <v>0.3333333333333333</v>
      </c>
    </row>
    <row r="295" spans="1:4">
      <c r="A295" s="8" t="s">
        <v>47</v>
      </c>
      <c r="B295" s="9">
        <v>0.1666666666666667</v>
      </c>
      <c r="C295" s="9">
        <v>0.3333333333333333</v>
      </c>
      <c r="D295" s="10">
        <v>0</v>
      </c>
    </row>
    <row r="296" spans="1:4">
      <c r="A296" s="11" t="s">
        <v>27</v>
      </c>
      <c r="B296" s="12">
        <v>6</v>
      </c>
      <c r="C296" s="12">
        <v>3</v>
      </c>
      <c r="D296" s="13">
        <v>3</v>
      </c>
    </row>
    <row r="298" spans="1:4">
      <c r="A298" s="4" t="s">
        <v>72</v>
      </c>
      <c r="C298" s="5" t="s">
        <v>18</v>
      </c>
      <c r="D298" s="5"/>
    </row>
    <row r="299" spans="1:4">
      <c r="A299" s="6" t="s">
        <v>48</v>
      </c>
      <c r="B299" s="6" t="s">
        <v>20</v>
      </c>
      <c r="C299" s="6" t="s">
        <v>21</v>
      </c>
      <c r="D299" s="7" t="s">
        <v>22</v>
      </c>
    </row>
    <row r="300" spans="1:4">
      <c r="A300" s="8" t="s">
        <v>48</v>
      </c>
      <c r="B300" s="14">
        <v>5.7</v>
      </c>
      <c r="C300" s="14">
        <v>7</v>
      </c>
      <c r="D300" s="15">
        <v>4.3</v>
      </c>
    </row>
    <row r="301" spans="1:4">
      <c r="A301" s="11" t="s">
        <v>27</v>
      </c>
      <c r="B301" s="12">
        <v>6</v>
      </c>
      <c r="C301" s="12">
        <v>3</v>
      </c>
      <c r="D301" s="13">
        <v>3</v>
      </c>
    </row>
    <row r="303" spans="1:4">
      <c r="A303" s="4" t="s">
        <v>73</v>
      </c>
      <c r="C303" s="5" t="s">
        <v>18</v>
      </c>
      <c r="D303" s="5"/>
    </row>
    <row r="304" spans="1:4">
      <c r="A304" s="6" t="s">
        <v>19</v>
      </c>
      <c r="B304" s="6" t="s">
        <v>20</v>
      </c>
      <c r="C304" s="6" t="s">
        <v>21</v>
      </c>
      <c r="D304" s="7" t="s">
        <v>22</v>
      </c>
    </row>
    <row r="305" spans="1:4">
      <c r="A305" s="8">
        <v>2</v>
      </c>
      <c r="B305" s="9">
        <v>0.1666666666666667</v>
      </c>
      <c r="C305" s="9">
        <v>0</v>
      </c>
      <c r="D305" s="10">
        <v>0.3333333333333333</v>
      </c>
    </row>
    <row r="306" spans="1:4">
      <c r="A306" s="8">
        <v>7</v>
      </c>
      <c r="B306" s="9">
        <v>0.1666666666666667</v>
      </c>
      <c r="C306" s="9">
        <v>0</v>
      </c>
      <c r="D306" s="10">
        <v>0.3333333333333333</v>
      </c>
    </row>
    <row r="307" spans="1:4">
      <c r="A307" s="8">
        <v>8</v>
      </c>
      <c r="B307" s="9">
        <v>0.6666666666666666</v>
      </c>
      <c r="C307" s="9">
        <v>1</v>
      </c>
      <c r="D307" s="10">
        <v>0.3333333333333333</v>
      </c>
    </row>
    <row r="308" spans="1:4">
      <c r="A308" s="11" t="s">
        <v>27</v>
      </c>
      <c r="B308" s="12">
        <v>6</v>
      </c>
      <c r="C308" s="12">
        <v>3</v>
      </c>
      <c r="D308" s="13">
        <v>3</v>
      </c>
    </row>
    <row r="310" spans="1:4">
      <c r="A310" s="4" t="s">
        <v>73</v>
      </c>
      <c r="C310" s="5" t="s">
        <v>18</v>
      </c>
      <c r="D310" s="5"/>
    </row>
    <row r="311" spans="1:4">
      <c r="A311" s="6" t="s">
        <v>19</v>
      </c>
      <c r="B311" s="6" t="s">
        <v>20</v>
      </c>
      <c r="C311" s="6" t="s">
        <v>28</v>
      </c>
      <c r="D311" s="7" t="s">
        <v>29</v>
      </c>
    </row>
    <row r="312" spans="1:4">
      <c r="A312" s="8">
        <v>2</v>
      </c>
      <c r="B312" s="9">
        <v>0.1666666666666667</v>
      </c>
      <c r="C312" s="9"/>
      <c r="D312" s="10"/>
    </row>
    <row r="313" spans="1:4">
      <c r="A313" s="8">
        <v>7</v>
      </c>
      <c r="B313" s="9">
        <v>0.1666666666666667</v>
      </c>
      <c r="C313" s="9"/>
      <c r="D313" s="10"/>
    </row>
    <row r="314" spans="1:4">
      <c r="A314" s="8">
        <v>8</v>
      </c>
      <c r="B314" s="9">
        <v>0.6666666666666666</v>
      </c>
      <c r="C314" s="9"/>
      <c r="D314" s="10"/>
    </row>
    <row r="315" spans="1:4">
      <c r="A315" s="11" t="s">
        <v>27</v>
      </c>
      <c r="B315" s="12">
        <v>6</v>
      </c>
      <c r="C315" s="12"/>
      <c r="D315" s="13"/>
    </row>
    <row r="317" spans="1:4">
      <c r="A317" s="4" t="s">
        <v>73</v>
      </c>
      <c r="C317" s="5" t="s">
        <v>18</v>
      </c>
      <c r="D317" s="5"/>
    </row>
    <row r="318" spans="1:4">
      <c r="A318" s="6" t="s">
        <v>48</v>
      </c>
      <c r="B318" s="6" t="s">
        <v>20</v>
      </c>
      <c r="C318" s="6" t="s">
        <v>21</v>
      </c>
      <c r="D318" s="7" t="s">
        <v>22</v>
      </c>
    </row>
    <row r="319" spans="1:4">
      <c r="A319" s="8" t="s">
        <v>48</v>
      </c>
      <c r="B319" s="14">
        <v>6.8</v>
      </c>
      <c r="C319" s="14">
        <v>8</v>
      </c>
      <c r="D319" s="15">
        <v>5.7</v>
      </c>
    </row>
    <row r="320" spans="1:4">
      <c r="A320" s="11" t="s">
        <v>27</v>
      </c>
      <c r="B320" s="12">
        <v>6</v>
      </c>
      <c r="C320" s="12">
        <v>3</v>
      </c>
      <c r="D320" s="13">
        <v>3</v>
      </c>
    </row>
    <row r="322" spans="1:4">
      <c r="A322" s="4" t="s">
        <v>74</v>
      </c>
      <c r="C322" s="5" t="s">
        <v>18</v>
      </c>
      <c r="D322" s="5"/>
    </row>
    <row r="323" spans="1:4">
      <c r="A323" s="6" t="s">
        <v>19</v>
      </c>
      <c r="B323" s="6" t="s">
        <v>20</v>
      </c>
      <c r="C323" s="6" t="s">
        <v>21</v>
      </c>
      <c r="D323" s="7" t="s">
        <v>22</v>
      </c>
    </row>
    <row r="324" spans="1:4">
      <c r="A324" s="8">
        <v>3</v>
      </c>
      <c r="B324" s="9">
        <v>0.6666666666666666</v>
      </c>
      <c r="C324" s="9">
        <v>1</v>
      </c>
      <c r="D324" s="10">
        <v>0.5</v>
      </c>
    </row>
    <row r="325" spans="1:4">
      <c r="A325" s="8">
        <v>9</v>
      </c>
      <c r="B325" s="9">
        <v>0.3333333333333333</v>
      </c>
      <c r="C325" s="9">
        <v>0</v>
      </c>
      <c r="D325" s="10">
        <v>0.5</v>
      </c>
    </row>
    <row r="326" spans="1:4">
      <c r="A326" s="11" t="s">
        <v>27</v>
      </c>
      <c r="B326" s="12">
        <v>3</v>
      </c>
      <c r="C326" s="12">
        <v>1</v>
      </c>
      <c r="D326" s="13">
        <v>2</v>
      </c>
    </row>
    <row r="328" spans="1:4">
      <c r="A328" s="4" t="s">
        <v>74</v>
      </c>
      <c r="C328" s="5" t="s">
        <v>18</v>
      </c>
      <c r="D328" s="5"/>
    </row>
    <row r="329" spans="1:4">
      <c r="A329" s="6" t="s">
        <v>19</v>
      </c>
      <c r="B329" s="6" t="s">
        <v>20</v>
      </c>
      <c r="C329" s="6" t="s">
        <v>28</v>
      </c>
      <c r="D329" s="7" t="s">
        <v>29</v>
      </c>
    </row>
    <row r="330" spans="1:4">
      <c r="A330" s="8">
        <v>3</v>
      </c>
      <c r="B330" s="9">
        <v>0.6666666666666666</v>
      </c>
      <c r="C330" s="9"/>
      <c r="D330" s="10"/>
    </row>
    <row r="331" spans="1:4">
      <c r="A331" s="8">
        <v>9</v>
      </c>
      <c r="B331" s="9">
        <v>0.3333333333333333</v>
      </c>
      <c r="C331" s="9"/>
      <c r="D331" s="10"/>
    </row>
    <row r="332" spans="1:4">
      <c r="A332" s="11" t="s">
        <v>27</v>
      </c>
      <c r="B332" s="12">
        <v>3</v>
      </c>
      <c r="C332" s="12"/>
      <c r="D332" s="13"/>
    </row>
    <row r="334" spans="1:4">
      <c r="A334" s="4" t="s">
        <v>74</v>
      </c>
      <c r="C334" s="5" t="s">
        <v>18</v>
      </c>
      <c r="D334" s="5"/>
    </row>
    <row r="335" spans="1:4">
      <c r="A335" s="6" t="s">
        <v>48</v>
      </c>
      <c r="B335" s="6" t="s">
        <v>20</v>
      </c>
      <c r="C335" s="6" t="s">
        <v>21</v>
      </c>
      <c r="D335" s="7" t="s">
        <v>22</v>
      </c>
    </row>
    <row r="336" spans="1:4">
      <c r="A336" s="8" t="s">
        <v>48</v>
      </c>
      <c r="B336" s="14">
        <v>5</v>
      </c>
      <c r="C336" s="14">
        <v>3</v>
      </c>
      <c r="D336" s="15">
        <v>6</v>
      </c>
    </row>
    <row r="337" spans="1:4">
      <c r="A337" s="11" t="s">
        <v>27</v>
      </c>
      <c r="B337" s="12">
        <v>3</v>
      </c>
      <c r="C337" s="12">
        <v>1</v>
      </c>
      <c r="D337" s="13">
        <v>2</v>
      </c>
    </row>
    <row r="339" spans="1:4">
      <c r="A339" s="4" t="s">
        <v>75</v>
      </c>
      <c r="C339" s="5" t="s">
        <v>18</v>
      </c>
      <c r="D339" s="5"/>
    </row>
    <row r="340" spans="1:4">
      <c r="A340" s="6" t="s">
        <v>19</v>
      </c>
      <c r="B340" s="6" t="s">
        <v>20</v>
      </c>
      <c r="C340" s="6" t="s">
        <v>21</v>
      </c>
      <c r="D340" s="7" t="s">
        <v>22</v>
      </c>
    </row>
    <row r="341" spans="1:4">
      <c r="A341" s="8">
        <v>0</v>
      </c>
      <c r="B341" s="9">
        <v>0.5</v>
      </c>
      <c r="C341" s="9">
        <v>0.3333333333333333</v>
      </c>
      <c r="D341" s="10">
        <v>0.6666666666666666</v>
      </c>
    </row>
    <row r="342" spans="1:4">
      <c r="A342" s="8">
        <v>1</v>
      </c>
      <c r="B342" s="9">
        <v>0.5</v>
      </c>
      <c r="C342" s="9">
        <v>0.6666666666666666</v>
      </c>
      <c r="D342" s="10">
        <v>0.3333333333333333</v>
      </c>
    </row>
    <row r="343" spans="1:4">
      <c r="A343" s="11" t="s">
        <v>27</v>
      </c>
      <c r="B343" s="12">
        <v>6</v>
      </c>
      <c r="C343" s="12">
        <v>3</v>
      </c>
      <c r="D343" s="13">
        <v>3</v>
      </c>
    </row>
    <row r="345" spans="1:4">
      <c r="A345" s="4" t="s">
        <v>75</v>
      </c>
      <c r="C345" s="5" t="s">
        <v>18</v>
      </c>
      <c r="D345" s="5"/>
    </row>
    <row r="346" spans="1:4">
      <c r="A346" s="6" t="s">
        <v>19</v>
      </c>
      <c r="B346" s="6" t="s">
        <v>20</v>
      </c>
      <c r="C346" s="6" t="s">
        <v>28</v>
      </c>
      <c r="D346" s="7" t="s">
        <v>29</v>
      </c>
    </row>
    <row r="347" spans="1:4">
      <c r="A347" s="8">
        <v>0</v>
      </c>
      <c r="B347" s="9">
        <v>0.5</v>
      </c>
      <c r="C347" s="9"/>
      <c r="D347" s="10"/>
    </row>
    <row r="348" spans="1:4">
      <c r="A348" s="8">
        <v>1</v>
      </c>
      <c r="B348" s="9">
        <v>0.5</v>
      </c>
      <c r="C348" s="9"/>
      <c r="D348" s="10"/>
    </row>
    <row r="349" spans="1:4">
      <c r="A349" s="11" t="s">
        <v>27</v>
      </c>
      <c r="B349" s="12">
        <v>6</v>
      </c>
      <c r="C349" s="12"/>
      <c r="D349" s="13"/>
    </row>
    <row r="351" spans="1:4">
      <c r="A351" s="4" t="s">
        <v>76</v>
      </c>
      <c r="C351" s="5" t="s">
        <v>18</v>
      </c>
      <c r="D351" s="5"/>
    </row>
    <row r="352" spans="1:4">
      <c r="A352" s="6" t="s">
        <v>19</v>
      </c>
      <c r="B352" s="6" t="s">
        <v>20</v>
      </c>
      <c r="C352" s="6" t="s">
        <v>21</v>
      </c>
      <c r="D352" s="7" t="s">
        <v>22</v>
      </c>
    </row>
    <row r="353" spans="1:4">
      <c r="A353" s="8">
        <v>1</v>
      </c>
      <c r="B353" s="9">
        <v>1</v>
      </c>
      <c r="C353" s="9">
        <v>1</v>
      </c>
      <c r="D353" s="10">
        <v>1</v>
      </c>
    </row>
    <row r="354" spans="1:4">
      <c r="A354" s="11" t="s">
        <v>27</v>
      </c>
      <c r="B354" s="12">
        <v>6</v>
      </c>
      <c r="C354" s="12">
        <v>3</v>
      </c>
      <c r="D354" s="13">
        <v>3</v>
      </c>
    </row>
    <row r="356" spans="1:4">
      <c r="A356" s="4" t="s">
        <v>76</v>
      </c>
      <c r="C356" s="5" t="s">
        <v>18</v>
      </c>
      <c r="D356" s="5"/>
    </row>
    <row r="357" spans="1:4">
      <c r="A357" s="6" t="s">
        <v>19</v>
      </c>
      <c r="B357" s="6" t="s">
        <v>20</v>
      </c>
      <c r="C357" s="6" t="s">
        <v>28</v>
      </c>
      <c r="D357" s="7" t="s">
        <v>29</v>
      </c>
    </row>
    <row r="358" spans="1:4">
      <c r="A358" s="8">
        <v>1</v>
      </c>
      <c r="B358" s="9">
        <v>1</v>
      </c>
      <c r="C358" s="9"/>
      <c r="D358" s="10"/>
    </row>
    <row r="359" spans="1:4">
      <c r="A359" s="11" t="s">
        <v>27</v>
      </c>
      <c r="B359" s="12">
        <v>6</v>
      </c>
      <c r="C359" s="12"/>
      <c r="D359" s="13"/>
    </row>
    <row r="361" spans="1:4">
      <c r="A361" s="4" t="s">
        <v>77</v>
      </c>
      <c r="C361" s="5" t="s">
        <v>18</v>
      </c>
      <c r="D361" s="5"/>
    </row>
    <row r="362" spans="1:4">
      <c r="A362" s="6" t="s">
        <v>19</v>
      </c>
      <c r="B362" s="6" t="s">
        <v>20</v>
      </c>
      <c r="C362" s="6" t="s">
        <v>21</v>
      </c>
      <c r="D362" s="7" t="s">
        <v>22</v>
      </c>
    </row>
    <row r="363" spans="1:4">
      <c r="A363" s="8">
        <v>1</v>
      </c>
      <c r="B363" s="9">
        <v>0.1666666666666667</v>
      </c>
      <c r="C363" s="9">
        <v>0</v>
      </c>
      <c r="D363" s="10">
        <v>0.3333333333333333</v>
      </c>
    </row>
    <row r="364" spans="1:4">
      <c r="A364" s="8">
        <v>2</v>
      </c>
      <c r="B364" s="9">
        <v>0.5</v>
      </c>
      <c r="C364" s="9">
        <v>0.6666666666666666</v>
      </c>
      <c r="D364" s="10">
        <v>0.3333333333333333</v>
      </c>
    </row>
    <row r="365" spans="1:4">
      <c r="A365" s="8">
        <v>4</v>
      </c>
      <c r="B365" s="9">
        <v>0.3333333333333333</v>
      </c>
      <c r="C365" s="9">
        <v>0.3333333333333333</v>
      </c>
      <c r="D365" s="10">
        <v>0.3333333333333333</v>
      </c>
    </row>
    <row r="366" spans="1:4">
      <c r="A366" s="11" t="s">
        <v>27</v>
      </c>
      <c r="B366" s="12">
        <v>6</v>
      </c>
      <c r="C366" s="12">
        <v>3</v>
      </c>
      <c r="D366" s="13">
        <v>3</v>
      </c>
    </row>
    <row r="368" spans="1:4">
      <c r="A368" s="4" t="s">
        <v>77</v>
      </c>
      <c r="C368" s="5" t="s">
        <v>18</v>
      </c>
      <c r="D368" s="5"/>
    </row>
    <row r="369" spans="1:4">
      <c r="A369" s="6" t="s">
        <v>19</v>
      </c>
      <c r="B369" s="6" t="s">
        <v>20</v>
      </c>
      <c r="C369" s="6" t="s">
        <v>28</v>
      </c>
      <c r="D369" s="7" t="s">
        <v>29</v>
      </c>
    </row>
    <row r="370" spans="1:4">
      <c r="A370" s="8">
        <v>1</v>
      </c>
      <c r="B370" s="9">
        <v>0.1666666666666667</v>
      </c>
      <c r="C370" s="9"/>
      <c r="D370" s="10"/>
    </row>
    <row r="371" spans="1:4">
      <c r="A371" s="8">
        <v>2</v>
      </c>
      <c r="B371" s="9">
        <v>0.5</v>
      </c>
      <c r="C371" s="9"/>
      <c r="D371" s="10"/>
    </row>
    <row r="372" spans="1:4">
      <c r="A372" s="8">
        <v>4</v>
      </c>
      <c r="B372" s="9">
        <v>0.3333333333333333</v>
      </c>
      <c r="C372" s="9"/>
      <c r="D372" s="10"/>
    </row>
    <row r="373" spans="1:4">
      <c r="A373" s="11" t="s">
        <v>27</v>
      </c>
      <c r="B373" s="12">
        <v>6</v>
      </c>
      <c r="C373" s="12"/>
      <c r="D373" s="13"/>
    </row>
    <row r="375" spans="1:4">
      <c r="A375" s="4" t="s">
        <v>77</v>
      </c>
      <c r="C375" s="5" t="s">
        <v>18</v>
      </c>
      <c r="D375" s="5"/>
    </row>
    <row r="376" spans="1:4">
      <c r="A376" s="6" t="s">
        <v>48</v>
      </c>
      <c r="B376" s="6" t="s">
        <v>20</v>
      </c>
      <c r="C376" s="6" t="s">
        <v>21</v>
      </c>
      <c r="D376" s="7" t="s">
        <v>22</v>
      </c>
    </row>
    <row r="377" spans="1:4">
      <c r="A377" s="8" t="s">
        <v>48</v>
      </c>
      <c r="B377" s="14">
        <v>2.5</v>
      </c>
      <c r="C377" s="14">
        <v>2.7</v>
      </c>
      <c r="D377" s="15">
        <v>2.3</v>
      </c>
    </row>
    <row r="378" spans="1:4">
      <c r="A378" s="11" t="s">
        <v>27</v>
      </c>
      <c r="B378" s="12">
        <v>6</v>
      </c>
      <c r="C378" s="12">
        <v>3</v>
      </c>
      <c r="D378" s="13">
        <v>3</v>
      </c>
    </row>
    <row r="380" spans="1:4">
      <c r="A380" s="4" t="s">
        <v>78</v>
      </c>
      <c r="C380" s="5" t="s">
        <v>18</v>
      </c>
      <c r="D380" s="5"/>
    </row>
    <row r="381" spans="1:4">
      <c r="A381" s="6" t="s">
        <v>19</v>
      </c>
      <c r="B381" s="6" t="s">
        <v>20</v>
      </c>
      <c r="C381" s="6" t="s">
        <v>21</v>
      </c>
      <c r="D381" s="7" t="s">
        <v>22</v>
      </c>
    </row>
    <row r="382" spans="1:4">
      <c r="A382" s="8">
        <v>1</v>
      </c>
      <c r="B382" s="9">
        <v>1</v>
      </c>
      <c r="C382" s="9">
        <v>1</v>
      </c>
      <c r="D382" s="10">
        <v>1</v>
      </c>
    </row>
    <row r="383" spans="1:4">
      <c r="A383" s="11" t="s">
        <v>27</v>
      </c>
      <c r="B383" s="12">
        <v>6</v>
      </c>
      <c r="C383" s="12">
        <v>3</v>
      </c>
      <c r="D383" s="13">
        <v>3</v>
      </c>
    </row>
    <row r="385" spans="1:4">
      <c r="A385" s="4" t="s">
        <v>78</v>
      </c>
      <c r="C385" s="5" t="s">
        <v>18</v>
      </c>
      <c r="D385" s="5"/>
    </row>
    <row r="386" spans="1:4">
      <c r="A386" s="6" t="s">
        <v>19</v>
      </c>
      <c r="B386" s="6" t="s">
        <v>20</v>
      </c>
      <c r="C386" s="6" t="s">
        <v>28</v>
      </c>
      <c r="D386" s="7" t="s">
        <v>29</v>
      </c>
    </row>
    <row r="387" spans="1:4">
      <c r="A387" s="8">
        <v>1</v>
      </c>
      <c r="B387" s="9">
        <v>1</v>
      </c>
      <c r="C387" s="9"/>
      <c r="D387" s="10"/>
    </row>
    <row r="388" spans="1:4">
      <c r="A388" s="11" t="s">
        <v>27</v>
      </c>
      <c r="B388" s="12">
        <v>6</v>
      </c>
      <c r="C388" s="12"/>
      <c r="D388" s="13"/>
    </row>
    <row r="390" spans="1:4">
      <c r="A390" s="4" t="s">
        <v>79</v>
      </c>
      <c r="C390" s="5" t="s">
        <v>18</v>
      </c>
      <c r="D390" s="5"/>
    </row>
    <row r="391" spans="1:4">
      <c r="A391" s="6" t="s">
        <v>19</v>
      </c>
      <c r="B391" s="6" t="s">
        <v>20</v>
      </c>
      <c r="C391" s="6" t="s">
        <v>21</v>
      </c>
      <c r="D391" s="7" t="s">
        <v>22</v>
      </c>
    </row>
    <row r="392" spans="1:4">
      <c r="A392" s="8">
        <v>1</v>
      </c>
      <c r="B392" s="9">
        <v>0.3333333333333333</v>
      </c>
      <c r="C392" s="9">
        <v>0.6666666666666666</v>
      </c>
      <c r="D392" s="10">
        <v>0</v>
      </c>
    </row>
    <row r="393" spans="1:4">
      <c r="A393" s="8">
        <v>2</v>
      </c>
      <c r="B393" s="9">
        <v>0.1666666666666667</v>
      </c>
      <c r="C393" s="9">
        <v>0</v>
      </c>
      <c r="D393" s="10">
        <v>0.3333333333333333</v>
      </c>
    </row>
    <row r="394" spans="1:4">
      <c r="A394" s="8">
        <v>3</v>
      </c>
      <c r="B394" s="9">
        <v>0.1666666666666667</v>
      </c>
      <c r="C394" s="9">
        <v>0</v>
      </c>
      <c r="D394" s="10">
        <v>0.3333333333333333</v>
      </c>
    </row>
    <row r="395" spans="1:4">
      <c r="A395" s="8">
        <v>4</v>
      </c>
      <c r="B395" s="9">
        <v>0.3333333333333333</v>
      </c>
      <c r="C395" s="9">
        <v>0.3333333333333333</v>
      </c>
      <c r="D395" s="10">
        <v>0.3333333333333333</v>
      </c>
    </row>
    <row r="396" spans="1:4">
      <c r="A396" s="11" t="s">
        <v>27</v>
      </c>
      <c r="B396" s="12">
        <v>6</v>
      </c>
      <c r="C396" s="12">
        <v>3</v>
      </c>
      <c r="D396" s="13">
        <v>3</v>
      </c>
    </row>
    <row r="398" spans="1:4">
      <c r="A398" s="4" t="s">
        <v>79</v>
      </c>
      <c r="C398" s="5" t="s">
        <v>18</v>
      </c>
      <c r="D398" s="5"/>
    </row>
    <row r="399" spans="1:4">
      <c r="A399" s="6" t="s">
        <v>19</v>
      </c>
      <c r="B399" s="6" t="s">
        <v>20</v>
      </c>
      <c r="C399" s="6" t="s">
        <v>28</v>
      </c>
      <c r="D399" s="7" t="s">
        <v>29</v>
      </c>
    </row>
    <row r="400" spans="1:4">
      <c r="A400" s="8">
        <v>1</v>
      </c>
      <c r="B400" s="9">
        <v>0.3333333333333333</v>
      </c>
      <c r="C400" s="9"/>
      <c r="D400" s="10"/>
    </row>
    <row r="401" spans="1:4">
      <c r="A401" s="8">
        <v>2</v>
      </c>
      <c r="B401" s="9">
        <v>0.1666666666666667</v>
      </c>
      <c r="C401" s="9"/>
      <c r="D401" s="10"/>
    </row>
    <row r="402" spans="1:4">
      <c r="A402" s="8">
        <v>3</v>
      </c>
      <c r="B402" s="9">
        <v>0.1666666666666667</v>
      </c>
      <c r="C402" s="9"/>
      <c r="D402" s="10"/>
    </row>
    <row r="403" spans="1:4">
      <c r="A403" s="8">
        <v>4</v>
      </c>
      <c r="B403" s="9">
        <v>0.3333333333333333</v>
      </c>
      <c r="C403" s="9"/>
      <c r="D403" s="10"/>
    </row>
    <row r="404" spans="1:4">
      <c r="A404" s="11" t="s">
        <v>27</v>
      </c>
      <c r="B404" s="12">
        <v>6</v>
      </c>
      <c r="C404" s="12"/>
      <c r="D404" s="13"/>
    </row>
    <row r="406" spans="1:4">
      <c r="A406" s="4" t="s">
        <v>79</v>
      </c>
      <c r="C406" s="5" t="s">
        <v>18</v>
      </c>
      <c r="D406" s="5"/>
    </row>
    <row r="407" spans="1:4">
      <c r="A407" s="6" t="s">
        <v>48</v>
      </c>
      <c r="B407" s="6" t="s">
        <v>20</v>
      </c>
      <c r="C407" s="6" t="s">
        <v>21</v>
      </c>
      <c r="D407" s="7" t="s">
        <v>22</v>
      </c>
    </row>
    <row r="408" spans="1:4">
      <c r="A408" s="8" t="s">
        <v>48</v>
      </c>
      <c r="B408" s="14">
        <v>2.5</v>
      </c>
      <c r="C408" s="14">
        <v>2</v>
      </c>
      <c r="D408" s="15">
        <v>3</v>
      </c>
    </row>
    <row r="409" spans="1:4">
      <c r="A409" s="11" t="s">
        <v>27</v>
      </c>
      <c r="B409" s="12">
        <v>6</v>
      </c>
      <c r="C409" s="12">
        <v>3</v>
      </c>
      <c r="D409" s="13">
        <v>3</v>
      </c>
    </row>
    <row r="411" spans="1:4">
      <c r="A411" s="4" t="s">
        <v>80</v>
      </c>
      <c r="C411" s="5" t="s">
        <v>18</v>
      </c>
      <c r="D411" s="5"/>
    </row>
    <row r="412" spans="1:4">
      <c r="A412" s="6" t="s">
        <v>19</v>
      </c>
      <c r="B412" s="6" t="s">
        <v>20</v>
      </c>
      <c r="C412" s="6" t="s">
        <v>21</v>
      </c>
      <c r="D412" s="7" t="s">
        <v>22</v>
      </c>
    </row>
    <row r="413" spans="1:4">
      <c r="A413" s="8">
        <v>1</v>
      </c>
      <c r="B413" s="9">
        <v>1</v>
      </c>
      <c r="C413" s="9">
        <v>1</v>
      </c>
      <c r="D413" s="10">
        <v>1</v>
      </c>
    </row>
    <row r="414" spans="1:4">
      <c r="A414" s="11" t="s">
        <v>27</v>
      </c>
      <c r="B414" s="12">
        <v>6</v>
      </c>
      <c r="C414" s="12">
        <v>3</v>
      </c>
      <c r="D414" s="13">
        <v>3</v>
      </c>
    </row>
    <row r="416" spans="1:4">
      <c r="A416" s="4" t="s">
        <v>80</v>
      </c>
      <c r="C416" s="5" t="s">
        <v>18</v>
      </c>
      <c r="D416" s="5"/>
    </row>
    <row r="417" spans="1:4">
      <c r="A417" s="6" t="s">
        <v>19</v>
      </c>
      <c r="B417" s="6" t="s">
        <v>20</v>
      </c>
      <c r="C417" s="6" t="s">
        <v>28</v>
      </c>
      <c r="D417" s="7" t="s">
        <v>29</v>
      </c>
    </row>
    <row r="418" spans="1:4">
      <c r="A418" s="8">
        <v>1</v>
      </c>
      <c r="B418" s="9">
        <v>1</v>
      </c>
      <c r="C418" s="9"/>
      <c r="D418" s="10"/>
    </row>
    <row r="419" spans="1:4">
      <c r="A419" s="11" t="s">
        <v>27</v>
      </c>
      <c r="B419" s="12">
        <v>6</v>
      </c>
      <c r="C419" s="12"/>
      <c r="D419" s="13"/>
    </row>
    <row r="421" spans="1:4">
      <c r="A421" s="4" t="s">
        <v>81</v>
      </c>
      <c r="C421" s="5" t="s">
        <v>18</v>
      </c>
      <c r="D421" s="5"/>
    </row>
    <row r="422" spans="1:4">
      <c r="A422" s="6" t="s">
        <v>19</v>
      </c>
      <c r="B422" s="6" t="s">
        <v>20</v>
      </c>
      <c r="C422" s="6" t="s">
        <v>21</v>
      </c>
      <c r="D422" s="7" t="s">
        <v>22</v>
      </c>
    </row>
    <row r="423" spans="1:4">
      <c r="A423" s="8">
        <v>2</v>
      </c>
      <c r="B423" s="9">
        <v>0.3333333333333333</v>
      </c>
      <c r="C423" s="9">
        <v>0.3333333333333333</v>
      </c>
      <c r="D423" s="10">
        <v>0.3333333333333333</v>
      </c>
    </row>
    <row r="424" spans="1:4">
      <c r="A424" s="8">
        <v>3</v>
      </c>
      <c r="B424" s="9">
        <v>0.5</v>
      </c>
      <c r="C424" s="9">
        <v>0.6666666666666666</v>
      </c>
      <c r="D424" s="10">
        <v>0.3333333333333333</v>
      </c>
    </row>
    <row r="425" spans="1:4">
      <c r="A425" s="8">
        <v>4</v>
      </c>
      <c r="B425" s="9">
        <v>0.1666666666666667</v>
      </c>
      <c r="C425" s="9">
        <v>0</v>
      </c>
      <c r="D425" s="10">
        <v>0.3333333333333333</v>
      </c>
    </row>
    <row r="426" spans="1:4">
      <c r="A426" s="11" t="s">
        <v>27</v>
      </c>
      <c r="B426" s="12">
        <v>6</v>
      </c>
      <c r="C426" s="12">
        <v>3</v>
      </c>
      <c r="D426" s="13">
        <v>3</v>
      </c>
    </row>
    <row r="428" spans="1:4">
      <c r="A428" s="4" t="s">
        <v>81</v>
      </c>
      <c r="C428" s="5" t="s">
        <v>18</v>
      </c>
      <c r="D428" s="5"/>
    </row>
    <row r="429" spans="1:4">
      <c r="A429" s="6" t="s">
        <v>19</v>
      </c>
      <c r="B429" s="6" t="s">
        <v>20</v>
      </c>
      <c r="C429" s="6" t="s">
        <v>28</v>
      </c>
      <c r="D429" s="7" t="s">
        <v>29</v>
      </c>
    </row>
    <row r="430" spans="1:4">
      <c r="A430" s="8">
        <v>2</v>
      </c>
      <c r="B430" s="9">
        <v>0.3333333333333333</v>
      </c>
      <c r="C430" s="9"/>
      <c r="D430" s="10"/>
    </row>
    <row r="431" spans="1:4">
      <c r="A431" s="8">
        <v>3</v>
      </c>
      <c r="B431" s="9">
        <v>0.5</v>
      </c>
      <c r="C431" s="9"/>
      <c r="D431" s="10"/>
    </row>
    <row r="432" spans="1:4">
      <c r="A432" s="8">
        <v>4</v>
      </c>
      <c r="B432" s="9">
        <v>0.1666666666666667</v>
      </c>
      <c r="C432" s="9"/>
      <c r="D432" s="10"/>
    </row>
    <row r="433" spans="1:4">
      <c r="A433" s="11" t="s">
        <v>27</v>
      </c>
      <c r="B433" s="12">
        <v>6</v>
      </c>
      <c r="C433" s="12"/>
      <c r="D433" s="13"/>
    </row>
    <row r="435" spans="1:4">
      <c r="A435" s="4" t="s">
        <v>81</v>
      </c>
      <c r="C435" s="5" t="s">
        <v>18</v>
      </c>
      <c r="D435" s="5"/>
    </row>
    <row r="436" spans="1:4">
      <c r="A436" s="6" t="s">
        <v>48</v>
      </c>
      <c r="B436" s="6" t="s">
        <v>20</v>
      </c>
      <c r="C436" s="6" t="s">
        <v>21</v>
      </c>
      <c r="D436" s="7" t="s">
        <v>22</v>
      </c>
    </row>
    <row r="437" spans="1:4">
      <c r="A437" s="8" t="s">
        <v>48</v>
      </c>
      <c r="B437" s="14">
        <v>2.8</v>
      </c>
      <c r="C437" s="14">
        <v>2.7</v>
      </c>
      <c r="D437" s="15">
        <v>3</v>
      </c>
    </row>
    <row r="438" spans="1:4">
      <c r="A438" s="11" t="s">
        <v>27</v>
      </c>
      <c r="B438" s="12">
        <v>6</v>
      </c>
      <c r="C438" s="12">
        <v>3</v>
      </c>
      <c r="D438" s="13">
        <v>3</v>
      </c>
    </row>
    <row r="440" spans="1:4">
      <c r="A440" s="4" t="s">
        <v>82</v>
      </c>
      <c r="C440" s="5" t="s">
        <v>18</v>
      </c>
      <c r="D440" s="5"/>
    </row>
    <row r="441" spans="1:4">
      <c r="A441" s="6" t="s">
        <v>19</v>
      </c>
      <c r="B441" s="6" t="s">
        <v>20</v>
      </c>
      <c r="C441" s="6" t="s">
        <v>21</v>
      </c>
      <c r="D441" s="7" t="s">
        <v>22</v>
      </c>
    </row>
    <row r="442" spans="1:4">
      <c r="A442" s="8">
        <v>1</v>
      </c>
      <c r="B442" s="9">
        <v>1</v>
      </c>
      <c r="C442" s="9">
        <v>1</v>
      </c>
      <c r="D442" s="10">
        <v>1</v>
      </c>
    </row>
    <row r="443" spans="1:4">
      <c r="A443" s="11" t="s">
        <v>27</v>
      </c>
      <c r="B443" s="12">
        <v>6</v>
      </c>
      <c r="C443" s="12">
        <v>3</v>
      </c>
      <c r="D443" s="13">
        <v>3</v>
      </c>
    </row>
    <row r="445" spans="1:4">
      <c r="A445" s="4" t="s">
        <v>82</v>
      </c>
      <c r="C445" s="5" t="s">
        <v>18</v>
      </c>
      <c r="D445" s="5"/>
    </row>
    <row r="446" spans="1:4">
      <c r="A446" s="6" t="s">
        <v>19</v>
      </c>
      <c r="B446" s="6" t="s">
        <v>20</v>
      </c>
      <c r="C446" s="6" t="s">
        <v>28</v>
      </c>
      <c r="D446" s="7" t="s">
        <v>29</v>
      </c>
    </row>
    <row r="447" spans="1:4">
      <c r="A447" s="8">
        <v>1</v>
      </c>
      <c r="B447" s="9">
        <v>1</v>
      </c>
      <c r="C447" s="9"/>
      <c r="D447" s="10"/>
    </row>
    <row r="448" spans="1:4">
      <c r="A448" s="11" t="s">
        <v>27</v>
      </c>
      <c r="B448" s="12">
        <v>6</v>
      </c>
      <c r="C448" s="12"/>
      <c r="D448" s="13"/>
    </row>
    <row r="450" spans="1:4">
      <c r="A450" s="4" t="s">
        <v>83</v>
      </c>
      <c r="C450" s="5" t="s">
        <v>18</v>
      </c>
      <c r="D450" s="5"/>
    </row>
    <row r="451" spans="1:4">
      <c r="A451" s="6" t="s">
        <v>19</v>
      </c>
      <c r="B451" s="6" t="s">
        <v>20</v>
      </c>
      <c r="C451" s="6" t="s">
        <v>21</v>
      </c>
      <c r="D451" s="7" t="s">
        <v>22</v>
      </c>
    </row>
    <row r="452" spans="1:4">
      <c r="A452" s="8">
        <v>1</v>
      </c>
      <c r="B452" s="9">
        <v>0.5</v>
      </c>
      <c r="C452" s="9">
        <v>0.3333333333333333</v>
      </c>
      <c r="D452" s="10">
        <v>0.6666666666666666</v>
      </c>
    </row>
    <row r="453" spans="1:4">
      <c r="A453" s="8">
        <v>3</v>
      </c>
      <c r="B453" s="9">
        <v>0.3333333333333333</v>
      </c>
      <c r="C453" s="9">
        <v>0.3333333333333333</v>
      </c>
      <c r="D453" s="10">
        <v>0.3333333333333333</v>
      </c>
    </row>
    <row r="454" spans="1:4">
      <c r="A454" s="8">
        <v>4</v>
      </c>
      <c r="B454" s="9">
        <v>0.1666666666666667</v>
      </c>
      <c r="C454" s="9">
        <v>0.3333333333333333</v>
      </c>
      <c r="D454" s="10">
        <v>0</v>
      </c>
    </row>
    <row r="455" spans="1:4">
      <c r="A455" s="11" t="s">
        <v>27</v>
      </c>
      <c r="B455" s="12">
        <v>6</v>
      </c>
      <c r="C455" s="12">
        <v>3</v>
      </c>
      <c r="D455" s="13">
        <v>3</v>
      </c>
    </row>
    <row r="457" spans="1:4">
      <c r="A457" s="4" t="s">
        <v>83</v>
      </c>
      <c r="C457" s="5" t="s">
        <v>18</v>
      </c>
      <c r="D457" s="5"/>
    </row>
    <row r="458" spans="1:4">
      <c r="A458" s="6" t="s">
        <v>19</v>
      </c>
      <c r="B458" s="6" t="s">
        <v>20</v>
      </c>
      <c r="C458" s="6" t="s">
        <v>28</v>
      </c>
      <c r="D458" s="7" t="s">
        <v>29</v>
      </c>
    </row>
    <row r="459" spans="1:4">
      <c r="A459" s="8">
        <v>1</v>
      </c>
      <c r="B459" s="9">
        <v>0.5</v>
      </c>
      <c r="C459" s="9"/>
      <c r="D459" s="10"/>
    </row>
    <row r="460" spans="1:4">
      <c r="A460" s="8">
        <v>3</v>
      </c>
      <c r="B460" s="9">
        <v>0.3333333333333333</v>
      </c>
      <c r="C460" s="9"/>
      <c r="D460" s="10"/>
    </row>
    <row r="461" spans="1:4">
      <c r="A461" s="8">
        <v>4</v>
      </c>
      <c r="B461" s="9">
        <v>0.1666666666666667</v>
      </c>
      <c r="C461" s="9"/>
      <c r="D461" s="10"/>
    </row>
    <row r="462" spans="1:4">
      <c r="A462" s="11" t="s">
        <v>27</v>
      </c>
      <c r="B462" s="12">
        <v>6</v>
      </c>
      <c r="C462" s="12"/>
      <c r="D462" s="13"/>
    </row>
    <row r="464" spans="1:4">
      <c r="A464" s="4" t="s">
        <v>83</v>
      </c>
      <c r="C464" s="5" t="s">
        <v>18</v>
      </c>
      <c r="D464" s="5"/>
    </row>
    <row r="465" spans="1:4">
      <c r="A465" s="6" t="s">
        <v>48</v>
      </c>
      <c r="B465" s="6" t="s">
        <v>20</v>
      </c>
      <c r="C465" s="6" t="s">
        <v>21</v>
      </c>
      <c r="D465" s="7" t="s">
        <v>22</v>
      </c>
    </row>
    <row r="466" spans="1:4">
      <c r="A466" s="8" t="s">
        <v>48</v>
      </c>
      <c r="B466" s="14">
        <v>2.2</v>
      </c>
      <c r="C466" s="14">
        <v>2.7</v>
      </c>
      <c r="D466" s="15">
        <v>1.7</v>
      </c>
    </row>
    <row r="467" spans="1:4">
      <c r="A467" s="11" t="s">
        <v>27</v>
      </c>
      <c r="B467" s="12">
        <v>6</v>
      </c>
      <c r="C467" s="12">
        <v>3</v>
      </c>
      <c r="D467" s="13">
        <v>3</v>
      </c>
    </row>
    <row r="469" spans="1:4">
      <c r="A469" s="4" t="s">
        <v>84</v>
      </c>
      <c r="C469" s="5" t="s">
        <v>18</v>
      </c>
      <c r="D469" s="5"/>
    </row>
    <row r="470" spans="1:4">
      <c r="A470" s="6" t="s">
        <v>19</v>
      </c>
      <c r="B470" s="6" t="s">
        <v>20</v>
      </c>
      <c r="C470" s="6" t="s">
        <v>21</v>
      </c>
      <c r="D470" s="7" t="s">
        <v>22</v>
      </c>
    </row>
    <row r="471" spans="1:4">
      <c r="A471" s="8">
        <v>1</v>
      </c>
      <c r="B471" s="9">
        <v>0.3333333333333333</v>
      </c>
      <c r="C471" s="9">
        <v>0</v>
      </c>
      <c r="D471" s="10">
        <v>0.6666666666666666</v>
      </c>
    </row>
    <row r="472" spans="1:4">
      <c r="A472" s="8">
        <v>2</v>
      </c>
      <c r="B472" s="9">
        <v>0.3333333333333333</v>
      </c>
      <c r="C472" s="9">
        <v>0.6666666666666666</v>
      </c>
      <c r="D472" s="10">
        <v>0</v>
      </c>
    </row>
    <row r="473" spans="1:4">
      <c r="A473" s="8">
        <v>4</v>
      </c>
      <c r="B473" s="9">
        <v>0.1666666666666667</v>
      </c>
      <c r="C473" s="9">
        <v>0.3333333333333333</v>
      </c>
      <c r="D473" s="10">
        <v>0</v>
      </c>
    </row>
    <row r="474" spans="1:4">
      <c r="A474" s="8">
        <v>10</v>
      </c>
      <c r="B474" s="9">
        <v>0.1666666666666667</v>
      </c>
      <c r="C474" s="9">
        <v>0</v>
      </c>
      <c r="D474" s="10">
        <v>0.3333333333333333</v>
      </c>
    </row>
    <row r="475" spans="1:4">
      <c r="A475" s="11" t="s">
        <v>27</v>
      </c>
      <c r="B475" s="12">
        <v>6</v>
      </c>
      <c r="C475" s="12">
        <v>3</v>
      </c>
      <c r="D475" s="13">
        <v>3</v>
      </c>
    </row>
    <row r="477" spans="1:4">
      <c r="A477" s="4" t="s">
        <v>84</v>
      </c>
      <c r="C477" s="5" t="s">
        <v>18</v>
      </c>
      <c r="D477" s="5"/>
    </row>
    <row r="478" spans="1:4">
      <c r="A478" s="6" t="s">
        <v>19</v>
      </c>
      <c r="B478" s="6" t="s">
        <v>20</v>
      </c>
      <c r="C478" s="6" t="s">
        <v>28</v>
      </c>
      <c r="D478" s="7" t="s">
        <v>29</v>
      </c>
    </row>
    <row r="479" spans="1:4">
      <c r="A479" s="8">
        <v>1</v>
      </c>
      <c r="B479" s="9">
        <v>0.3333333333333333</v>
      </c>
      <c r="C479" s="9"/>
      <c r="D479" s="10"/>
    </row>
    <row r="480" spans="1:4">
      <c r="A480" s="8">
        <v>2</v>
      </c>
      <c r="B480" s="9">
        <v>0.3333333333333333</v>
      </c>
      <c r="C480" s="9"/>
      <c r="D480" s="10"/>
    </row>
    <row r="481" spans="1:4">
      <c r="A481" s="8">
        <v>4</v>
      </c>
      <c r="B481" s="9">
        <v>0.1666666666666667</v>
      </c>
      <c r="C481" s="9"/>
      <c r="D481" s="10"/>
    </row>
    <row r="482" spans="1:4">
      <c r="A482" s="8">
        <v>10</v>
      </c>
      <c r="B482" s="9">
        <v>0.1666666666666667</v>
      </c>
      <c r="C482" s="9"/>
      <c r="D482" s="10"/>
    </row>
    <row r="483" spans="1:4">
      <c r="A483" s="11" t="s">
        <v>27</v>
      </c>
      <c r="B483" s="12">
        <v>6</v>
      </c>
      <c r="C483" s="12"/>
      <c r="D483" s="13"/>
    </row>
    <row r="485" spans="1:4">
      <c r="A485" s="4" t="s">
        <v>84</v>
      </c>
      <c r="C485" s="5" t="s">
        <v>18</v>
      </c>
      <c r="D485" s="5"/>
    </row>
    <row r="486" spans="1:4">
      <c r="A486" s="6" t="s">
        <v>48</v>
      </c>
      <c r="B486" s="6" t="s">
        <v>20</v>
      </c>
      <c r="C486" s="6" t="s">
        <v>21</v>
      </c>
      <c r="D486" s="7" t="s">
        <v>22</v>
      </c>
    </row>
    <row r="487" spans="1:4">
      <c r="A487" s="8" t="s">
        <v>48</v>
      </c>
      <c r="B487" s="14">
        <v>3.3</v>
      </c>
      <c r="C487" s="14">
        <v>2.7</v>
      </c>
      <c r="D487" s="15">
        <v>4</v>
      </c>
    </row>
    <row r="488" spans="1:4">
      <c r="A488" s="11" t="s">
        <v>27</v>
      </c>
      <c r="B488" s="12">
        <v>6</v>
      </c>
      <c r="C488" s="12">
        <v>3</v>
      </c>
      <c r="D488" s="13">
        <v>3</v>
      </c>
    </row>
    <row r="490" spans="1:4">
      <c r="A490" s="4" t="s">
        <v>85</v>
      </c>
      <c r="C490" s="5" t="s">
        <v>18</v>
      </c>
      <c r="D490" s="5"/>
    </row>
    <row r="491" spans="1:4">
      <c r="A491" s="6" t="s">
        <v>19</v>
      </c>
      <c r="B491" s="6" t="s">
        <v>20</v>
      </c>
      <c r="C491" s="6" t="s">
        <v>21</v>
      </c>
      <c r="D491" s="7" t="s">
        <v>22</v>
      </c>
    </row>
    <row r="492" spans="1:4">
      <c r="A492" s="8">
        <v>0</v>
      </c>
      <c r="B492" s="9">
        <v>0.1666666666666667</v>
      </c>
      <c r="C492" s="9">
        <v>0</v>
      </c>
      <c r="D492" s="10">
        <v>0.3333333333333333</v>
      </c>
    </row>
    <row r="493" spans="1:4">
      <c r="A493" s="8">
        <v>2</v>
      </c>
      <c r="B493" s="9">
        <v>0.5</v>
      </c>
      <c r="C493" s="9">
        <v>0.3333333333333333</v>
      </c>
      <c r="D493" s="10">
        <v>0.6666666666666666</v>
      </c>
    </row>
    <row r="494" spans="1:4">
      <c r="A494" s="8">
        <v>4</v>
      </c>
      <c r="B494" s="9">
        <v>0.3333333333333333</v>
      </c>
      <c r="C494" s="9">
        <v>0.6666666666666666</v>
      </c>
      <c r="D494" s="10">
        <v>0</v>
      </c>
    </row>
    <row r="495" spans="1:4">
      <c r="A495" s="11" t="s">
        <v>27</v>
      </c>
      <c r="B495" s="12">
        <v>6</v>
      </c>
      <c r="C495" s="12">
        <v>3</v>
      </c>
      <c r="D495" s="13">
        <v>3</v>
      </c>
    </row>
    <row r="497" spans="1:4">
      <c r="A497" s="4" t="s">
        <v>85</v>
      </c>
      <c r="C497" s="5" t="s">
        <v>18</v>
      </c>
      <c r="D497" s="5"/>
    </row>
    <row r="498" spans="1:4">
      <c r="A498" s="6" t="s">
        <v>19</v>
      </c>
      <c r="B498" s="6" t="s">
        <v>20</v>
      </c>
      <c r="C498" s="6" t="s">
        <v>28</v>
      </c>
      <c r="D498" s="7" t="s">
        <v>29</v>
      </c>
    </row>
    <row r="499" spans="1:4">
      <c r="A499" s="8">
        <v>0</v>
      </c>
      <c r="B499" s="9">
        <v>0.1666666666666667</v>
      </c>
      <c r="C499" s="9"/>
      <c r="D499" s="10"/>
    </row>
    <row r="500" spans="1:4">
      <c r="A500" s="8">
        <v>2</v>
      </c>
      <c r="B500" s="9">
        <v>0.5</v>
      </c>
      <c r="C500" s="9"/>
      <c r="D500" s="10"/>
    </row>
    <row r="501" spans="1:4">
      <c r="A501" s="8">
        <v>4</v>
      </c>
      <c r="B501" s="9">
        <v>0.3333333333333333</v>
      </c>
      <c r="C501" s="9"/>
      <c r="D501" s="10"/>
    </row>
    <row r="502" spans="1:4">
      <c r="A502" s="11" t="s">
        <v>27</v>
      </c>
      <c r="B502" s="12">
        <v>6</v>
      </c>
      <c r="C502" s="12"/>
      <c r="D502" s="13"/>
    </row>
    <row r="504" spans="1:4">
      <c r="A504" s="4" t="s">
        <v>85</v>
      </c>
      <c r="C504" s="5" t="s">
        <v>18</v>
      </c>
      <c r="D504" s="5"/>
    </row>
    <row r="505" spans="1:4">
      <c r="A505" s="6" t="s">
        <v>48</v>
      </c>
      <c r="B505" s="6" t="s">
        <v>20</v>
      </c>
      <c r="C505" s="6" t="s">
        <v>21</v>
      </c>
      <c r="D505" s="7" t="s">
        <v>22</v>
      </c>
    </row>
    <row r="506" spans="1:4">
      <c r="A506" s="8" t="s">
        <v>48</v>
      </c>
      <c r="B506" s="14">
        <v>2.3</v>
      </c>
      <c r="C506" s="14">
        <v>3.3</v>
      </c>
      <c r="D506" s="15">
        <v>1.3</v>
      </c>
    </row>
    <row r="507" spans="1:4">
      <c r="A507" s="11" t="s">
        <v>27</v>
      </c>
      <c r="B507" s="12">
        <v>6</v>
      </c>
      <c r="C507" s="12">
        <v>3</v>
      </c>
      <c r="D507" s="13">
        <v>3</v>
      </c>
    </row>
    <row r="509" spans="1:4">
      <c r="A509" s="4" t="s">
        <v>86</v>
      </c>
      <c r="C509" s="5" t="s">
        <v>18</v>
      </c>
      <c r="D509" s="5"/>
    </row>
    <row r="510" spans="1:4">
      <c r="A510" s="6" t="s">
        <v>19</v>
      </c>
      <c r="B510" s="6" t="s">
        <v>20</v>
      </c>
      <c r="C510" s="6" t="s">
        <v>21</v>
      </c>
      <c r="D510" s="7" t="s">
        <v>22</v>
      </c>
    </row>
    <row r="511" spans="1:4">
      <c r="A511" s="8">
        <v>0</v>
      </c>
      <c r="B511" s="9">
        <v>0.1666666666666667</v>
      </c>
      <c r="C511" s="9">
        <v>0</v>
      </c>
      <c r="D511" s="10">
        <v>0.3333333333333333</v>
      </c>
    </row>
    <row r="512" spans="1:4">
      <c r="A512" s="8">
        <v>4</v>
      </c>
      <c r="B512" s="9">
        <v>0.5</v>
      </c>
      <c r="C512" s="9">
        <v>1</v>
      </c>
      <c r="D512" s="10">
        <v>0</v>
      </c>
    </row>
    <row r="513" spans="1:4">
      <c r="A513" s="8">
        <v>7</v>
      </c>
      <c r="B513" s="9">
        <v>0.3333333333333333</v>
      </c>
      <c r="C513" s="9">
        <v>0</v>
      </c>
      <c r="D513" s="10">
        <v>0.6666666666666666</v>
      </c>
    </row>
    <row r="514" spans="1:4">
      <c r="A514" s="11" t="s">
        <v>27</v>
      </c>
      <c r="B514" s="12">
        <v>6</v>
      </c>
      <c r="C514" s="12">
        <v>3</v>
      </c>
      <c r="D514" s="13">
        <v>3</v>
      </c>
    </row>
    <row r="516" spans="1:4">
      <c r="A516" s="4" t="s">
        <v>86</v>
      </c>
      <c r="C516" s="5" t="s">
        <v>18</v>
      </c>
      <c r="D516" s="5"/>
    </row>
    <row r="517" spans="1:4">
      <c r="A517" s="6" t="s">
        <v>19</v>
      </c>
      <c r="B517" s="6" t="s">
        <v>20</v>
      </c>
      <c r="C517" s="6" t="s">
        <v>28</v>
      </c>
      <c r="D517" s="7" t="s">
        <v>29</v>
      </c>
    </row>
    <row r="518" spans="1:4">
      <c r="A518" s="8">
        <v>0</v>
      </c>
      <c r="B518" s="9">
        <v>0.1666666666666667</v>
      </c>
      <c r="C518" s="9"/>
      <c r="D518" s="10"/>
    </row>
    <row r="519" spans="1:4">
      <c r="A519" s="8">
        <v>4</v>
      </c>
      <c r="B519" s="9">
        <v>0.5</v>
      </c>
      <c r="C519" s="9"/>
      <c r="D519" s="10"/>
    </row>
    <row r="520" spans="1:4">
      <c r="A520" s="8">
        <v>7</v>
      </c>
      <c r="B520" s="9">
        <v>0.3333333333333333</v>
      </c>
      <c r="C520" s="9"/>
      <c r="D520" s="10"/>
    </row>
    <row r="521" spans="1:4">
      <c r="A521" s="11" t="s">
        <v>27</v>
      </c>
      <c r="B521" s="12">
        <v>6</v>
      </c>
      <c r="C521" s="12"/>
      <c r="D521" s="13"/>
    </row>
    <row r="523" spans="1:4">
      <c r="A523" s="4" t="s">
        <v>86</v>
      </c>
      <c r="C523" s="5" t="s">
        <v>18</v>
      </c>
      <c r="D523" s="5"/>
    </row>
    <row r="524" spans="1:4">
      <c r="A524" s="6" t="s">
        <v>48</v>
      </c>
      <c r="B524" s="6" t="s">
        <v>20</v>
      </c>
      <c r="C524" s="6" t="s">
        <v>21</v>
      </c>
      <c r="D524" s="7" t="s">
        <v>22</v>
      </c>
    </row>
    <row r="525" spans="1:4">
      <c r="A525" s="8" t="s">
        <v>48</v>
      </c>
      <c r="B525" s="14">
        <v>4.3</v>
      </c>
      <c r="C525" s="14">
        <v>4</v>
      </c>
      <c r="D525" s="15">
        <v>4.7</v>
      </c>
    </row>
    <row r="526" spans="1:4">
      <c r="A526" s="11" t="s">
        <v>27</v>
      </c>
      <c r="B526" s="12">
        <v>6</v>
      </c>
      <c r="C526" s="12">
        <v>3</v>
      </c>
      <c r="D526" s="13">
        <v>3</v>
      </c>
    </row>
    <row r="528" spans="1:4">
      <c r="A528" s="4" t="s">
        <v>17</v>
      </c>
      <c r="C528" s="5" t="s">
        <v>18</v>
      </c>
      <c r="D528" s="5"/>
    </row>
    <row r="529" spans="1:4">
      <c r="A529" s="6" t="s">
        <v>19</v>
      </c>
      <c r="B529" s="6" t="s">
        <v>20</v>
      </c>
      <c r="C529" s="6" t="s">
        <v>21</v>
      </c>
      <c r="D529" s="7" t="s">
        <v>22</v>
      </c>
    </row>
    <row r="530" spans="1:4">
      <c r="A530" s="8" t="s">
        <v>21</v>
      </c>
      <c r="B530" s="9">
        <v>0.5</v>
      </c>
      <c r="C530" s="9">
        <v>1</v>
      </c>
      <c r="D530" s="10">
        <v>0</v>
      </c>
    </row>
    <row r="531" spans="1:4">
      <c r="A531" s="8" t="s">
        <v>22</v>
      </c>
      <c r="B531" s="9">
        <v>0.5</v>
      </c>
      <c r="C531" s="9">
        <v>0</v>
      </c>
      <c r="D531" s="10">
        <v>1</v>
      </c>
    </row>
    <row r="532" spans="1:4">
      <c r="A532" s="11" t="s">
        <v>27</v>
      </c>
      <c r="B532" s="12">
        <v>6</v>
      </c>
      <c r="C532" s="12">
        <v>3</v>
      </c>
      <c r="D532" s="13">
        <v>3</v>
      </c>
    </row>
    <row r="534" spans="1:4">
      <c r="A534" s="4" t="s">
        <v>17</v>
      </c>
      <c r="C534" s="5" t="s">
        <v>18</v>
      </c>
      <c r="D534" s="5"/>
    </row>
    <row r="535" spans="1:4">
      <c r="A535" s="6" t="s">
        <v>19</v>
      </c>
      <c r="B535" s="6" t="s">
        <v>20</v>
      </c>
      <c r="C535" s="6" t="s">
        <v>28</v>
      </c>
      <c r="D535" s="7" t="s">
        <v>29</v>
      </c>
    </row>
    <row r="536" spans="1:4">
      <c r="A536" s="8" t="s">
        <v>21</v>
      </c>
      <c r="B536" s="9">
        <v>0.5</v>
      </c>
      <c r="C536" s="9"/>
      <c r="D536" s="10"/>
    </row>
    <row r="537" spans="1:4">
      <c r="A537" s="8" t="s">
        <v>22</v>
      </c>
      <c r="B537" s="9">
        <v>0.5</v>
      </c>
      <c r="C537" s="9"/>
      <c r="D537" s="10"/>
    </row>
    <row r="538" spans="1:4">
      <c r="A538" s="11" t="s">
        <v>27</v>
      </c>
      <c r="B538" s="12">
        <v>6</v>
      </c>
      <c r="C538" s="12"/>
      <c r="D538" s="13"/>
    </row>
  </sheetData>
  <mergeCells count="76">
    <mergeCell ref="C1:D1"/>
    <mergeCell ref="C9:D9"/>
    <mergeCell ref="C17:D17"/>
    <mergeCell ref="C26:D26"/>
    <mergeCell ref="C35:D35"/>
    <mergeCell ref="C44:D44"/>
    <mergeCell ref="C53:D53"/>
    <mergeCell ref="C61:D61"/>
    <mergeCell ref="C68:D68"/>
    <mergeCell ref="C73:D73"/>
    <mergeCell ref="C81:D81"/>
    <mergeCell ref="C89:D89"/>
    <mergeCell ref="C99:D99"/>
    <mergeCell ref="C109:D109"/>
    <mergeCell ref="C118:D118"/>
    <mergeCell ref="C127:D127"/>
    <mergeCell ref="C136:D136"/>
    <mergeCell ref="C145:D145"/>
    <mergeCell ref="C155:D155"/>
    <mergeCell ref="C165:D165"/>
    <mergeCell ref="C174:D174"/>
    <mergeCell ref="C183:D183"/>
    <mergeCell ref="C192:D192"/>
    <mergeCell ref="C201:D201"/>
    <mergeCell ref="C210:D210"/>
    <mergeCell ref="C219:D219"/>
    <mergeCell ref="C227:D227"/>
    <mergeCell ref="C235:D235"/>
    <mergeCell ref="C243:D243"/>
    <mergeCell ref="C251:D251"/>
    <mergeCell ref="C259:D259"/>
    <mergeCell ref="C267:D267"/>
    <mergeCell ref="C274:D274"/>
    <mergeCell ref="C279:D279"/>
    <mergeCell ref="C286:D286"/>
    <mergeCell ref="C291:D291"/>
    <mergeCell ref="C298:D298"/>
    <mergeCell ref="C303:D303"/>
    <mergeCell ref="C310:D310"/>
    <mergeCell ref="C317:D317"/>
    <mergeCell ref="C322:D322"/>
    <mergeCell ref="C328:D328"/>
    <mergeCell ref="C334:D334"/>
    <mergeCell ref="C339:D339"/>
    <mergeCell ref="C345:D345"/>
    <mergeCell ref="C351:D351"/>
    <mergeCell ref="C356:D356"/>
    <mergeCell ref="C361:D361"/>
    <mergeCell ref="C368:D368"/>
    <mergeCell ref="C375:D375"/>
    <mergeCell ref="C380:D380"/>
    <mergeCell ref="C385:D385"/>
    <mergeCell ref="C390:D390"/>
    <mergeCell ref="C398:D398"/>
    <mergeCell ref="C406:D406"/>
    <mergeCell ref="C411:D411"/>
    <mergeCell ref="C416:D416"/>
    <mergeCell ref="C421:D421"/>
    <mergeCell ref="C428:D428"/>
    <mergeCell ref="C435:D435"/>
    <mergeCell ref="C440:D440"/>
    <mergeCell ref="C445:D445"/>
    <mergeCell ref="C450:D450"/>
    <mergeCell ref="C457:D457"/>
    <mergeCell ref="C464:D464"/>
    <mergeCell ref="C469:D469"/>
    <mergeCell ref="C477:D477"/>
    <mergeCell ref="C485:D485"/>
    <mergeCell ref="C490:D490"/>
    <mergeCell ref="C497:D497"/>
    <mergeCell ref="C504:D504"/>
    <mergeCell ref="C509:D509"/>
    <mergeCell ref="C516:D516"/>
    <mergeCell ref="C523:D523"/>
    <mergeCell ref="C528:D528"/>
    <mergeCell ref="C534:D5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31" width="25.7109375" customWidth="1"/>
  </cols>
  <sheetData>
    <row r="1" spans="1:8" ht="50" customHeight="1">
      <c r="A1" t="s">
        <v>126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</row>
    <row r="2" spans="1:8">
      <c r="A2" t="s">
        <v>87</v>
      </c>
      <c r="B2" t="s">
        <v>87</v>
      </c>
      <c r="C2" t="s">
        <v>87</v>
      </c>
      <c r="D2" t="s">
        <v>95</v>
      </c>
      <c r="E2" t="s">
        <v>98</v>
      </c>
      <c r="F2" t="s">
        <v>106</v>
      </c>
      <c r="G2" t="s">
        <v>114</v>
      </c>
      <c r="H2" t="s">
        <v>119</v>
      </c>
    </row>
    <row r="3" spans="1:8">
      <c r="A3" t="s">
        <v>21</v>
      </c>
      <c r="B3" t="s">
        <v>87</v>
      </c>
      <c r="C3" t="s">
        <v>92</v>
      </c>
      <c r="D3" t="s">
        <v>87</v>
      </c>
      <c r="E3" t="s">
        <v>99</v>
      </c>
      <c r="F3" t="s">
        <v>107</v>
      </c>
      <c r="G3" t="s">
        <v>99</v>
      </c>
      <c r="H3" t="s">
        <v>120</v>
      </c>
    </row>
    <row r="4" spans="1:8">
      <c r="A4" t="s">
        <v>21</v>
      </c>
      <c r="B4" t="s">
        <v>89</v>
      </c>
      <c r="C4" t="s">
        <v>93</v>
      </c>
      <c r="D4" t="s">
        <v>87</v>
      </c>
      <c r="E4" t="s">
        <v>100</v>
      </c>
      <c r="F4" t="s">
        <v>108</v>
      </c>
      <c r="G4" t="s">
        <v>115</v>
      </c>
      <c r="H4" t="s">
        <v>121</v>
      </c>
    </row>
    <row r="5" spans="1:8">
      <c r="A5" t="s">
        <v>22</v>
      </c>
      <c r="B5" t="s">
        <v>87</v>
      </c>
      <c r="C5" t="s">
        <v>87</v>
      </c>
      <c r="D5" t="s">
        <v>87</v>
      </c>
      <c r="E5" t="s">
        <v>101</v>
      </c>
      <c r="F5" t="s">
        <v>109</v>
      </c>
      <c r="G5" t="s">
        <v>87</v>
      </c>
      <c r="H5" t="s">
        <v>122</v>
      </c>
    </row>
    <row r="6" spans="1:8">
      <c r="A6" t="s">
        <v>21</v>
      </c>
      <c r="B6" t="s">
        <v>90</v>
      </c>
      <c r="C6" t="s">
        <v>94</v>
      </c>
      <c r="D6" t="s">
        <v>96</v>
      </c>
      <c r="E6" t="s">
        <v>102</v>
      </c>
      <c r="F6" t="s">
        <v>110</v>
      </c>
      <c r="G6" t="s">
        <v>116</v>
      </c>
      <c r="H6" t="s">
        <v>123</v>
      </c>
    </row>
    <row r="7" spans="1:8">
      <c r="A7" t="s">
        <v>22</v>
      </c>
      <c r="B7" t="s">
        <v>91</v>
      </c>
      <c r="C7" t="s">
        <v>87</v>
      </c>
      <c r="D7" t="s">
        <v>87</v>
      </c>
      <c r="E7" t="s">
        <v>103</v>
      </c>
      <c r="F7" t="s">
        <v>111</v>
      </c>
      <c r="G7" t="s">
        <v>117</v>
      </c>
      <c r="H7" t="s">
        <v>124</v>
      </c>
    </row>
    <row r="8" spans="1:8">
      <c r="A8" t="s">
        <v>22</v>
      </c>
      <c r="B8" t="s">
        <v>87</v>
      </c>
      <c r="C8" t="s">
        <v>87</v>
      </c>
      <c r="D8" t="s">
        <v>91</v>
      </c>
      <c r="E8" t="s">
        <v>104</v>
      </c>
      <c r="F8" t="s">
        <v>112</v>
      </c>
      <c r="G8" t="s">
        <v>87</v>
      </c>
      <c r="H8" t="s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Openingsscherm</vt:lpstr>
      <vt:lpstr>Data</vt:lpstr>
      <vt:lpstr>Tabellen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2022-02-09T11:04:23Z</dcterms:created>
  <dcterms:modified xsi:type="dcterms:W3CDTF">2022-02-09T11:04:23Z</dcterms:modified>
</cp:coreProperties>
</file>