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0490" windowHeight="6930"/>
  </bookViews>
  <sheets>
    <sheet name="Datos Balance" sheetId="1" r:id="rId1"/>
  </sheets>
  <definedNames>
    <definedName name="_xlnm.Print_Area" localSheetId="0">'Datos Balance'!$C$2:$J$82</definedName>
  </definedNames>
  <calcPr calcId="171027"/>
</workbook>
</file>

<file path=xl/calcChain.xml><?xml version="1.0" encoding="utf-8"?>
<calcChain xmlns="http://schemas.openxmlformats.org/spreadsheetml/2006/main">
  <c r="J64" i="1" l="1"/>
  <c r="H64" i="1"/>
  <c r="F64" i="1"/>
  <c r="F76" i="1"/>
  <c r="J39" i="1"/>
  <c r="H39" i="1"/>
  <c r="J37" i="1"/>
  <c r="H37" i="1"/>
  <c r="F37" i="1"/>
  <c r="F39" i="1" s="1"/>
  <c r="P19" i="1"/>
  <c r="E73" i="1" l="1"/>
  <c r="E74" i="1" s="1"/>
  <c r="H76" i="1"/>
  <c r="E59" i="1"/>
  <c r="E60" i="1" s="1"/>
  <c r="F62" i="1"/>
  <c r="F53" i="1"/>
  <c r="E49" i="1"/>
  <c r="E50" i="1" s="1"/>
  <c r="E51" i="1" s="1"/>
  <c r="E34" i="1"/>
  <c r="E35" i="1" s="1"/>
  <c r="H25" i="1"/>
  <c r="F25" i="1"/>
  <c r="H53" i="1" l="1"/>
  <c r="H79" i="1" s="1"/>
  <c r="F79" i="1"/>
  <c r="F85" i="1" s="1"/>
  <c r="F87" i="1" s="1"/>
  <c r="H62" i="1"/>
  <c r="J25" i="1"/>
  <c r="J53" i="1"/>
  <c r="H85" i="1" l="1"/>
  <c r="H87" i="1" s="1"/>
  <c r="J76" i="1"/>
  <c r="J62" i="1"/>
  <c r="J79" i="1"/>
  <c r="J85" i="1" s="1"/>
  <c r="J87" i="1" s="1"/>
</calcChain>
</file>

<file path=xl/sharedStrings.xml><?xml version="1.0" encoding="utf-8"?>
<sst xmlns="http://schemas.openxmlformats.org/spreadsheetml/2006/main" count="50" uniqueCount="47">
  <si>
    <t>Nombre de la empresa :</t>
  </si>
  <si>
    <t>Años de Análisis</t>
  </si>
  <si>
    <t>BALANCE GENERAL</t>
  </si>
  <si>
    <t>ACTIVOS</t>
  </si>
  <si>
    <t>Activos corrientes</t>
  </si>
  <si>
    <t>Caja y bancos</t>
  </si>
  <si>
    <t>Valores negociables</t>
  </si>
  <si>
    <t>Cuentas por cobrar</t>
  </si>
  <si>
    <t>Existencias</t>
  </si>
  <si>
    <t>Gastos pagados por adelantado</t>
  </si>
  <si>
    <t>Otros activos corrientes</t>
  </si>
  <si>
    <t>Total Activos corrientes</t>
  </si>
  <si>
    <t>Inversiones financieras</t>
  </si>
  <si>
    <t>Terrenos</t>
  </si>
  <si>
    <t>Inmuebles, maquinaria y equipo</t>
  </si>
  <si>
    <t>Menos: Depreciación acumulada</t>
  </si>
  <si>
    <t>Intangibles</t>
  </si>
  <si>
    <t>Otros activos no corrientes</t>
  </si>
  <si>
    <t xml:space="preserve">Total Activos </t>
  </si>
  <si>
    <t>PASIVO</t>
  </si>
  <si>
    <t>Pasivo corriente</t>
  </si>
  <si>
    <t>Cuentas por pagar comerciales</t>
  </si>
  <si>
    <t>Sobregiros y préstamos bancarios</t>
  </si>
  <si>
    <t>Parte corriente de deudas a largo plazo</t>
  </si>
  <si>
    <t>Tributos por pagar</t>
  </si>
  <si>
    <t>Otros pasivos corrientes</t>
  </si>
  <si>
    <t>Total pasivos corrientes</t>
  </si>
  <si>
    <t>Deuda a largo plazo</t>
  </si>
  <si>
    <t>Ganancias diferidas</t>
  </si>
  <si>
    <t>Otros pasivos no corrientes</t>
  </si>
  <si>
    <t>Total pasivos no corrientes</t>
  </si>
  <si>
    <t>Total Pasivos</t>
  </si>
  <si>
    <t>PATRIMONIO</t>
  </si>
  <si>
    <t>Acciones comunes</t>
  </si>
  <si>
    <t>Capital adicional</t>
  </si>
  <si>
    <t>Acciones preferentes</t>
  </si>
  <si>
    <t>Resultados acumulados</t>
  </si>
  <si>
    <t>Otras cuentas del patrimonio</t>
  </si>
  <si>
    <t>Total Pasivo y Patrimonio</t>
  </si>
  <si>
    <t>Monto Actual por Estado Financiero</t>
  </si>
  <si>
    <t>Comentario</t>
  </si>
  <si>
    <r>
      <t xml:space="preserve">Menos: </t>
    </r>
    <r>
      <rPr>
        <sz val="11"/>
        <rFont val="Calibri"/>
        <family val="2"/>
        <scheme val="minor"/>
      </rPr>
      <t>Acciones de tesorería</t>
    </r>
  </si>
  <si>
    <t>Control Activo = Pasivo + PN</t>
  </si>
  <si>
    <t>Total Activos no corrientes</t>
  </si>
  <si>
    <t>Activos no corrientes</t>
  </si>
  <si>
    <t>Total Patrimonio Neto</t>
  </si>
  <si>
    <t>Elvironcio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</si>
</sst>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.000_);_(* \(#,##0.000\);_(* &quot;-&quot;??_);_(@_)"/>
    <numFmt numFmtId="167" formatCode="_(* #,##0_);_(* \(#,##0\);_(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dashed">
        <color theme="1" tint="4.9989318521683403E-2"/>
      </left>
      <right/>
      <top style="dashed">
        <color theme="1" tint="4.9989318521683403E-2"/>
      </top>
      <bottom/>
      <diagonal/>
    </border>
    <border>
      <left/>
      <right/>
      <top style="dashed">
        <color theme="1" tint="4.9989318521683403E-2"/>
      </top>
      <bottom/>
      <diagonal/>
    </border>
    <border>
      <left/>
      <right style="dashed">
        <color theme="1" tint="4.9989318521683403E-2"/>
      </right>
      <top style="dashed">
        <color theme="1" tint="4.9989318521683403E-2"/>
      </top>
      <bottom/>
      <diagonal/>
    </border>
    <border>
      <left style="dashed">
        <color theme="1" tint="4.9989318521683403E-2"/>
      </left>
      <right/>
      <top/>
      <bottom/>
      <diagonal/>
    </border>
    <border>
      <left/>
      <right style="dashed">
        <color theme="1" tint="4.9989318521683403E-2"/>
      </right>
      <top/>
      <bottom/>
      <diagonal/>
    </border>
    <border>
      <left style="dashed">
        <color theme="1" tint="4.9989318521683403E-2"/>
      </left>
      <right/>
      <top/>
      <bottom style="dashed">
        <color theme="1" tint="4.9989318521683403E-2"/>
      </bottom>
      <diagonal/>
    </border>
    <border>
      <left/>
      <right/>
      <top/>
      <bottom style="dashed">
        <color theme="1" tint="4.9989318521683403E-2"/>
      </bottom>
      <diagonal/>
    </border>
    <border>
      <left/>
      <right style="dashed">
        <color theme="1" tint="4.9989318521683403E-2"/>
      </right>
      <top/>
      <bottom style="dashed">
        <color theme="1" tint="4.9989318521683403E-2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theme="0" tint="-0.24994659260841701"/>
      </left>
      <right style="dotted">
        <color theme="1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24994659260841701"/>
      </left>
      <right style="dashed">
        <color theme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1" fontId="3" fillId="0" borderId="3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1" fontId="3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0" fontId="2" fillId="0" borderId="0" xfId="0" applyFont="1" applyFill="1" applyBorder="1" applyProtection="1">
      <protection locked="0"/>
    </xf>
    <xf numFmtId="3" fontId="4" fillId="0" borderId="3" xfId="0" applyNumberFormat="1" applyFont="1" applyFill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3" fontId="4" fillId="0" borderId="0" xfId="0" applyNumberFormat="1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/>
    <xf numFmtId="0" fontId="3" fillId="0" borderId="0" xfId="0" applyFont="1" applyBorder="1"/>
    <xf numFmtId="165" fontId="2" fillId="0" borderId="0" xfId="1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3" fontId="2" fillId="0" borderId="0" xfId="0" applyNumberFormat="1" applyFont="1" applyFill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Fill="1" applyBorder="1"/>
    <xf numFmtId="0" fontId="2" fillId="0" borderId="17" xfId="0" applyFont="1" applyBorder="1"/>
    <xf numFmtId="0" fontId="3" fillId="0" borderId="17" xfId="0" applyFont="1" applyFill="1" applyBorder="1" applyAlignment="1">
      <alignment horizontal="center" vertical="top" wrapText="1"/>
    </xf>
    <xf numFmtId="0" fontId="2" fillId="0" borderId="18" xfId="0" applyFont="1" applyBorder="1"/>
    <xf numFmtId="0" fontId="3" fillId="0" borderId="19" xfId="0" applyFont="1" applyBorder="1"/>
    <xf numFmtId="0" fontId="2" fillId="0" borderId="19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8" xfId="0" applyFont="1" applyFill="1" applyBorder="1"/>
    <xf numFmtId="0" fontId="2" fillId="0" borderId="16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9" xfId="0" applyFont="1" applyFill="1" applyBorder="1"/>
    <xf numFmtId="167" fontId="4" fillId="0" borderId="3" xfId="1" applyNumberFormat="1" applyFont="1" applyFill="1" applyBorder="1" applyAlignment="1" applyProtection="1">
      <alignment horizontal="center"/>
      <protection locked="0"/>
    </xf>
    <xf numFmtId="167" fontId="4" fillId="0" borderId="0" xfId="1" applyNumberFormat="1" applyFont="1" applyFill="1" applyBorder="1" applyAlignment="1" applyProtection="1">
      <alignment horizontal="center"/>
      <protection locked="0"/>
    </xf>
    <xf numFmtId="0" fontId="2" fillId="0" borderId="22" xfId="0" applyFont="1" applyBorder="1"/>
    <xf numFmtId="0" fontId="5" fillId="0" borderId="0" xfId="0" applyFont="1" applyFill="1" applyBorder="1"/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5" fillId="0" borderId="0" xfId="0" applyNumberFormat="1" applyFont="1" applyFill="1" applyBorder="1" applyAlignment="1">
      <alignment horizontal="center"/>
    </xf>
    <xf numFmtId="3" fontId="3" fillId="0" borderId="23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FFFF66"/>
      <color rgb="FFFF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10</xdr:col>
      <xdr:colOff>85725</xdr:colOff>
      <xdr:row>12</xdr:row>
      <xdr:rowOff>152399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648575" y="19335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8</xdr:row>
      <xdr:rowOff>152400</xdr:rowOff>
    </xdr:from>
    <xdr:to>
      <xdr:col>10</xdr:col>
      <xdr:colOff>85725</xdr:colOff>
      <xdr:row>9</xdr:row>
      <xdr:rowOff>114301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7705725" y="1666875"/>
          <a:ext cx="85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17</xdr:row>
      <xdr:rowOff>57150</xdr:rowOff>
    </xdr:from>
    <xdr:to>
      <xdr:col>10</xdr:col>
      <xdr:colOff>85725</xdr:colOff>
      <xdr:row>18</xdr:row>
      <xdr:rowOff>65632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648575" y="26955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1400175</xdr:colOff>
      <xdr:row>3</xdr:row>
      <xdr:rowOff>32897</xdr:rowOff>
    </xdr:from>
    <xdr:to>
      <xdr:col>9</xdr:col>
      <xdr:colOff>76200</xdr:colOff>
      <xdr:row>5</xdr:row>
      <xdr:rowOff>19050</xdr:rowOff>
    </xdr:to>
    <xdr:sp macro="" textlink="">
      <xdr:nvSpPr>
        <xdr:cNvPr id="5" name="Text Box 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2390775" y="642497"/>
          <a:ext cx="3314700" cy="386203"/>
        </a:xfrm>
        <a:prstGeom prst="rect">
          <a:avLst/>
        </a:prstGeom>
        <a:noFill/>
        <a:ln w="9525" cap="flat" cmpd="sng" algn="ctr">
          <a:solidFill>
            <a:srgbClr val="FFFF66"/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wrap="square" lIns="36576" tIns="27432" rIns="36576" bIns="0" anchor="ctr" upright="1"/>
        <a:lstStyle/>
        <a:p>
          <a:pPr algn="ctr" rtl="0">
            <a:defRPr sz="1000"/>
          </a:pPr>
          <a:r>
            <a:rPr lang="es-PE" sz="14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Análisis  de Estados Financieros</a:t>
          </a:r>
          <a:endParaRPr lang="es-PE" sz="1050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oneCellAnchor>
    <xdr:from>
      <xdr:col>10</xdr:col>
      <xdr:colOff>0</xdr:colOff>
      <xdr:row>9</xdr:row>
      <xdr:rowOff>152400</xdr:rowOff>
    </xdr:from>
    <xdr:ext cx="85725" cy="219076"/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39EACEED-AF47-4F0E-9C81-F2D99E86F8C0}"/>
            </a:ext>
          </a:extLst>
        </xdr:cNvPr>
        <xdr:cNvSpPr txBox="1">
          <a:spLocks noChangeArrowheads="1"/>
        </xdr:cNvSpPr>
      </xdr:nvSpPr>
      <xdr:spPr bwMode="auto">
        <a:xfrm>
          <a:off x="6238875" y="1666875"/>
          <a:ext cx="85725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133350</xdr:colOff>
      <xdr:row>37</xdr:row>
      <xdr:rowOff>123825</xdr:rowOff>
    </xdr:from>
    <xdr:to>
      <xdr:col>10</xdr:col>
      <xdr:colOff>123825</xdr:colOff>
      <xdr:row>39</xdr:row>
      <xdr:rowOff>57150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7F6BCF47-4855-4E07-9D3F-CFDBDEA6E299}"/>
            </a:ext>
          </a:extLst>
        </xdr:cNvPr>
        <xdr:cNvSpPr/>
      </xdr:nvSpPr>
      <xdr:spPr>
        <a:xfrm>
          <a:off x="952500" y="6972300"/>
          <a:ext cx="5781675" cy="314325"/>
        </a:xfrm>
        <a:prstGeom prst="rect">
          <a:avLst/>
        </a:prstGeom>
        <a:noFill/>
        <a:ln>
          <a:solidFill>
            <a:srgbClr val="FFFF66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123825</xdr:colOff>
      <xdr:row>77</xdr:row>
      <xdr:rowOff>95250</xdr:rowOff>
    </xdr:from>
    <xdr:to>
      <xdr:col>10</xdr:col>
      <xdr:colOff>114300</xdr:colOff>
      <xdr:row>79</xdr:row>
      <xdr:rowOff>85726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C4730739-16C3-478D-8ED6-750C1D4C9D0E}"/>
            </a:ext>
          </a:extLst>
        </xdr:cNvPr>
        <xdr:cNvSpPr/>
      </xdr:nvSpPr>
      <xdr:spPr>
        <a:xfrm>
          <a:off x="942975" y="14135100"/>
          <a:ext cx="5781675" cy="371476"/>
        </a:xfrm>
        <a:prstGeom prst="rect">
          <a:avLst/>
        </a:prstGeom>
        <a:noFill/>
        <a:ln>
          <a:solidFill>
            <a:srgbClr val="FFFF66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114300</xdr:colOff>
      <xdr:row>74</xdr:row>
      <xdr:rowOff>104776</xdr:rowOff>
    </xdr:from>
    <xdr:to>
      <xdr:col>10</xdr:col>
      <xdr:colOff>104775</xdr:colOff>
      <xdr:row>76</xdr:row>
      <xdr:rowOff>85726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A2C997D-D20B-4E2B-A107-2DC6DE18E3CE}"/>
            </a:ext>
          </a:extLst>
        </xdr:cNvPr>
        <xdr:cNvSpPr/>
      </xdr:nvSpPr>
      <xdr:spPr>
        <a:xfrm>
          <a:off x="933450" y="13573126"/>
          <a:ext cx="5781675" cy="361950"/>
        </a:xfrm>
        <a:prstGeom prst="rect">
          <a:avLst/>
        </a:prstGeom>
        <a:noFill/>
        <a:ln>
          <a:solidFill>
            <a:srgbClr val="FFFF66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133350</xdr:colOff>
      <xdr:row>62</xdr:row>
      <xdr:rowOff>104776</xdr:rowOff>
    </xdr:from>
    <xdr:to>
      <xdr:col>10</xdr:col>
      <xdr:colOff>123825</xdr:colOff>
      <xdr:row>64</xdr:row>
      <xdr:rowOff>85726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FFF1357A-4343-45D9-A789-CF787F6BEBD9}"/>
            </a:ext>
          </a:extLst>
        </xdr:cNvPr>
        <xdr:cNvSpPr/>
      </xdr:nvSpPr>
      <xdr:spPr>
        <a:xfrm>
          <a:off x="952500" y="11287126"/>
          <a:ext cx="5781675" cy="361950"/>
        </a:xfrm>
        <a:prstGeom prst="rect">
          <a:avLst/>
        </a:prstGeom>
        <a:noFill/>
        <a:ln>
          <a:solidFill>
            <a:srgbClr val="FFFF66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P112"/>
  <sheetViews>
    <sheetView showGridLines="0" showZeros="0" tabSelected="1" zoomScaleNormal="100" workbookViewId="0">
      <selection activeCell="P88" sqref="P88"/>
    </sheetView>
  </sheetViews>
  <sheetFormatPr baseColWidth="10" defaultColWidth="9.140625" defaultRowHeight="15" x14ac:dyDescent="0.25"/>
  <cols>
    <col min="1" max="1" width="7.140625" style="1" customWidth="1"/>
    <col min="2" max="4" width="2.5703125" style="1" customWidth="1"/>
    <col min="5" max="5" width="35.85546875" style="1" bestFit="1" customWidth="1"/>
    <col min="6" max="6" width="14.28515625" style="2" customWidth="1"/>
    <col min="7" max="7" width="2.7109375" style="3" customWidth="1"/>
    <col min="8" max="8" width="14.7109375" style="2" bestFit="1" customWidth="1"/>
    <col min="9" max="9" width="2" style="3" customWidth="1"/>
    <col min="10" max="10" width="14.7109375" style="2" bestFit="1" customWidth="1"/>
    <col min="11" max="11" width="9.140625" style="1" customWidth="1"/>
    <col min="12" max="12" width="2" style="1" customWidth="1"/>
    <col min="13" max="128" width="9.140625" style="1" customWidth="1"/>
    <col min="129" max="256" width="11.42578125" style="1" customWidth="1"/>
    <col min="257" max="16384" width="9.140625" style="1"/>
  </cols>
  <sheetData>
    <row r="1" spans="1:15" s="3" customFormat="1" ht="24.75" customHeight="1" thickBot="1" x14ac:dyDescent="0.3">
      <c r="A1" s="1"/>
      <c r="B1" s="1"/>
      <c r="C1" s="1"/>
      <c r="D1" s="1"/>
      <c r="E1" s="1"/>
      <c r="F1" s="2"/>
      <c r="H1" s="2"/>
      <c r="J1" s="2"/>
      <c r="K1" s="1"/>
      <c r="N1" s="1"/>
      <c r="O1" s="1"/>
    </row>
    <row r="2" spans="1:15" ht="8.25" customHeight="1" thickTop="1" x14ac:dyDescent="0.25">
      <c r="C2" s="30"/>
      <c r="D2" s="31"/>
      <c r="E2" s="31"/>
      <c r="F2" s="32"/>
      <c r="G2" s="31"/>
      <c r="H2" s="32"/>
      <c r="I2" s="31"/>
      <c r="J2" s="32"/>
      <c r="K2" s="31"/>
      <c r="L2" s="33"/>
      <c r="M2" s="4"/>
    </row>
    <row r="3" spans="1:15" x14ac:dyDescent="0.25">
      <c r="C3" s="34"/>
      <c r="D3" s="43"/>
      <c r="E3" s="44"/>
      <c r="F3" s="45"/>
      <c r="G3" s="44"/>
      <c r="H3" s="45"/>
      <c r="I3" s="44"/>
      <c r="J3" s="45"/>
      <c r="K3" s="46"/>
      <c r="L3" s="35"/>
      <c r="M3" s="4"/>
    </row>
    <row r="4" spans="1:15" x14ac:dyDescent="0.25">
      <c r="C4" s="34"/>
      <c r="D4" s="47"/>
      <c r="E4" s="4"/>
      <c r="F4" s="5"/>
      <c r="H4" s="5"/>
      <c r="J4" s="5"/>
      <c r="K4" s="48"/>
      <c r="L4" s="35"/>
      <c r="M4" s="4"/>
    </row>
    <row r="5" spans="1:15" ht="16.5" customHeight="1" x14ac:dyDescent="0.25">
      <c r="C5" s="34"/>
      <c r="D5" s="47"/>
      <c r="E5" s="4"/>
      <c r="F5" s="5"/>
      <c r="G5" s="4"/>
      <c r="H5" s="5"/>
      <c r="I5" s="4"/>
      <c r="J5" s="5"/>
      <c r="K5" s="49"/>
      <c r="L5" s="35"/>
      <c r="M5" s="4"/>
    </row>
    <row r="6" spans="1:15" x14ac:dyDescent="0.25">
      <c r="C6" s="68"/>
      <c r="D6" s="4"/>
      <c r="E6" s="4"/>
      <c r="F6" s="6"/>
      <c r="H6" s="5"/>
      <c r="J6" s="5"/>
      <c r="K6" s="48"/>
      <c r="L6" s="35"/>
      <c r="M6" s="4"/>
    </row>
    <row r="7" spans="1:15" ht="20.25" customHeight="1" x14ac:dyDescent="0.25">
      <c r="C7" s="68"/>
      <c r="D7" s="4"/>
      <c r="E7" s="7"/>
      <c r="F7" s="7"/>
      <c r="G7" s="7"/>
      <c r="H7" s="7"/>
      <c r="I7" s="7"/>
      <c r="J7" s="7"/>
      <c r="K7" s="50"/>
      <c r="L7" s="35"/>
      <c r="M7" s="4"/>
    </row>
    <row r="8" spans="1:15" ht="4.5" customHeight="1" x14ac:dyDescent="0.25">
      <c r="C8" s="68"/>
      <c r="D8" s="4"/>
      <c r="E8" s="3"/>
      <c r="F8" s="8"/>
      <c r="G8" s="8"/>
      <c r="H8" s="9"/>
      <c r="I8" s="9"/>
      <c r="J8" s="9"/>
      <c r="K8" s="48"/>
      <c r="L8" s="35"/>
      <c r="M8" s="4"/>
    </row>
    <row r="9" spans="1:15" ht="20.25" customHeight="1" x14ac:dyDescent="0.25">
      <c r="C9" s="68"/>
      <c r="D9" s="4"/>
      <c r="E9" s="41" t="s">
        <v>0</v>
      </c>
      <c r="F9" s="69" t="s">
        <v>46</v>
      </c>
      <c r="G9" s="70"/>
      <c r="H9" s="71"/>
      <c r="I9" s="71"/>
      <c r="J9" s="72"/>
      <c r="K9" s="48"/>
      <c r="L9" s="35"/>
      <c r="M9" s="4"/>
    </row>
    <row r="10" spans="1:15" s="3" customFormat="1" ht="20.25" customHeight="1" x14ac:dyDescent="0.25">
      <c r="B10" s="1"/>
      <c r="C10" s="68"/>
      <c r="E10" s="41"/>
      <c r="F10" s="58"/>
      <c r="G10" s="58"/>
      <c r="H10" s="58"/>
      <c r="I10" s="58"/>
      <c r="J10" s="58"/>
      <c r="K10" s="48"/>
      <c r="L10" s="35"/>
      <c r="M10" s="4"/>
    </row>
    <row r="11" spans="1:15" x14ac:dyDescent="0.25">
      <c r="C11" s="34"/>
      <c r="D11" s="47"/>
      <c r="E11" s="10" t="s">
        <v>1</v>
      </c>
      <c r="F11" s="11">
        <v>2017</v>
      </c>
      <c r="G11" s="12"/>
      <c r="H11" s="11">
        <v>2016</v>
      </c>
      <c r="I11" s="12"/>
      <c r="J11" s="11">
        <v>2016</v>
      </c>
      <c r="K11" s="48"/>
      <c r="L11" s="35"/>
      <c r="M11" s="4"/>
    </row>
    <row r="12" spans="1:15" ht="4.5" customHeight="1" x14ac:dyDescent="0.25">
      <c r="C12" s="34"/>
      <c r="D12" s="47"/>
      <c r="E12" s="3"/>
      <c r="F12" s="6"/>
      <c r="H12" s="6"/>
      <c r="J12" s="6"/>
      <c r="K12" s="48"/>
      <c r="L12" s="35"/>
      <c r="M12" s="4"/>
    </row>
    <row r="13" spans="1:15" x14ac:dyDescent="0.25">
      <c r="C13" s="34"/>
      <c r="D13" s="47"/>
      <c r="E13" s="10" t="s">
        <v>2</v>
      </c>
      <c r="F13" s="13" t="s">
        <v>39</v>
      </c>
      <c r="G13" s="13"/>
      <c r="H13" s="13"/>
      <c r="I13" s="13"/>
      <c r="J13" s="13"/>
      <c r="K13" s="48"/>
      <c r="L13" s="35"/>
      <c r="M13" s="4"/>
    </row>
    <row r="14" spans="1:15" ht="10.5" customHeight="1" x14ac:dyDescent="0.25">
      <c r="C14" s="34"/>
      <c r="D14" s="47"/>
      <c r="E14" s="10"/>
      <c r="F14" s="58"/>
      <c r="G14" s="58"/>
      <c r="H14" s="58"/>
      <c r="I14" s="58"/>
      <c r="J14" s="58"/>
      <c r="K14" s="48"/>
      <c r="L14" s="35"/>
      <c r="M14" s="4"/>
    </row>
    <row r="15" spans="1:15" x14ac:dyDescent="0.25">
      <c r="C15" s="34"/>
      <c r="D15" s="47"/>
      <c r="E15" s="10" t="s">
        <v>3</v>
      </c>
      <c r="F15" s="14"/>
      <c r="G15" s="15"/>
      <c r="H15" s="12"/>
      <c r="I15" s="16"/>
      <c r="J15" s="12"/>
      <c r="K15" s="48"/>
      <c r="L15" s="35"/>
      <c r="M15" s="4"/>
    </row>
    <row r="16" spans="1:15" x14ac:dyDescent="0.25">
      <c r="C16" s="34"/>
      <c r="D16" s="47"/>
      <c r="E16" s="63" t="s">
        <v>4</v>
      </c>
      <c r="F16" s="6"/>
      <c r="H16" s="17"/>
      <c r="I16" s="18"/>
      <c r="J16" s="6"/>
      <c r="K16" s="48"/>
      <c r="L16" s="35"/>
      <c r="M16" s="4"/>
    </row>
    <row r="17" spans="1:16" x14ac:dyDescent="0.25">
      <c r="C17" s="34"/>
      <c r="D17" s="47"/>
      <c r="E17" s="19" t="s">
        <v>5</v>
      </c>
      <c r="F17" s="60">
        <v>145145</v>
      </c>
      <c r="G17" s="61"/>
      <c r="H17" s="60">
        <v>165349.28599999999</v>
      </c>
      <c r="I17" s="61"/>
      <c r="J17" s="60">
        <v>132279.20000000001</v>
      </c>
      <c r="K17" s="48"/>
      <c r="L17" s="35"/>
      <c r="M17" s="4"/>
    </row>
    <row r="18" spans="1:16" x14ac:dyDescent="0.25">
      <c r="C18" s="34"/>
      <c r="D18" s="47"/>
      <c r="E18" s="19" t="s">
        <v>6</v>
      </c>
      <c r="F18" s="60">
        <v>25600</v>
      </c>
      <c r="G18" s="61"/>
      <c r="H18" s="60">
        <v>21654</v>
      </c>
      <c r="I18" s="61"/>
      <c r="J18" s="60">
        <v>16240.5</v>
      </c>
      <c r="K18" s="48"/>
      <c r="L18" s="35"/>
      <c r="M18" s="4"/>
    </row>
    <row r="19" spans="1:16" x14ac:dyDescent="0.25">
      <c r="C19" s="34"/>
      <c r="D19" s="47"/>
      <c r="E19" s="22" t="s">
        <v>7</v>
      </c>
      <c r="F19" s="60">
        <v>365480</v>
      </c>
      <c r="G19" s="61"/>
      <c r="H19" s="60">
        <v>365241</v>
      </c>
      <c r="I19" s="61"/>
      <c r="J19" s="60">
        <v>328716.90039999998</v>
      </c>
      <c r="K19" s="48"/>
      <c r="L19" s="35"/>
      <c r="M19" s="4"/>
      <c r="P19" s="1">
        <f>550-150</f>
        <v>400</v>
      </c>
    </row>
    <row r="20" spans="1:16" x14ac:dyDescent="0.25">
      <c r="C20" s="34"/>
      <c r="D20" s="47"/>
      <c r="E20" s="22" t="s">
        <v>8</v>
      </c>
      <c r="F20" s="60">
        <v>255980</v>
      </c>
      <c r="G20" s="61"/>
      <c r="H20" s="60">
        <v>252365</v>
      </c>
      <c r="I20" s="61"/>
      <c r="J20" s="60">
        <v>214511</v>
      </c>
      <c r="K20" s="48"/>
      <c r="L20" s="35"/>
      <c r="M20" s="4"/>
    </row>
    <row r="21" spans="1:16" x14ac:dyDescent="0.25">
      <c r="C21" s="34"/>
      <c r="D21" s="47"/>
      <c r="E21" s="19" t="s">
        <v>9</v>
      </c>
      <c r="F21" s="60">
        <v>63100</v>
      </c>
      <c r="G21" s="61"/>
      <c r="H21" s="60">
        <v>32659</v>
      </c>
      <c r="I21" s="61"/>
      <c r="J21" s="60">
        <v>55149</v>
      </c>
      <c r="K21" s="48"/>
      <c r="L21" s="35"/>
      <c r="M21" s="4"/>
    </row>
    <row r="22" spans="1:16" x14ac:dyDescent="0.25">
      <c r="C22" s="34"/>
      <c r="D22" s="47"/>
      <c r="E22" s="19" t="s">
        <v>10</v>
      </c>
      <c r="F22" s="60">
        <v>416040</v>
      </c>
      <c r="G22" s="61"/>
      <c r="H22" s="60">
        <v>370868</v>
      </c>
      <c r="I22" s="61"/>
      <c r="J22" s="60">
        <v>379120</v>
      </c>
      <c r="K22" s="48"/>
      <c r="L22" s="35"/>
      <c r="M22" s="4"/>
    </row>
    <row r="23" spans="1:16" x14ac:dyDescent="0.25">
      <c r="C23" s="34"/>
      <c r="D23" s="47"/>
      <c r="E23" s="19" t="s">
        <v>10</v>
      </c>
      <c r="F23" s="60"/>
      <c r="G23" s="61"/>
      <c r="H23" s="60"/>
      <c r="I23" s="61"/>
      <c r="J23" s="60"/>
      <c r="K23" s="48"/>
      <c r="L23" s="35"/>
      <c r="M23" s="4"/>
    </row>
    <row r="24" spans="1:16" ht="6" customHeight="1" x14ac:dyDescent="0.25">
      <c r="C24" s="34"/>
      <c r="D24" s="47"/>
      <c r="E24" s="19"/>
      <c r="F24" s="21"/>
      <c r="G24" s="23"/>
      <c r="H24" s="21"/>
      <c r="I24" s="23"/>
      <c r="J24" s="21"/>
      <c r="K24" s="48"/>
      <c r="L24" s="35"/>
      <c r="M24" s="4"/>
    </row>
    <row r="25" spans="1:16" x14ac:dyDescent="0.25">
      <c r="C25" s="34"/>
      <c r="D25" s="47"/>
      <c r="E25" s="63" t="s">
        <v>11</v>
      </c>
      <c r="F25" s="67">
        <f t="shared" ref="F25:J25" si="0">SUM(F17:F23)</f>
        <v>1271345</v>
      </c>
      <c r="G25" s="64"/>
      <c r="H25" s="67">
        <f t="shared" si="0"/>
        <v>1208136.2859999998</v>
      </c>
      <c r="I25" s="64"/>
      <c r="J25" s="67">
        <f t="shared" si="0"/>
        <v>1126016.6003999999</v>
      </c>
      <c r="K25" s="48"/>
      <c r="L25" s="35"/>
      <c r="M25" s="4"/>
    </row>
    <row r="26" spans="1:16" x14ac:dyDescent="0.25">
      <c r="C26" s="34"/>
      <c r="D26" s="47"/>
      <c r="E26" s="10"/>
      <c r="F26" s="42"/>
      <c r="G26" s="42"/>
      <c r="H26" s="42"/>
      <c r="I26" s="42"/>
      <c r="J26" s="42"/>
      <c r="K26" s="48"/>
      <c r="L26" s="35"/>
      <c r="M26" s="4"/>
    </row>
    <row r="27" spans="1:16" s="3" customFormat="1" x14ac:dyDescent="0.25">
      <c r="A27" s="1"/>
      <c r="B27" s="1"/>
      <c r="C27" s="34"/>
      <c r="D27" s="47"/>
      <c r="E27" s="63" t="s">
        <v>44</v>
      </c>
      <c r="F27" s="42"/>
      <c r="G27" s="42"/>
      <c r="H27" s="42"/>
      <c r="I27" s="42"/>
      <c r="J27" s="42"/>
      <c r="K27" s="48"/>
      <c r="L27" s="35"/>
      <c r="M27" s="4"/>
    </row>
    <row r="28" spans="1:16" x14ac:dyDescent="0.25">
      <c r="C28" s="34"/>
      <c r="D28" s="47"/>
      <c r="E28" s="19" t="s">
        <v>12</v>
      </c>
      <c r="F28" s="20"/>
      <c r="G28" s="23"/>
      <c r="H28" s="20"/>
      <c r="I28" s="23"/>
      <c r="J28" s="20"/>
      <c r="K28" s="48"/>
      <c r="L28" s="35"/>
      <c r="M28" s="4"/>
    </row>
    <row r="29" spans="1:16" x14ac:dyDescent="0.25">
      <c r="C29" s="34"/>
      <c r="D29" s="47"/>
      <c r="E29" s="19" t="s">
        <v>13</v>
      </c>
      <c r="F29" s="20">
        <v>65326</v>
      </c>
      <c r="G29" s="21"/>
      <c r="H29" s="20">
        <v>61406.439999999995</v>
      </c>
      <c r="I29" s="21"/>
      <c r="J29" s="20">
        <v>57722.053599999992</v>
      </c>
      <c r="K29" s="48"/>
      <c r="L29" s="35"/>
      <c r="M29" s="4"/>
    </row>
    <row r="30" spans="1:16" x14ac:dyDescent="0.25">
      <c r="C30" s="34"/>
      <c r="D30" s="47"/>
      <c r="E30" s="19" t="s">
        <v>14</v>
      </c>
      <c r="F30" s="20">
        <v>986352.4</v>
      </c>
      <c r="G30" s="21"/>
      <c r="H30" s="20">
        <v>927170.88</v>
      </c>
      <c r="I30" s="21"/>
      <c r="J30" s="20">
        <v>871540.62719999999</v>
      </c>
      <c r="K30" s="48"/>
      <c r="L30" s="35"/>
      <c r="M30" s="4"/>
    </row>
    <row r="31" spans="1:16" x14ac:dyDescent="0.25">
      <c r="C31" s="62"/>
      <c r="D31" s="4"/>
      <c r="E31" s="19" t="s">
        <v>15</v>
      </c>
      <c r="F31" s="20">
        <v>-197270.40000000002</v>
      </c>
      <c r="G31" s="21"/>
      <c r="H31" s="20">
        <v>-185434.17600000001</v>
      </c>
      <c r="I31" s="21"/>
      <c r="J31" s="20">
        <v>-174308.12544</v>
      </c>
      <c r="K31" s="48"/>
      <c r="L31" s="35"/>
      <c r="M31" s="4"/>
    </row>
    <row r="32" spans="1:16" x14ac:dyDescent="0.25">
      <c r="C32" s="62"/>
      <c r="D32" s="4"/>
      <c r="E32" s="19" t="s">
        <v>16</v>
      </c>
      <c r="F32" s="20"/>
      <c r="G32" s="21"/>
      <c r="H32" s="20"/>
      <c r="I32" s="21"/>
      <c r="J32" s="20"/>
      <c r="K32" s="48"/>
      <c r="L32" s="35"/>
      <c r="M32" s="4"/>
    </row>
    <row r="33" spans="1:13" x14ac:dyDescent="0.25">
      <c r="C33" s="62"/>
      <c r="D33" s="4"/>
      <c r="E33" s="19" t="s">
        <v>17</v>
      </c>
      <c r="F33" s="20"/>
      <c r="G33" s="21"/>
      <c r="H33" s="20"/>
      <c r="I33" s="21"/>
      <c r="J33" s="20"/>
      <c r="K33" s="48"/>
      <c r="L33" s="35"/>
      <c r="M33" s="4"/>
    </row>
    <row r="34" spans="1:13" x14ac:dyDescent="0.25">
      <c r="C34" s="62"/>
      <c r="D34" s="4"/>
      <c r="E34" s="19" t="str">
        <f>+E33</f>
        <v>Otros activos no corrientes</v>
      </c>
      <c r="F34" s="20"/>
      <c r="G34" s="21"/>
      <c r="H34" s="20"/>
      <c r="I34" s="21"/>
      <c r="J34" s="20"/>
      <c r="K34" s="48"/>
      <c r="L34" s="35"/>
      <c r="M34" s="4"/>
    </row>
    <row r="35" spans="1:13" x14ac:dyDescent="0.25">
      <c r="C35" s="62"/>
      <c r="D35" s="4"/>
      <c r="E35" s="19" t="str">
        <f>+E34</f>
        <v>Otros activos no corrientes</v>
      </c>
      <c r="F35" s="20"/>
      <c r="G35" s="21"/>
      <c r="H35" s="20"/>
      <c r="I35" s="21"/>
      <c r="J35" s="20"/>
      <c r="K35" s="48"/>
      <c r="L35" s="35"/>
      <c r="M35" s="4"/>
    </row>
    <row r="36" spans="1:13" ht="6.75" customHeight="1" x14ac:dyDescent="0.25">
      <c r="C36" s="62"/>
      <c r="D36" s="4"/>
      <c r="E36" s="19"/>
      <c r="F36" s="21"/>
      <c r="G36" s="21"/>
      <c r="H36" s="21"/>
      <c r="I36" s="21"/>
      <c r="J36" s="21"/>
      <c r="K36" s="48"/>
      <c r="L36" s="35"/>
      <c r="M36" s="4"/>
    </row>
    <row r="37" spans="1:13" x14ac:dyDescent="0.25">
      <c r="C37" s="62"/>
      <c r="D37" s="4"/>
      <c r="E37" s="63" t="s">
        <v>43</v>
      </c>
      <c r="F37" s="67">
        <f>SUM(F28:F35)</f>
        <v>854407.99999999988</v>
      </c>
      <c r="G37" s="64"/>
      <c r="H37" s="67">
        <f>SUM(H28:H35)</f>
        <v>803143.14399999997</v>
      </c>
      <c r="I37" s="64"/>
      <c r="J37" s="67">
        <f>SUM(J28:J35)</f>
        <v>754954.55536</v>
      </c>
      <c r="K37" s="48"/>
      <c r="L37" s="35"/>
      <c r="M37" s="4"/>
    </row>
    <row r="38" spans="1:13" s="3" customFormat="1" x14ac:dyDescent="0.25">
      <c r="A38" s="1"/>
      <c r="B38" s="1"/>
      <c r="C38" s="62"/>
      <c r="D38" s="4"/>
      <c r="E38" s="19"/>
      <c r="F38" s="21"/>
      <c r="G38" s="21"/>
      <c r="H38" s="21"/>
      <c r="I38" s="21"/>
      <c r="J38" s="21"/>
      <c r="K38" s="48"/>
      <c r="L38" s="35"/>
      <c r="M38" s="4"/>
    </row>
    <row r="39" spans="1:13" x14ac:dyDescent="0.25">
      <c r="C39" s="62"/>
      <c r="D39" s="4"/>
      <c r="E39" s="10" t="s">
        <v>18</v>
      </c>
      <c r="F39" s="66">
        <f>F25+F37</f>
        <v>2125753</v>
      </c>
      <c r="G39" s="42"/>
      <c r="H39" s="66">
        <f>H25+H37</f>
        <v>2011279.4299999997</v>
      </c>
      <c r="I39" s="42"/>
      <c r="J39" s="66">
        <f>J25+J37</f>
        <v>1880971.15576</v>
      </c>
      <c r="K39" s="48"/>
      <c r="L39" s="35"/>
      <c r="M39" s="4"/>
    </row>
    <row r="40" spans="1:13" x14ac:dyDescent="0.25">
      <c r="C40" s="62"/>
      <c r="D40" s="3"/>
      <c r="E40" s="10"/>
      <c r="F40" s="42"/>
      <c r="G40" s="42"/>
      <c r="H40" s="42"/>
      <c r="I40" s="42"/>
      <c r="J40" s="42"/>
      <c r="K40" s="48"/>
      <c r="L40" s="59"/>
      <c r="M40" s="3"/>
    </row>
    <row r="41" spans="1:13" x14ac:dyDescent="0.25">
      <c r="C41" s="62"/>
      <c r="D41" s="4"/>
      <c r="E41" s="10" t="s">
        <v>19</v>
      </c>
      <c r="F41" s="17"/>
      <c r="G41" s="18"/>
      <c r="H41" s="17"/>
      <c r="I41" s="18"/>
      <c r="J41" s="17"/>
      <c r="K41" s="48"/>
      <c r="L41" s="35"/>
      <c r="M41" s="4"/>
    </row>
    <row r="42" spans="1:13" x14ac:dyDescent="0.25">
      <c r="C42" s="34"/>
      <c r="D42" s="47"/>
      <c r="E42" s="63" t="s">
        <v>20</v>
      </c>
      <c r="F42" s="17"/>
      <c r="G42" s="18"/>
      <c r="H42" s="17"/>
      <c r="I42" s="18"/>
      <c r="J42" s="17"/>
      <c r="K42" s="48"/>
      <c r="L42" s="35"/>
      <c r="M42" s="4"/>
    </row>
    <row r="43" spans="1:13" x14ac:dyDescent="0.25">
      <c r="C43" s="34"/>
      <c r="D43" s="47"/>
      <c r="E43" s="19" t="s">
        <v>21</v>
      </c>
      <c r="F43" s="20">
        <v>256365</v>
      </c>
      <c r="G43" s="23"/>
      <c r="H43" s="20">
        <v>230728.5</v>
      </c>
      <c r="I43" s="23"/>
      <c r="J43" s="20">
        <v>207655.65</v>
      </c>
      <c r="K43" s="48"/>
      <c r="L43" s="35"/>
      <c r="M43" s="4"/>
    </row>
    <row r="44" spans="1:13" x14ac:dyDescent="0.25">
      <c r="C44" s="34"/>
      <c r="D44" s="47"/>
      <c r="E44" s="19" t="s">
        <v>22</v>
      </c>
      <c r="F44" s="20">
        <v>65844</v>
      </c>
      <c r="G44" s="23"/>
      <c r="H44" s="20">
        <v>55967.4</v>
      </c>
      <c r="I44" s="23"/>
      <c r="J44" s="20">
        <v>47572.29</v>
      </c>
      <c r="K44" s="48"/>
      <c r="L44" s="35"/>
      <c r="M44" s="4"/>
    </row>
    <row r="45" spans="1:13" x14ac:dyDescent="0.25">
      <c r="C45" s="34"/>
      <c r="D45" s="47"/>
      <c r="E45" s="19" t="s">
        <v>23</v>
      </c>
      <c r="F45" s="20">
        <v>45326</v>
      </c>
      <c r="G45" s="23"/>
      <c r="H45" s="20">
        <v>40793.4</v>
      </c>
      <c r="I45" s="23"/>
      <c r="J45" s="20">
        <v>36714.060000000005</v>
      </c>
      <c r="K45" s="48"/>
      <c r="L45" s="35"/>
      <c r="M45" s="4"/>
    </row>
    <row r="46" spans="1:13" x14ac:dyDescent="0.25">
      <c r="C46" s="34"/>
      <c r="D46" s="47"/>
      <c r="E46" s="19" t="s">
        <v>24</v>
      </c>
      <c r="F46" s="20">
        <v>15659</v>
      </c>
      <c r="G46" s="23"/>
      <c r="H46" s="20">
        <v>9395.4</v>
      </c>
      <c r="I46" s="23"/>
      <c r="J46" s="20">
        <v>5637.24</v>
      </c>
      <c r="K46" s="48"/>
      <c r="L46" s="35"/>
      <c r="M46" s="4"/>
    </row>
    <row r="47" spans="1:13" x14ac:dyDescent="0.25">
      <c r="C47" s="34"/>
      <c r="D47" s="47"/>
      <c r="E47" s="19" t="s">
        <v>25</v>
      </c>
      <c r="F47" s="20"/>
      <c r="G47" s="23"/>
      <c r="H47" s="20"/>
      <c r="I47" s="23"/>
      <c r="J47" s="20"/>
      <c r="K47" s="48"/>
      <c r="L47" s="35"/>
      <c r="M47" s="4"/>
    </row>
    <row r="48" spans="1:13" x14ac:dyDescent="0.25">
      <c r="C48" s="34"/>
      <c r="D48" s="47"/>
      <c r="E48" s="19" t="s">
        <v>25</v>
      </c>
      <c r="F48" s="20"/>
      <c r="G48" s="23"/>
      <c r="H48" s="20"/>
      <c r="I48" s="23"/>
      <c r="J48" s="20"/>
      <c r="K48" s="48"/>
      <c r="L48" s="35"/>
      <c r="M48" s="4"/>
    </row>
    <row r="49" spans="3:13" x14ac:dyDescent="0.25">
      <c r="C49" s="34"/>
      <c r="D49" s="47"/>
      <c r="E49" s="19" t="str">
        <f>+E48</f>
        <v>Otros pasivos corrientes</v>
      </c>
      <c r="F49" s="20"/>
      <c r="G49" s="23"/>
      <c r="H49" s="20"/>
      <c r="I49" s="23"/>
      <c r="J49" s="20"/>
      <c r="K49" s="48"/>
      <c r="L49" s="35"/>
      <c r="M49" s="4"/>
    </row>
    <row r="50" spans="3:13" x14ac:dyDescent="0.25">
      <c r="C50" s="34"/>
      <c r="D50" s="47"/>
      <c r="E50" s="19" t="str">
        <f>+E49</f>
        <v>Otros pasivos corrientes</v>
      </c>
      <c r="F50" s="20"/>
      <c r="G50" s="23"/>
      <c r="H50" s="20"/>
      <c r="I50" s="23"/>
      <c r="J50" s="20"/>
      <c r="K50" s="48"/>
      <c r="L50" s="35"/>
      <c r="M50" s="4"/>
    </row>
    <row r="51" spans="3:13" x14ac:dyDescent="0.25">
      <c r="C51" s="34"/>
      <c r="D51" s="47"/>
      <c r="E51" s="19" t="str">
        <f>+E50</f>
        <v>Otros pasivos corrientes</v>
      </c>
      <c r="F51" s="20"/>
      <c r="G51" s="23"/>
      <c r="H51" s="20"/>
      <c r="I51" s="23"/>
      <c r="J51" s="20"/>
      <c r="K51" s="48"/>
      <c r="L51" s="35"/>
      <c r="M51" s="4"/>
    </row>
    <row r="52" spans="3:13" ht="5.25" customHeight="1" x14ac:dyDescent="0.25">
      <c r="C52" s="34"/>
      <c r="D52" s="47"/>
      <c r="E52" s="19"/>
      <c r="F52" s="21"/>
      <c r="G52" s="23"/>
      <c r="H52" s="21"/>
      <c r="I52" s="23"/>
      <c r="J52" s="21"/>
      <c r="K52" s="48"/>
      <c r="L52" s="35"/>
      <c r="M52" s="4"/>
    </row>
    <row r="53" spans="3:13" x14ac:dyDescent="0.25">
      <c r="C53" s="34"/>
      <c r="D53" s="47"/>
      <c r="E53" s="63" t="s">
        <v>26</v>
      </c>
      <c r="F53" s="67">
        <f>SUM(F43:F51)</f>
        <v>383194</v>
      </c>
      <c r="G53" s="64"/>
      <c r="H53" s="67">
        <f t="shared" ref="H53:J53" si="1">SUM(H43:H51)</f>
        <v>336884.70000000007</v>
      </c>
      <c r="I53" s="64"/>
      <c r="J53" s="67">
        <f t="shared" si="1"/>
        <v>297579.24</v>
      </c>
      <c r="K53" s="48"/>
      <c r="L53" s="35"/>
      <c r="M53" s="4"/>
    </row>
    <row r="54" spans="3:13" ht="12.75" customHeight="1" x14ac:dyDescent="0.25">
      <c r="C54" s="34"/>
      <c r="D54" s="47"/>
      <c r="E54" s="63"/>
      <c r="F54" s="65"/>
      <c r="G54" s="64"/>
      <c r="H54" s="65"/>
      <c r="I54" s="64"/>
      <c r="J54" s="65"/>
      <c r="K54" s="48"/>
      <c r="L54" s="35"/>
      <c r="M54" s="4"/>
    </row>
    <row r="55" spans="3:13" x14ac:dyDescent="0.25">
      <c r="C55" s="34"/>
      <c r="D55" s="47"/>
      <c r="E55" s="63" t="s">
        <v>30</v>
      </c>
      <c r="F55" s="42"/>
      <c r="G55" s="42"/>
      <c r="H55" s="42"/>
      <c r="I55" s="42"/>
      <c r="J55" s="42"/>
      <c r="K55" s="48"/>
      <c r="L55" s="35"/>
      <c r="M55" s="4"/>
    </row>
    <row r="56" spans="3:13" x14ac:dyDescent="0.25">
      <c r="C56" s="34"/>
      <c r="D56" s="47"/>
      <c r="E56" s="19" t="s">
        <v>27</v>
      </c>
      <c r="F56" s="20">
        <v>414486</v>
      </c>
      <c r="G56" s="23"/>
      <c r="H56" s="20">
        <v>364747.68</v>
      </c>
      <c r="I56" s="23"/>
      <c r="J56" s="20">
        <v>320977.9584</v>
      </c>
      <c r="K56" s="48"/>
      <c r="L56" s="35"/>
      <c r="M56" s="4"/>
    </row>
    <row r="57" spans="3:13" x14ac:dyDescent="0.25">
      <c r="C57" s="34"/>
      <c r="D57" s="47"/>
      <c r="E57" s="19" t="s">
        <v>28</v>
      </c>
      <c r="F57" s="20">
        <v>12500</v>
      </c>
      <c r="G57" s="23"/>
      <c r="H57" s="20">
        <v>9125</v>
      </c>
      <c r="I57" s="23"/>
      <c r="J57" s="20">
        <v>6661.25</v>
      </c>
      <c r="K57" s="48"/>
      <c r="L57" s="35"/>
      <c r="M57" s="4"/>
    </row>
    <row r="58" spans="3:13" x14ac:dyDescent="0.25">
      <c r="C58" s="34"/>
      <c r="D58" s="47"/>
      <c r="E58" s="19" t="s">
        <v>29</v>
      </c>
      <c r="F58" s="20"/>
      <c r="G58" s="23"/>
      <c r="H58" s="20">
        <v>17285</v>
      </c>
      <c r="I58" s="23"/>
      <c r="J58" s="20"/>
      <c r="K58" s="48"/>
      <c r="L58" s="35"/>
      <c r="M58" s="4"/>
    </row>
    <row r="59" spans="3:13" x14ac:dyDescent="0.25">
      <c r="C59" s="34"/>
      <c r="D59" s="47"/>
      <c r="E59" s="19" t="str">
        <f>+E58</f>
        <v>Otros pasivos no corrientes</v>
      </c>
      <c r="F59" s="20"/>
      <c r="G59" s="23"/>
      <c r="H59" s="20"/>
      <c r="I59" s="23"/>
      <c r="J59" s="20"/>
      <c r="K59" s="48"/>
      <c r="L59" s="35"/>
      <c r="M59" s="4"/>
    </row>
    <row r="60" spans="3:13" x14ac:dyDescent="0.25">
      <c r="C60" s="34"/>
      <c r="D60" s="47"/>
      <c r="E60" s="19" t="str">
        <f>+E59</f>
        <v>Otros pasivos no corrientes</v>
      </c>
      <c r="F60" s="20"/>
      <c r="G60" s="23"/>
      <c r="H60" s="20"/>
      <c r="I60" s="23"/>
      <c r="J60" s="20"/>
      <c r="K60" s="48"/>
      <c r="L60" s="35"/>
      <c r="M60" s="4"/>
    </row>
    <row r="61" spans="3:13" ht="10.5" customHeight="1" x14ac:dyDescent="0.25">
      <c r="C61" s="34"/>
      <c r="D61" s="47"/>
      <c r="E61" s="19"/>
      <c r="F61" s="21"/>
      <c r="G61" s="23"/>
      <c r="H61" s="21"/>
      <c r="I61" s="23"/>
      <c r="J61" s="21"/>
      <c r="K61" s="48"/>
      <c r="L61" s="35"/>
      <c r="M61" s="4"/>
    </row>
    <row r="62" spans="3:13" x14ac:dyDescent="0.25">
      <c r="C62" s="34"/>
      <c r="D62" s="47"/>
      <c r="E62" s="63" t="s">
        <v>30</v>
      </c>
      <c r="F62" s="67">
        <f>SUM(F56:F60)</f>
        <v>426986</v>
      </c>
      <c r="G62" s="64"/>
      <c r="H62" s="67">
        <f t="shared" ref="H62:J62" si="2">SUM(H56:H60)</f>
        <v>391157.68</v>
      </c>
      <c r="I62" s="64"/>
      <c r="J62" s="67">
        <f t="shared" si="2"/>
        <v>327639.2084</v>
      </c>
      <c r="K62" s="48"/>
      <c r="L62" s="35"/>
      <c r="M62" s="4"/>
    </row>
    <row r="63" spans="3:13" x14ac:dyDescent="0.25">
      <c r="C63" s="56"/>
      <c r="D63" s="57"/>
      <c r="E63" s="10"/>
      <c r="F63" s="42"/>
      <c r="G63" s="42"/>
      <c r="H63" s="42"/>
      <c r="I63" s="42"/>
      <c r="J63" s="42"/>
      <c r="K63" s="48"/>
      <c r="L63" s="59"/>
      <c r="M63" s="3"/>
    </row>
    <row r="64" spans="3:13" x14ac:dyDescent="0.25">
      <c r="C64" s="34"/>
      <c r="D64" s="47"/>
      <c r="E64" s="10" t="s">
        <v>31</v>
      </c>
      <c r="F64" s="66">
        <f>F62+F53</f>
        <v>810180</v>
      </c>
      <c r="G64" s="42"/>
      <c r="H64" s="66">
        <f>H62+H53</f>
        <v>728042.38000000012</v>
      </c>
      <c r="I64" s="42"/>
      <c r="J64" s="66">
        <f>J62+J53</f>
        <v>625218.44839999999</v>
      </c>
      <c r="K64" s="48"/>
      <c r="L64" s="35"/>
      <c r="M64" s="4"/>
    </row>
    <row r="65" spans="3:13" x14ac:dyDescent="0.25">
      <c r="C65" s="56"/>
      <c r="D65" s="57"/>
      <c r="E65" s="10"/>
      <c r="F65" s="42"/>
      <c r="G65" s="42"/>
      <c r="H65" s="42"/>
      <c r="I65" s="42"/>
      <c r="J65" s="42"/>
      <c r="K65" s="48"/>
      <c r="L65" s="59"/>
      <c r="M65" s="3"/>
    </row>
    <row r="66" spans="3:13" x14ac:dyDescent="0.25">
      <c r="C66" s="34"/>
      <c r="D66" s="47"/>
      <c r="E66" s="10" t="s">
        <v>32</v>
      </c>
      <c r="F66" s="17"/>
      <c r="G66" s="18"/>
      <c r="H66" s="17"/>
      <c r="I66" s="18"/>
      <c r="J66" s="17"/>
      <c r="K66" s="48"/>
      <c r="L66" s="35"/>
      <c r="M66" s="4"/>
    </row>
    <row r="67" spans="3:13" x14ac:dyDescent="0.25">
      <c r="C67" s="34"/>
      <c r="D67" s="47"/>
      <c r="E67" s="19" t="s">
        <v>33</v>
      </c>
      <c r="F67" s="20">
        <v>800000</v>
      </c>
      <c r="G67" s="23"/>
      <c r="H67" s="20">
        <v>800000</v>
      </c>
      <c r="I67" s="23"/>
      <c r="J67" s="20">
        <v>800000.75035999995</v>
      </c>
      <c r="K67" s="48"/>
      <c r="L67" s="35"/>
      <c r="M67" s="4"/>
    </row>
    <row r="68" spans="3:13" x14ac:dyDescent="0.25">
      <c r="C68" s="34"/>
      <c r="D68" s="47"/>
      <c r="E68" s="19" t="s">
        <v>34</v>
      </c>
      <c r="F68" s="20"/>
      <c r="G68" s="23"/>
      <c r="H68" s="20"/>
      <c r="I68" s="23"/>
      <c r="J68" s="20"/>
      <c r="K68" s="48"/>
      <c r="L68" s="35"/>
      <c r="M68" s="4"/>
    </row>
    <row r="69" spans="3:13" x14ac:dyDescent="0.25">
      <c r="C69" s="34"/>
      <c r="D69" s="47"/>
      <c r="E69" s="19" t="s">
        <v>35</v>
      </c>
      <c r="F69" s="20">
        <v>300000</v>
      </c>
      <c r="G69" s="23"/>
      <c r="H69" s="20">
        <v>300000</v>
      </c>
      <c r="I69" s="23"/>
      <c r="J69" s="20">
        <v>300000.4645</v>
      </c>
      <c r="K69" s="48"/>
      <c r="L69" s="35"/>
      <c r="M69" s="4"/>
    </row>
    <row r="70" spans="3:13" x14ac:dyDescent="0.25">
      <c r="C70" s="34"/>
      <c r="D70" s="47"/>
      <c r="E70" s="24" t="s">
        <v>41</v>
      </c>
      <c r="F70" s="20"/>
      <c r="G70" s="23"/>
      <c r="H70" s="20"/>
      <c r="I70" s="23"/>
      <c r="J70" s="20"/>
      <c r="K70" s="48"/>
      <c r="L70" s="35"/>
      <c r="M70" s="4"/>
    </row>
    <row r="71" spans="3:13" x14ac:dyDescent="0.25">
      <c r="C71" s="34"/>
      <c r="D71" s="47"/>
      <c r="E71" s="19" t="s">
        <v>36</v>
      </c>
      <c r="F71" s="20">
        <v>215573</v>
      </c>
      <c r="G71" s="23"/>
      <c r="H71" s="20">
        <v>183237.05</v>
      </c>
      <c r="I71" s="23"/>
      <c r="J71" s="20">
        <v>155751.49249999999</v>
      </c>
      <c r="K71" s="48"/>
      <c r="L71" s="35"/>
      <c r="M71" s="4"/>
    </row>
    <row r="72" spans="3:13" x14ac:dyDescent="0.25">
      <c r="C72" s="34"/>
      <c r="D72" s="47"/>
      <c r="E72" s="19" t="s">
        <v>37</v>
      </c>
      <c r="F72" s="20"/>
      <c r="G72" s="23"/>
      <c r="H72" s="20"/>
      <c r="I72" s="23"/>
      <c r="J72" s="20"/>
      <c r="K72" s="48"/>
      <c r="L72" s="35"/>
      <c r="M72" s="4"/>
    </row>
    <row r="73" spans="3:13" x14ac:dyDescent="0.25">
      <c r="C73" s="34"/>
      <c r="D73" s="47"/>
      <c r="E73" s="19" t="str">
        <f>+E72</f>
        <v>Otras cuentas del patrimonio</v>
      </c>
      <c r="F73" s="20"/>
      <c r="G73" s="23"/>
      <c r="H73" s="20"/>
      <c r="I73" s="23"/>
      <c r="J73" s="20"/>
      <c r="K73" s="48"/>
      <c r="L73" s="35"/>
      <c r="M73" s="4"/>
    </row>
    <row r="74" spans="3:13" x14ac:dyDescent="0.25">
      <c r="C74" s="34"/>
      <c r="D74" s="47"/>
      <c r="E74" s="19" t="str">
        <f>+E73</f>
        <v>Otras cuentas del patrimonio</v>
      </c>
      <c r="F74" s="20"/>
      <c r="G74" s="23"/>
      <c r="H74" s="20"/>
      <c r="I74" s="23"/>
      <c r="J74" s="20"/>
      <c r="K74" s="48"/>
      <c r="L74" s="35"/>
      <c r="M74" s="4"/>
    </row>
    <row r="75" spans="3:13" x14ac:dyDescent="0.25">
      <c r="C75" s="34"/>
      <c r="D75" s="47"/>
      <c r="E75" s="19"/>
      <c r="F75" s="21"/>
      <c r="G75" s="23"/>
      <c r="H75" s="21"/>
      <c r="I75" s="23"/>
      <c r="J75" s="21"/>
      <c r="K75" s="48"/>
      <c r="L75" s="35"/>
      <c r="M75" s="4"/>
    </row>
    <row r="76" spans="3:13" x14ac:dyDescent="0.25">
      <c r="C76" s="34"/>
      <c r="D76" s="47"/>
      <c r="E76" s="10" t="s">
        <v>45</v>
      </c>
      <c r="F76" s="66">
        <f>SUM(F67:F74)</f>
        <v>1315573</v>
      </c>
      <c r="G76" s="42"/>
      <c r="H76" s="66">
        <f t="shared" ref="H76:J76" si="3">SUM(H67:H74)</f>
        <v>1283237.05</v>
      </c>
      <c r="I76" s="42"/>
      <c r="J76" s="66">
        <f t="shared" si="3"/>
        <v>1255752.7073599999</v>
      </c>
      <c r="K76" s="48"/>
      <c r="L76" s="35"/>
      <c r="M76" s="4"/>
    </row>
    <row r="77" spans="3:13" x14ac:dyDescent="0.25">
      <c r="C77" s="34"/>
      <c r="D77" s="47"/>
      <c r="E77" s="10"/>
      <c r="F77" s="42"/>
      <c r="G77" s="42"/>
      <c r="H77" s="42"/>
      <c r="I77" s="42"/>
      <c r="J77" s="42"/>
      <c r="K77" s="48"/>
      <c r="L77" s="35"/>
      <c r="M77" s="4"/>
    </row>
    <row r="78" spans="3:13" x14ac:dyDescent="0.25">
      <c r="C78" s="56"/>
      <c r="D78" s="57"/>
      <c r="E78" s="10"/>
      <c r="F78" s="42"/>
      <c r="G78" s="42"/>
      <c r="H78" s="42"/>
      <c r="I78" s="42"/>
      <c r="J78" s="42"/>
      <c r="K78" s="48"/>
      <c r="L78" s="59"/>
      <c r="M78" s="3"/>
    </row>
    <row r="79" spans="3:13" x14ac:dyDescent="0.25">
      <c r="C79" s="34"/>
      <c r="D79" s="47"/>
      <c r="E79" s="10" t="s">
        <v>38</v>
      </c>
      <c r="F79" s="66">
        <f t="shared" ref="F79:J79" si="4">F64+F76</f>
        <v>2125753</v>
      </c>
      <c r="G79" s="42"/>
      <c r="H79" s="66">
        <f t="shared" si="4"/>
        <v>2011279.4300000002</v>
      </c>
      <c r="I79" s="42"/>
      <c r="J79" s="66">
        <f t="shared" si="4"/>
        <v>1880971.15576</v>
      </c>
      <c r="K79" s="48"/>
      <c r="L79" s="35"/>
      <c r="M79" s="4"/>
    </row>
    <row r="80" spans="3:13" x14ac:dyDescent="0.25">
      <c r="C80" s="34"/>
      <c r="D80" s="47"/>
      <c r="E80" s="10"/>
      <c r="F80" s="42"/>
      <c r="G80" s="42"/>
      <c r="H80" s="42"/>
      <c r="I80" s="42"/>
      <c r="J80" s="42"/>
      <c r="K80" s="48"/>
      <c r="L80" s="35"/>
      <c r="M80" s="4"/>
    </row>
    <row r="81" spans="3:13" x14ac:dyDescent="0.25">
      <c r="C81" s="34"/>
      <c r="D81" s="51"/>
      <c r="E81" s="52"/>
      <c r="F81" s="53"/>
      <c r="G81" s="54"/>
      <c r="H81" s="53"/>
      <c r="I81" s="54"/>
      <c r="J81" s="53"/>
      <c r="K81" s="55"/>
      <c r="L81" s="35"/>
      <c r="M81" s="4"/>
    </row>
    <row r="82" spans="3:13" ht="15.75" thickBot="1" x14ac:dyDescent="0.3">
      <c r="C82" s="36"/>
      <c r="D82" s="37"/>
      <c r="E82" s="38"/>
      <c r="F82" s="39"/>
      <c r="G82" s="37"/>
      <c r="H82" s="39"/>
      <c r="I82" s="37"/>
      <c r="J82" s="39"/>
      <c r="K82" s="37"/>
      <c r="L82" s="40"/>
      <c r="M82" s="4"/>
    </row>
    <row r="83" spans="3:13" ht="15.75" thickTop="1" x14ac:dyDescent="0.25">
      <c r="E83" s="25"/>
      <c r="M83" s="3"/>
    </row>
    <row r="84" spans="3:13" x14ac:dyDescent="0.25">
      <c r="E84" s="25"/>
    </row>
    <row r="85" spans="3:13" x14ac:dyDescent="0.25">
      <c r="E85" s="26" t="s">
        <v>42</v>
      </c>
      <c r="F85" s="27">
        <f>F79-F39</f>
        <v>0</v>
      </c>
      <c r="G85" s="28"/>
      <c r="H85" s="27">
        <f>H79-H39</f>
        <v>0</v>
      </c>
      <c r="I85" s="28"/>
      <c r="J85" s="27">
        <f>J79-J39</f>
        <v>0</v>
      </c>
    </row>
    <row r="87" spans="3:13" x14ac:dyDescent="0.25">
      <c r="E87" s="25" t="s">
        <v>40</v>
      </c>
      <c r="F87" s="2" t="str">
        <f>IF(F85=0,"ok","Error en balance")</f>
        <v>ok</v>
      </c>
      <c r="G87" s="6"/>
      <c r="H87" s="2" t="str">
        <f>IF(H85=0,"ok","Error en balance")</f>
        <v>ok</v>
      </c>
      <c r="I87" s="6"/>
      <c r="J87" s="2" t="str">
        <f>IF(J85=0,"ok","Error en balance")</f>
        <v>ok</v>
      </c>
    </row>
    <row r="109" spans="5:10" x14ac:dyDescent="0.25">
      <c r="E109" s="25"/>
      <c r="F109" s="29"/>
      <c r="G109" s="18"/>
      <c r="H109" s="29"/>
      <c r="I109" s="18"/>
      <c r="J109" s="29"/>
    </row>
    <row r="110" spans="5:10" x14ac:dyDescent="0.25">
      <c r="E110" s="25"/>
      <c r="F110" s="29"/>
      <c r="G110" s="18"/>
      <c r="H110" s="29"/>
      <c r="I110" s="18"/>
      <c r="J110" s="29"/>
    </row>
    <row r="111" spans="5:10" x14ac:dyDescent="0.25">
      <c r="E111" s="25"/>
      <c r="F111" s="29"/>
      <c r="G111" s="18"/>
      <c r="H111" s="29"/>
      <c r="I111" s="18"/>
      <c r="J111" s="29"/>
    </row>
    <row r="112" spans="5:10" x14ac:dyDescent="0.25">
      <c r="E112" s="25"/>
      <c r="F112" s="29"/>
      <c r="G112" s="18"/>
      <c r="H112" s="29"/>
      <c r="I112" s="18"/>
      <c r="J112" s="29"/>
    </row>
  </sheetData>
  <mergeCells count="4">
    <mergeCell ref="F8:J8"/>
    <mergeCell ref="F9:J9"/>
    <mergeCell ref="E7:K7"/>
    <mergeCell ref="F13:J13"/>
  </mergeCells>
  <conditionalFormatting sqref="F85">
    <cfRule type="cellIs" dxfId="7" priority="9" stopIfTrue="1" operator="equal">
      <formula>0</formula>
    </cfRule>
  </conditionalFormatting>
  <conditionalFormatting sqref="H85">
    <cfRule type="cellIs" dxfId="6" priority="8" stopIfTrue="1" operator="equal">
      <formula>0</formula>
    </cfRule>
  </conditionalFormatting>
  <conditionalFormatting sqref="J85">
    <cfRule type="cellIs" dxfId="5" priority="6" stopIfTrue="1" operator="equal">
      <formula>0</formula>
    </cfRule>
  </conditionalFormatting>
  <conditionalFormatting sqref="F85 H85 J85">
    <cfRule type="cellIs" dxfId="4" priority="5" stopIfTrue="1" operator="notEqual">
      <formula>0</formula>
    </cfRule>
  </conditionalFormatting>
  <conditionalFormatting sqref="H85">
    <cfRule type="cellIs" dxfId="3" priority="4" stopIfTrue="1" operator="equal">
      <formula>0</formula>
    </cfRule>
  </conditionalFormatting>
  <conditionalFormatting sqref="J85">
    <cfRule type="cellIs" dxfId="2" priority="3" stopIfTrue="1" operator="equal">
      <formula>0</formula>
    </cfRule>
  </conditionalFormatting>
  <conditionalFormatting sqref="H85">
    <cfRule type="cellIs" dxfId="1" priority="2" stopIfTrue="1" operator="equal">
      <formula>0</formula>
    </cfRule>
  </conditionalFormatting>
  <conditionalFormatting sqref="J85">
    <cfRule type="cellIs" dxfId="0" priority="1" stopIfTrue="1" operator="equal">
      <formula>0</formula>
    </cfRule>
  </conditionalFormatting>
  <pageMargins left="0.75" right="0.75" top="0.75" bottom="0.75" header="0.511811023622047" footer="0.511811023622047"/>
  <pageSetup paperSize="5" orientation="portrait" r:id="rId1"/>
  <headerFooter alignWithMargins="0">
    <oddFooter>&amp;R&amp;D</oddFooter>
  </headerFooter>
  <ignoredErrors>
    <ignoredError sqref="E34:E35 E66:E74 E49:E51 E62 E59:E60 E6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 Balance</vt:lpstr>
      <vt:lpstr>'Datos Balance'!Área_de_impresión</vt:lpstr>
    </vt:vector>
  </TitlesOfParts>
  <Company>Nielsen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Benetrix, Cecilia</dc:creator>
  <cp:lastModifiedBy>Owner</cp:lastModifiedBy>
  <dcterms:created xsi:type="dcterms:W3CDTF">2013-06-02T19:30:18Z</dcterms:created>
  <dcterms:modified xsi:type="dcterms:W3CDTF">2017-02-20T19:43:34Z</dcterms:modified>
</cp:coreProperties>
</file>