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16815" windowHeight="7740"/>
  </bookViews>
  <sheets>
    <sheet name="TAE Préstamos" sheetId="1" r:id="rId1"/>
    <sheet name="TAE Plazo Fijo" sheetId="3" r:id="rId2"/>
  </sheets>
  <calcPr calcId="152511"/>
</workbook>
</file>

<file path=xl/calcChain.xml><?xml version="1.0" encoding="utf-8"?>
<calcChain xmlns="http://schemas.openxmlformats.org/spreadsheetml/2006/main">
  <c r="C61" i="3" l="1"/>
  <c r="C16" i="3" s="1"/>
  <c r="C14" i="3" l="1"/>
  <c r="C15" i="3" s="1"/>
  <c r="B19" i="3"/>
  <c r="D61" i="1" l="1"/>
  <c r="C61" i="1"/>
  <c r="C15" i="1"/>
  <c r="D73" i="1" l="1"/>
  <c r="D15" i="1"/>
  <c r="C62" i="1" l="1"/>
  <c r="D16" i="1" s="1"/>
  <c r="C19" i="1" s="1"/>
</calcChain>
</file>

<file path=xl/sharedStrings.xml><?xml version="1.0" encoding="utf-8"?>
<sst xmlns="http://schemas.openxmlformats.org/spreadsheetml/2006/main" count="43" uniqueCount="26">
  <si>
    <t>DATOS:</t>
  </si>
  <si>
    <t>CAPITAL INICIAL</t>
  </si>
  <si>
    <t>PLAZO DE AMORTIZACIÓN EN AÑOS</t>
  </si>
  <si>
    <t>TIPO DE INTERÉS NOMINAL ANUAL</t>
  </si>
  <si>
    <t>mensual</t>
  </si>
  <si>
    <t>LIQUIDACIÓN VENCIDA O ANTICIPADA</t>
  </si>
  <si>
    <t>RESULTADOS:</t>
  </si>
  <si>
    <t>TAE (TASA ANUAL EQUIVALENTE)</t>
  </si>
  <si>
    <t>BRUTOS</t>
  </si>
  <si>
    <t>INTERESES EN CADA PAGO</t>
  </si>
  <si>
    <t>INTERESES DE TODO EL PERIODO</t>
  </si>
  <si>
    <t>anual</t>
  </si>
  <si>
    <t>semestral</t>
  </si>
  <si>
    <t>trimestral</t>
  </si>
  <si>
    <t>Mensual</t>
  </si>
  <si>
    <t>Trimestral</t>
  </si>
  <si>
    <t>Anual</t>
  </si>
  <si>
    <t>TAE en Plazos Fijos</t>
  </si>
  <si>
    <t>PERIODICIDAD DE PAGO DE INTERESES (CAPITALIZACIÓN)</t>
  </si>
  <si>
    <t xml:space="preserve"> </t>
  </si>
  <si>
    <t>Semestral</t>
  </si>
  <si>
    <t>Anticipada</t>
  </si>
  <si>
    <t>Vencida</t>
  </si>
  <si>
    <t>Préstamos de Cuota Fija (Sistema Francés)</t>
  </si>
  <si>
    <t>COMISIONES ABONADAS Y SEGUROS</t>
  </si>
  <si>
    <t>PLAZO DE INVERSIÓN (En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</si>
</sst>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0.000%"/>
    <numFmt numFmtId="165" formatCode="&quot;$&quot;#,##0.00"/>
    <numFmt numFmtId="166" formatCode="&quot;$&quot;\ #,##0.00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6"/>
      <color rgb="FF009688"/>
      <name val="Calibri Light"/>
      <family val="2"/>
    </font>
    <font>
      <sz val="14"/>
      <color rgb="FF009688"/>
      <name val="Calibri"/>
      <family val="2"/>
    </font>
    <font>
      <sz val="13"/>
      <color theme="1" tint="0.34998626667073579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DFF2F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8" fillId="3" borderId="0" xfId="0" applyFont="1" applyFill="1"/>
    <xf numFmtId="0" fontId="0" fillId="0" borderId="0" xfId="0" applyFill="1" applyBorder="1" applyAlignment="1">
      <alignment vertical="center"/>
    </xf>
    <xf numFmtId="2" fontId="4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 indent="1"/>
    </xf>
    <xf numFmtId="166" fontId="11" fillId="0" borderId="1" xfId="2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1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3" fillId="0" borderId="0" xfId="0" applyFont="1" applyFill="1"/>
    <xf numFmtId="0" fontId="6" fillId="0" borderId="0" xfId="0" applyFont="1" applyFill="1" applyBorder="1" applyAlignment="1">
      <alignment horizontal="left" indent="1"/>
    </xf>
    <xf numFmtId="9" fontId="11" fillId="0" borderId="1" xfId="1" applyFont="1" applyBorder="1" applyAlignment="1">
      <alignment horizontal="center" vertical="center"/>
    </xf>
    <xf numFmtId="0" fontId="8" fillId="0" borderId="0" xfId="0" applyFont="1" applyFill="1"/>
    <xf numFmtId="1" fontId="11" fillId="0" borderId="1" xfId="3" applyNumberFormat="1" applyFont="1" applyBorder="1" applyAlignment="1">
      <alignment horizontal="center" vertical="center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/>
    <xf numFmtId="165" fontId="13" fillId="2" borderId="0" xfId="0" applyNumberFormat="1" applyFont="1" applyFill="1" applyBorder="1"/>
    <xf numFmtId="0" fontId="13" fillId="0" borderId="0" xfId="0" applyFont="1" applyFill="1" applyBorder="1"/>
    <xf numFmtId="4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Fill="1" applyBorder="1" applyAlignment="1">
      <alignment horizontal="right"/>
    </xf>
    <xf numFmtId="10" fontId="13" fillId="0" borderId="0" xfId="0" applyNumberFormat="1" applyFont="1" applyFill="1" applyBorder="1"/>
    <xf numFmtId="166" fontId="13" fillId="0" borderId="0" xfId="0" applyNumberFormat="1" applyFon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139700</xdr:rowOff>
    </xdr:from>
    <xdr:to>
      <xdr:col>2</xdr:col>
      <xdr:colOff>1323604</xdr:colOff>
      <xdr:row>0</xdr:row>
      <xdr:rowOff>457200</xdr:rowOff>
    </xdr:to>
    <xdr:sp macro="" textlink="">
      <xdr:nvSpPr>
        <xdr:cNvPr id="4" name="TextBox 1"/>
        <xdr:cNvSpPr txBox="1"/>
      </xdr:nvSpPr>
      <xdr:spPr>
        <a:xfrm>
          <a:off x="101600" y="139700"/>
          <a:ext cx="1927101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4</xdr:col>
      <xdr:colOff>96567</xdr:colOff>
      <xdr:row>0</xdr:row>
      <xdr:rowOff>127660</xdr:rowOff>
    </xdr:from>
    <xdr:to>
      <xdr:col>4</xdr:col>
      <xdr:colOff>1261752</xdr:colOff>
      <xdr:row>0</xdr:row>
      <xdr:rowOff>408214</xdr:rowOff>
    </xdr:to>
    <xdr:sp macro="" textlink="">
      <xdr:nvSpPr>
        <xdr:cNvPr id="5" name="TextBox 2">
          <a:hlinkClick xmlns:r="http://schemas.openxmlformats.org/officeDocument/2006/relationships" r:id="rId1"/>
        </xdr:cNvPr>
        <xdr:cNvSpPr txBox="1"/>
      </xdr:nvSpPr>
      <xdr:spPr>
        <a:xfrm>
          <a:off x="7419684" y="127660"/>
          <a:ext cx="1165185" cy="280554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2</xdr:col>
      <xdr:colOff>693810</xdr:colOff>
      <xdr:row>0</xdr:row>
      <xdr:rowOff>115093</xdr:rowOff>
    </xdr:from>
    <xdr:to>
      <xdr:col>3</xdr:col>
      <xdr:colOff>2042927</xdr:colOff>
      <xdr:row>0</xdr:row>
      <xdr:rowOff>445293</xdr:rowOff>
    </xdr:to>
    <xdr:sp macro="" textlink="">
      <xdr:nvSpPr>
        <xdr:cNvPr id="6" name="TextBox 3"/>
        <xdr:cNvSpPr txBox="1"/>
      </xdr:nvSpPr>
      <xdr:spPr>
        <a:xfrm>
          <a:off x="1396279" y="115093"/>
          <a:ext cx="6552148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de TAE en Préstamos de Cuota Fija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127488</xdr:rowOff>
    </xdr:from>
    <xdr:to>
      <xdr:col>1</xdr:col>
      <xdr:colOff>1791188</xdr:colOff>
      <xdr:row>0</xdr:row>
      <xdr:rowOff>444988</xdr:rowOff>
    </xdr:to>
    <xdr:sp macro="" textlink="">
      <xdr:nvSpPr>
        <xdr:cNvPr id="3" name="TextBox 1"/>
        <xdr:cNvSpPr txBox="1"/>
      </xdr:nvSpPr>
      <xdr:spPr>
        <a:xfrm>
          <a:off x="0" y="127488"/>
          <a:ext cx="240176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2</xdr:col>
      <xdr:colOff>1781759</xdr:colOff>
      <xdr:row>0</xdr:row>
      <xdr:rowOff>176506</xdr:rowOff>
    </xdr:from>
    <xdr:to>
      <xdr:col>2</xdr:col>
      <xdr:colOff>2946944</xdr:colOff>
      <xdr:row>0</xdr:row>
      <xdr:rowOff>457060</xdr:rowOff>
    </xdr:to>
    <xdr:sp macro="" textlink="">
      <xdr:nvSpPr>
        <xdr:cNvPr id="4" name="TextBox 2">
          <a:hlinkClick xmlns:r="http://schemas.openxmlformats.org/officeDocument/2006/relationships" r:id="rId1"/>
        </xdr:cNvPr>
        <xdr:cNvSpPr txBox="1"/>
      </xdr:nvSpPr>
      <xdr:spPr>
        <a:xfrm>
          <a:off x="7032721" y="176506"/>
          <a:ext cx="1165185" cy="280554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1</xdr:col>
      <xdr:colOff>1539167</xdr:colOff>
      <xdr:row>0</xdr:row>
      <xdr:rowOff>126694</xdr:rowOff>
    </xdr:from>
    <xdr:to>
      <xdr:col>2</xdr:col>
      <xdr:colOff>1271781</xdr:colOff>
      <xdr:row>0</xdr:row>
      <xdr:rowOff>456894</xdr:rowOff>
    </xdr:to>
    <xdr:sp macro="" textlink="">
      <xdr:nvSpPr>
        <xdr:cNvPr id="5" name="TextBox 3"/>
        <xdr:cNvSpPr txBox="1"/>
      </xdr:nvSpPr>
      <xdr:spPr>
        <a:xfrm>
          <a:off x="2146386" y="126694"/>
          <a:ext cx="4376051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de TAE en Plazos Fijos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94"/>
  <sheetViews>
    <sheetView showGridLines="0" tabSelected="1" zoomScale="80" zoomScaleNormal="80" workbookViewId="0">
      <selection activeCell="E16" sqref="E16"/>
    </sheetView>
  </sheetViews>
  <sheetFormatPr baseColWidth="10" defaultColWidth="9.140625" defaultRowHeight="15" x14ac:dyDescent="0.25"/>
  <cols>
    <col min="1" max="1" width="4.5703125" customWidth="1"/>
    <col min="2" max="2" width="5.85546875" customWidth="1"/>
    <col min="3" max="3" width="78" customWidth="1"/>
    <col min="4" max="5" width="33" customWidth="1"/>
    <col min="7" max="8" width="9.140625" customWidth="1"/>
  </cols>
  <sheetData>
    <row r="1" spans="1:13" ht="44.25" customHeight="1" x14ac:dyDescent="0.25">
      <c r="A1" s="5"/>
      <c r="B1" s="5"/>
      <c r="C1" s="5"/>
      <c r="D1" s="5"/>
      <c r="E1" s="5"/>
    </row>
    <row r="3" spans="1:13" ht="33.75" x14ac:dyDescent="0.5">
      <c r="B3" s="2"/>
      <c r="C3" s="13" t="s">
        <v>23</v>
      </c>
      <c r="D3" s="13"/>
      <c r="E3" s="2"/>
    </row>
    <row r="4" spans="1:13" ht="15.75" x14ac:dyDescent="0.25">
      <c r="B4" s="2"/>
      <c r="C4" s="3"/>
      <c r="D4" s="3"/>
      <c r="E4" s="3"/>
      <c r="F4" s="17"/>
      <c r="G4" s="17"/>
      <c r="H4" s="17"/>
      <c r="I4" s="17"/>
      <c r="J4" s="17"/>
      <c r="K4" s="17"/>
      <c r="L4" s="17"/>
      <c r="M4" s="17"/>
    </row>
    <row r="5" spans="1:13" ht="18.75" x14ac:dyDescent="0.25">
      <c r="B5" s="2"/>
      <c r="C5" s="14" t="s">
        <v>0</v>
      </c>
      <c r="D5" s="15"/>
      <c r="E5" s="2"/>
      <c r="F5" s="26"/>
      <c r="G5" s="26"/>
      <c r="H5" s="26"/>
      <c r="I5" s="26"/>
      <c r="J5" s="17"/>
      <c r="K5" s="17"/>
      <c r="L5" s="17"/>
      <c r="M5" s="17"/>
    </row>
    <row r="6" spans="1:13" ht="17.25" x14ac:dyDescent="0.25">
      <c r="B6" s="2"/>
      <c r="C6" s="9" t="s">
        <v>1</v>
      </c>
      <c r="D6" s="10">
        <v>100000</v>
      </c>
      <c r="E6" s="2"/>
      <c r="H6" s="26"/>
      <c r="I6" s="26"/>
      <c r="J6" s="17"/>
      <c r="K6" s="17"/>
      <c r="L6" s="17"/>
      <c r="M6" s="17"/>
    </row>
    <row r="7" spans="1:13" ht="17.25" x14ac:dyDescent="0.25">
      <c r="B7" s="2"/>
      <c r="C7" s="9" t="s">
        <v>2</v>
      </c>
      <c r="D7" s="11">
        <v>20</v>
      </c>
      <c r="E7" s="2"/>
      <c r="H7" s="26"/>
      <c r="I7" s="26"/>
      <c r="J7" s="17"/>
      <c r="K7" s="17"/>
      <c r="L7" s="17"/>
      <c r="M7" s="17"/>
    </row>
    <row r="8" spans="1:13" ht="17.25" x14ac:dyDescent="0.25">
      <c r="B8" s="2"/>
      <c r="C8" s="9" t="s">
        <v>3</v>
      </c>
      <c r="D8" s="12">
        <v>0.24</v>
      </c>
      <c r="E8" s="2"/>
      <c r="H8" s="26"/>
      <c r="I8" s="26"/>
      <c r="J8" s="17"/>
      <c r="K8" s="17"/>
      <c r="L8" s="17"/>
      <c r="M8" s="17"/>
    </row>
    <row r="9" spans="1:13" ht="17.25" x14ac:dyDescent="0.25">
      <c r="B9" s="2"/>
      <c r="C9" s="9" t="s">
        <v>24</v>
      </c>
      <c r="D9" s="11">
        <v>500</v>
      </c>
      <c r="E9" s="2"/>
      <c r="H9" s="26"/>
      <c r="I9" s="26"/>
      <c r="J9" s="17"/>
      <c r="K9" s="17"/>
      <c r="L9" s="17"/>
      <c r="M9" s="17"/>
    </row>
    <row r="10" spans="1:13" ht="17.25" x14ac:dyDescent="0.25">
      <c r="B10" s="2"/>
      <c r="C10" s="9" t="s">
        <v>18</v>
      </c>
      <c r="D10" s="11" t="s">
        <v>14</v>
      </c>
      <c r="E10" s="27"/>
      <c r="F10" s="17"/>
      <c r="G10" s="17"/>
      <c r="H10" s="26"/>
      <c r="I10" s="26"/>
      <c r="J10" s="17"/>
      <c r="K10" s="17"/>
      <c r="L10" s="17"/>
      <c r="M10" s="17"/>
    </row>
    <row r="11" spans="1:13" ht="17.25" x14ac:dyDescent="0.25">
      <c r="B11" s="2"/>
      <c r="C11" s="9" t="s">
        <v>5</v>
      </c>
      <c r="D11" s="11" t="s">
        <v>21</v>
      </c>
      <c r="E11" s="26"/>
      <c r="F11" s="17"/>
      <c r="G11" s="17"/>
      <c r="H11" s="26"/>
      <c r="I11" s="26"/>
      <c r="J11" s="17"/>
      <c r="K11" s="17"/>
      <c r="L11" s="17"/>
      <c r="M11" s="17"/>
    </row>
    <row r="12" spans="1:13" x14ac:dyDescent="0.25">
      <c r="B12" s="2"/>
      <c r="C12" s="6"/>
      <c r="D12" s="7"/>
      <c r="E12" s="26"/>
      <c r="F12" s="17"/>
      <c r="G12" s="17"/>
      <c r="H12" s="26"/>
      <c r="I12" s="26"/>
      <c r="J12" s="17"/>
      <c r="K12" s="17"/>
      <c r="L12" s="17"/>
      <c r="M12" s="17"/>
    </row>
    <row r="13" spans="1:13" x14ac:dyDescent="0.25">
      <c r="B13" s="2"/>
      <c r="C13" s="8"/>
      <c r="D13" s="7"/>
      <c r="E13" s="26"/>
      <c r="F13" s="26"/>
      <c r="G13" s="26"/>
      <c r="H13" s="26"/>
      <c r="I13" s="26"/>
      <c r="J13" s="17"/>
      <c r="K13" s="17"/>
      <c r="L13" s="17"/>
      <c r="M13" s="17"/>
    </row>
    <row r="14" spans="1:13" ht="18.75" x14ac:dyDescent="0.25">
      <c r="B14" s="2"/>
      <c r="C14" s="14" t="s">
        <v>6</v>
      </c>
      <c r="D14" s="15"/>
      <c r="E14" s="26"/>
      <c r="F14" s="17"/>
      <c r="G14" s="17"/>
      <c r="H14" s="17"/>
      <c r="I14" s="26"/>
      <c r="J14" s="17"/>
      <c r="K14" s="17"/>
      <c r="L14" s="17"/>
      <c r="M14" s="17"/>
    </row>
    <row r="15" spans="1:13" ht="17.25" x14ac:dyDescent="0.25">
      <c r="B15" s="2"/>
      <c r="C15" s="9" t="str">
        <f>CONCATENATE("CUOTA ",UPPER(D10))</f>
        <v>CUOTA MENSUAL</v>
      </c>
      <c r="D15" s="10">
        <f>-PMT(D8/C61,D7*C61,D6,0,D61)</f>
        <v>1977.8511245935463</v>
      </c>
      <c r="E15" s="26"/>
      <c r="F15" s="17"/>
      <c r="G15" s="17"/>
      <c r="H15" s="17"/>
      <c r="I15" s="26"/>
      <c r="J15" s="17"/>
      <c r="K15" s="17"/>
      <c r="L15" s="17"/>
      <c r="M15" s="17"/>
    </row>
    <row r="16" spans="1:13" ht="17.25" x14ac:dyDescent="0.25">
      <c r="B16" s="2"/>
      <c r="C16" s="9" t="s">
        <v>7</v>
      </c>
      <c r="D16" s="12">
        <f>(1+C62/(C61))^C61-1</f>
        <v>0.2698385908671983</v>
      </c>
      <c r="E16" s="26"/>
      <c r="F16" s="17"/>
      <c r="G16" s="17"/>
      <c r="H16" s="17"/>
      <c r="I16" s="26"/>
      <c r="J16" s="17"/>
      <c r="K16" s="17"/>
      <c r="L16" s="17"/>
      <c r="M16" s="17"/>
    </row>
    <row r="17" spans="2:13" x14ac:dyDescent="0.25">
      <c r="B17" s="2"/>
      <c r="C17" s="2"/>
      <c r="D17" s="2"/>
      <c r="E17" s="26"/>
      <c r="F17" s="17"/>
      <c r="G17" s="17"/>
      <c r="H17" s="17"/>
      <c r="I17" s="26"/>
      <c r="J17" s="17"/>
      <c r="K17" s="17"/>
      <c r="L17" s="17"/>
      <c r="M17" s="17"/>
    </row>
    <row r="18" spans="2:13" x14ac:dyDescent="0.25">
      <c r="E18" s="17"/>
      <c r="F18" s="26"/>
      <c r="G18" s="17"/>
      <c r="H18" s="26"/>
      <c r="I18" s="26"/>
      <c r="J18" s="17"/>
      <c r="K18" s="17"/>
      <c r="L18" s="17"/>
      <c r="M18" s="17"/>
    </row>
    <row r="19" spans="2:13" ht="18.75" x14ac:dyDescent="0.3">
      <c r="B19" s="1"/>
      <c r="C19" s="16" t="str">
        <f>"Para un préstamos con tasa nominal anual del " &amp;TEXT(D8,"0,0%")&amp;" la tasa efectiva anual equivalente es de "&amp;TEXT(D16,"0,0%")</f>
        <v>Para un préstamos con tasa nominal anual del 24,0% la tasa efectiva anual equivalente es de 27,0%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</row>
    <row r="20" spans="2:13" x14ac:dyDescent="0.25">
      <c r="B20" s="1"/>
      <c r="E20" s="17"/>
      <c r="F20" s="17"/>
      <c r="G20" s="17"/>
      <c r="H20" s="17"/>
      <c r="I20" s="17"/>
    </row>
    <row r="21" spans="2:13" x14ac:dyDescent="0.25">
      <c r="B21" s="1"/>
      <c r="E21" s="17"/>
      <c r="F21" s="17"/>
      <c r="G21" s="17"/>
      <c r="H21" s="17"/>
      <c r="I21" s="17"/>
    </row>
    <row r="22" spans="2:13" x14ac:dyDescent="0.25">
      <c r="B22" s="1"/>
      <c r="G22" s="17"/>
    </row>
    <row r="23" spans="2:13" x14ac:dyDescent="0.25">
      <c r="B23" s="1"/>
      <c r="G23" s="17"/>
    </row>
    <row r="24" spans="2:13" x14ac:dyDescent="0.25">
      <c r="B24" s="1"/>
    </row>
    <row r="25" spans="2:13" x14ac:dyDescent="0.25">
      <c r="B25" s="1"/>
    </row>
    <row r="26" spans="2:13" x14ac:dyDescent="0.25">
      <c r="B26" s="1"/>
      <c r="C26" s="17"/>
      <c r="D26" s="17"/>
      <c r="E26" s="17"/>
    </row>
    <row r="27" spans="2:13" x14ac:dyDescent="0.25">
      <c r="B27" s="1"/>
      <c r="C27" s="17"/>
      <c r="D27" s="17"/>
      <c r="E27" s="17"/>
    </row>
    <row r="28" spans="2:13" x14ac:dyDescent="0.25">
      <c r="B28" s="1"/>
      <c r="C28" s="17"/>
      <c r="D28" s="17"/>
      <c r="E28" s="17"/>
    </row>
    <row r="29" spans="2:13" x14ac:dyDescent="0.25">
      <c r="B29" s="1"/>
      <c r="C29" s="17"/>
      <c r="D29" s="17"/>
      <c r="E29" s="17"/>
    </row>
    <row r="30" spans="2:13" x14ac:dyDescent="0.25">
      <c r="B30" s="1"/>
      <c r="C30" s="17"/>
      <c r="D30" s="17"/>
      <c r="E30" s="17"/>
    </row>
    <row r="31" spans="2:13" x14ac:dyDescent="0.25">
      <c r="B31" s="1"/>
      <c r="C31" s="17"/>
      <c r="D31" s="17"/>
      <c r="E31" s="17"/>
    </row>
    <row r="32" spans="2:13" x14ac:dyDescent="0.25">
      <c r="B32" s="1"/>
      <c r="C32" s="17"/>
      <c r="D32" s="17"/>
      <c r="E32" s="17"/>
    </row>
    <row r="33" spans="2:5" x14ac:dyDescent="0.25">
      <c r="B33" s="1"/>
      <c r="C33" s="17"/>
      <c r="D33" s="17"/>
      <c r="E33" s="17"/>
    </row>
    <row r="34" spans="2:5" x14ac:dyDescent="0.25">
      <c r="B34" s="1"/>
      <c r="C34" s="17"/>
      <c r="D34" s="17"/>
      <c r="E34" s="17"/>
    </row>
    <row r="35" spans="2:5" x14ac:dyDescent="0.25">
      <c r="B35" s="1"/>
      <c r="C35" s="17"/>
      <c r="D35" s="17"/>
      <c r="E35" s="17"/>
    </row>
    <row r="36" spans="2:5" x14ac:dyDescent="0.25">
      <c r="B36" s="1"/>
      <c r="C36" s="17"/>
      <c r="D36" s="17"/>
      <c r="E36" s="17"/>
    </row>
    <row r="37" spans="2:5" x14ac:dyDescent="0.25">
      <c r="B37" s="1"/>
      <c r="C37" s="17"/>
      <c r="D37" s="17"/>
      <c r="E37" s="17"/>
    </row>
    <row r="38" spans="2:5" x14ac:dyDescent="0.25">
      <c r="B38" s="1"/>
      <c r="C38" s="17"/>
      <c r="D38" s="17"/>
      <c r="E38" s="17"/>
    </row>
    <row r="39" spans="2:5" x14ac:dyDescent="0.25">
      <c r="B39" s="1"/>
      <c r="C39" s="17"/>
      <c r="D39" s="17"/>
      <c r="E39" s="17"/>
    </row>
    <row r="40" spans="2:5" x14ac:dyDescent="0.25">
      <c r="B40" s="1"/>
      <c r="C40" s="17"/>
      <c r="D40" s="17"/>
      <c r="E40" s="17"/>
    </row>
    <row r="41" spans="2:5" x14ac:dyDescent="0.25">
      <c r="B41" s="1"/>
      <c r="C41" s="17"/>
      <c r="D41" s="17"/>
      <c r="E41" s="17"/>
    </row>
    <row r="42" spans="2:5" x14ac:dyDescent="0.25">
      <c r="B42" s="1"/>
      <c r="C42" s="17"/>
      <c r="D42" s="17"/>
      <c r="E42" s="17"/>
    </row>
    <row r="43" spans="2:5" x14ac:dyDescent="0.25">
      <c r="B43" s="1"/>
      <c r="C43" s="17"/>
      <c r="D43" s="17"/>
      <c r="E43" s="17"/>
    </row>
    <row r="44" spans="2:5" x14ac:dyDescent="0.25">
      <c r="B44" s="1"/>
      <c r="C44" s="17"/>
      <c r="D44" s="17"/>
      <c r="E44" s="17"/>
    </row>
    <row r="45" spans="2:5" x14ac:dyDescent="0.25">
      <c r="B45" s="1"/>
      <c r="C45" s="17"/>
      <c r="D45" s="17"/>
      <c r="E45" s="17"/>
    </row>
    <row r="46" spans="2:5" x14ac:dyDescent="0.25">
      <c r="B46" s="1"/>
      <c r="C46" s="17"/>
      <c r="D46" s="17"/>
      <c r="E46" s="17"/>
    </row>
    <row r="47" spans="2:5" x14ac:dyDescent="0.25">
      <c r="B47" s="1"/>
      <c r="C47" s="17"/>
      <c r="D47" s="17"/>
      <c r="E47" s="17"/>
    </row>
    <row r="48" spans="2:5" x14ac:dyDescent="0.25">
      <c r="B48" s="1"/>
      <c r="C48" s="17"/>
      <c r="D48" s="17"/>
      <c r="E48" s="17"/>
    </row>
    <row r="49" spans="2:5" x14ac:dyDescent="0.25">
      <c r="B49" s="1"/>
      <c r="C49" s="17"/>
      <c r="D49" s="17"/>
      <c r="E49" s="17"/>
    </row>
    <row r="50" spans="2:5" x14ac:dyDescent="0.25">
      <c r="B50" s="1"/>
      <c r="C50" s="17"/>
      <c r="D50" s="17"/>
      <c r="E50" s="17"/>
    </row>
    <row r="51" spans="2:5" x14ac:dyDescent="0.25">
      <c r="B51" s="1"/>
      <c r="C51" s="17"/>
      <c r="D51" s="17"/>
      <c r="E51" s="17"/>
    </row>
    <row r="52" spans="2:5" x14ac:dyDescent="0.25">
      <c r="B52" s="1"/>
      <c r="C52" s="17"/>
      <c r="D52" s="17"/>
      <c r="E52" s="17"/>
    </row>
    <row r="53" spans="2:5" x14ac:dyDescent="0.25">
      <c r="B53" s="1"/>
      <c r="C53" s="17"/>
      <c r="D53" s="17"/>
      <c r="E53" s="17"/>
    </row>
    <row r="54" spans="2:5" x14ac:dyDescent="0.25">
      <c r="B54" s="1"/>
      <c r="C54" s="17"/>
      <c r="D54" s="17"/>
      <c r="E54" s="17"/>
    </row>
    <row r="55" spans="2:5" x14ac:dyDescent="0.25">
      <c r="B55" s="1"/>
      <c r="C55" s="17"/>
      <c r="D55" s="17"/>
      <c r="E55" s="17"/>
    </row>
    <row r="56" spans="2:5" x14ac:dyDescent="0.25">
      <c r="B56" s="1"/>
      <c r="C56" s="17"/>
      <c r="D56" s="17"/>
      <c r="E56" s="17"/>
    </row>
    <row r="57" spans="2:5" x14ac:dyDescent="0.25">
      <c r="B57" s="1"/>
      <c r="C57" s="17"/>
      <c r="D57" s="17"/>
      <c r="E57" s="17"/>
    </row>
    <row r="58" spans="2:5" x14ac:dyDescent="0.25">
      <c r="C58" s="17"/>
      <c r="D58" s="17"/>
      <c r="E58" s="17"/>
    </row>
    <row r="59" spans="2:5" x14ac:dyDescent="0.25">
      <c r="C59" s="26" t="s">
        <v>21</v>
      </c>
      <c r="D59" s="26">
        <v>1</v>
      </c>
      <c r="E59" s="26"/>
    </row>
    <row r="60" spans="2:5" x14ac:dyDescent="0.25">
      <c r="C60" s="26" t="s">
        <v>22</v>
      </c>
      <c r="D60" s="26">
        <v>0</v>
      </c>
      <c r="E60" s="26"/>
    </row>
    <row r="61" spans="2:5" x14ac:dyDescent="0.25">
      <c r="C61" s="26">
        <f>VLOOKUP(D10,D77:E80,2,0)</f>
        <v>12</v>
      </c>
      <c r="D61" s="27">
        <f>VLOOKUP(D11,C59:D60,2)</f>
        <v>1</v>
      </c>
      <c r="E61" s="26"/>
    </row>
    <row r="62" spans="2:5" x14ac:dyDescent="0.25">
      <c r="C62" s="28">
        <f>RATE(D7*C61,D73,(D6-D9),0,D61,D8/C61)*C61</f>
        <v>0.24128350374487062</v>
      </c>
      <c r="E62" s="26"/>
    </row>
    <row r="63" spans="2:5" x14ac:dyDescent="0.25">
      <c r="C63" s="17"/>
      <c r="D63" s="26" t="s">
        <v>16</v>
      </c>
      <c r="E63" s="17"/>
    </row>
    <row r="64" spans="2:5" x14ac:dyDescent="0.25">
      <c r="C64" s="17"/>
      <c r="D64" s="17" t="s">
        <v>15</v>
      </c>
      <c r="E64" s="17"/>
    </row>
    <row r="65" spans="3:5" x14ac:dyDescent="0.25">
      <c r="C65" s="17"/>
      <c r="D65" s="26" t="s">
        <v>20</v>
      </c>
      <c r="E65" s="17"/>
    </row>
    <row r="66" spans="3:5" x14ac:dyDescent="0.25">
      <c r="C66" s="17"/>
      <c r="D66" s="26" t="s">
        <v>14</v>
      </c>
      <c r="E66" s="17"/>
    </row>
    <row r="67" spans="3:5" x14ac:dyDescent="0.25">
      <c r="C67" s="17"/>
      <c r="D67" s="17"/>
      <c r="E67" s="17"/>
    </row>
    <row r="68" spans="3:5" x14ac:dyDescent="0.25">
      <c r="C68" s="17"/>
      <c r="D68" s="17"/>
      <c r="E68" s="17"/>
    </row>
    <row r="69" spans="3:5" x14ac:dyDescent="0.25">
      <c r="C69" s="17"/>
      <c r="D69" s="17"/>
      <c r="E69" s="17"/>
    </row>
    <row r="70" spans="3:5" x14ac:dyDescent="0.25">
      <c r="C70" s="17"/>
      <c r="D70" s="17"/>
      <c r="E70" s="17"/>
    </row>
    <row r="71" spans="3:5" x14ac:dyDescent="0.25">
      <c r="C71" s="17"/>
      <c r="D71" s="17"/>
      <c r="E71" s="17"/>
    </row>
    <row r="72" spans="3:5" x14ac:dyDescent="0.25">
      <c r="C72" s="17"/>
      <c r="D72" s="17"/>
      <c r="E72" s="17"/>
    </row>
    <row r="73" spans="3:5" x14ac:dyDescent="0.25">
      <c r="C73" s="17"/>
      <c r="D73" s="29">
        <f>PMT(D8/C61,D7*C61,D6,0,D61)</f>
        <v>-1977.8511245935463</v>
      </c>
      <c r="E73" s="26"/>
    </row>
    <row r="74" spans="3:5" x14ac:dyDescent="0.25">
      <c r="C74" s="17"/>
      <c r="D74" s="26"/>
      <c r="E74" s="26"/>
    </row>
    <row r="75" spans="3:5" x14ac:dyDescent="0.25">
      <c r="C75" s="17"/>
      <c r="D75" s="17"/>
      <c r="E75" s="26"/>
    </row>
    <row r="76" spans="3:5" x14ac:dyDescent="0.25">
      <c r="C76" s="17"/>
      <c r="D76" s="26"/>
      <c r="E76" s="26"/>
    </row>
    <row r="77" spans="3:5" x14ac:dyDescent="0.25">
      <c r="C77" s="17"/>
      <c r="D77" s="26" t="s">
        <v>11</v>
      </c>
      <c r="E77" s="26">
        <v>1</v>
      </c>
    </row>
    <row r="78" spans="3:5" x14ac:dyDescent="0.25">
      <c r="C78" s="17"/>
      <c r="D78" s="26" t="s">
        <v>4</v>
      </c>
      <c r="E78" s="26">
        <v>12</v>
      </c>
    </row>
    <row r="79" spans="3:5" x14ac:dyDescent="0.25">
      <c r="C79" s="17"/>
      <c r="D79" s="26" t="s">
        <v>12</v>
      </c>
      <c r="E79" s="26">
        <v>2</v>
      </c>
    </row>
    <row r="80" spans="3:5" x14ac:dyDescent="0.25">
      <c r="C80" s="17"/>
      <c r="D80" s="26" t="s">
        <v>13</v>
      </c>
      <c r="E80" s="26">
        <v>4</v>
      </c>
    </row>
    <row r="81" spans="3:5" x14ac:dyDescent="0.25">
      <c r="C81" s="17"/>
      <c r="D81" s="17"/>
      <c r="E81" s="17"/>
    </row>
    <row r="82" spans="3:5" x14ac:dyDescent="0.25">
      <c r="C82" s="17"/>
      <c r="D82" s="17"/>
      <c r="E82" s="17"/>
    </row>
    <row r="83" spans="3:5" x14ac:dyDescent="0.25">
      <c r="C83" s="17"/>
      <c r="D83" s="17"/>
      <c r="E83" s="17"/>
    </row>
    <row r="84" spans="3:5" x14ac:dyDescent="0.25">
      <c r="C84" s="17"/>
      <c r="D84" s="17"/>
      <c r="E84" s="17"/>
    </row>
    <row r="85" spans="3:5" x14ac:dyDescent="0.25">
      <c r="C85" s="17"/>
      <c r="D85" s="17"/>
      <c r="E85" s="17"/>
    </row>
    <row r="86" spans="3:5" x14ac:dyDescent="0.25">
      <c r="C86" s="17"/>
      <c r="D86" s="17"/>
      <c r="E86" s="17"/>
    </row>
    <row r="87" spans="3:5" x14ac:dyDescent="0.25">
      <c r="C87" s="17"/>
      <c r="D87" s="17"/>
      <c r="E87" s="17"/>
    </row>
    <row r="88" spans="3:5" x14ac:dyDescent="0.25">
      <c r="C88" s="17"/>
      <c r="D88" s="17"/>
      <c r="E88" s="17"/>
    </row>
    <row r="89" spans="3:5" x14ac:dyDescent="0.25">
      <c r="C89" s="17"/>
      <c r="D89" s="17"/>
      <c r="E89" s="17"/>
    </row>
    <row r="90" spans="3:5" x14ac:dyDescent="0.25">
      <c r="C90" s="17"/>
      <c r="D90" s="17"/>
      <c r="E90" s="17"/>
    </row>
    <row r="91" spans="3:5" x14ac:dyDescent="0.25">
      <c r="C91" s="17"/>
      <c r="D91" s="17"/>
      <c r="E91" s="17"/>
    </row>
    <row r="92" spans="3:5" x14ac:dyDescent="0.25">
      <c r="C92" s="17"/>
      <c r="D92" s="17"/>
      <c r="E92" s="17"/>
    </row>
    <row r="93" spans="3:5" x14ac:dyDescent="0.25">
      <c r="C93" s="17"/>
      <c r="D93" s="17"/>
      <c r="E93" s="17"/>
    </row>
    <row r="94" spans="3:5" x14ac:dyDescent="0.25">
      <c r="C94" s="17"/>
      <c r="D94" s="17"/>
      <c r="E94" s="17"/>
    </row>
    <row r="95" spans="3:5" x14ac:dyDescent="0.25">
      <c r="C95" s="17"/>
      <c r="D95" s="17"/>
      <c r="E95" s="17"/>
    </row>
    <row r="96" spans="3:5" x14ac:dyDescent="0.25">
      <c r="C96" s="17"/>
      <c r="D96" s="17"/>
      <c r="E96" s="17"/>
    </row>
    <row r="97" spans="3:5" x14ac:dyDescent="0.25">
      <c r="C97" s="17"/>
      <c r="D97" s="17"/>
      <c r="E97" s="17"/>
    </row>
    <row r="98" spans="3:5" x14ac:dyDescent="0.25">
      <c r="C98" s="17"/>
      <c r="D98" s="17"/>
      <c r="E98" s="17"/>
    </row>
    <row r="99" spans="3:5" x14ac:dyDescent="0.25">
      <c r="C99" s="17"/>
      <c r="D99" s="17"/>
      <c r="E99" s="17"/>
    </row>
    <row r="100" spans="3:5" x14ac:dyDescent="0.25">
      <c r="C100" s="17"/>
      <c r="D100" s="17"/>
      <c r="E100" s="17"/>
    </row>
    <row r="101" spans="3:5" x14ac:dyDescent="0.25">
      <c r="C101" s="17"/>
      <c r="D101" s="17"/>
      <c r="E101" s="17"/>
    </row>
    <row r="102" spans="3:5" x14ac:dyDescent="0.25">
      <c r="C102" s="17"/>
      <c r="D102" s="17"/>
      <c r="E102" s="17"/>
    </row>
    <row r="103" spans="3:5" x14ac:dyDescent="0.25">
      <c r="C103" s="17"/>
      <c r="D103" s="17"/>
      <c r="E103" s="17"/>
    </row>
    <row r="104" spans="3:5" x14ac:dyDescent="0.25">
      <c r="C104" s="17"/>
      <c r="D104" s="17"/>
      <c r="E104" s="17"/>
    </row>
    <row r="105" spans="3:5" x14ac:dyDescent="0.25">
      <c r="C105" s="17"/>
      <c r="D105" s="17"/>
      <c r="E105" s="17"/>
    </row>
    <row r="106" spans="3:5" x14ac:dyDescent="0.25">
      <c r="C106" s="17"/>
      <c r="D106" s="17"/>
      <c r="E106" s="17"/>
    </row>
    <row r="107" spans="3:5" x14ac:dyDescent="0.25">
      <c r="C107" s="17"/>
      <c r="D107" s="17"/>
      <c r="E107" s="17"/>
    </row>
    <row r="108" spans="3:5" x14ac:dyDescent="0.25">
      <c r="C108" s="17"/>
      <c r="D108" s="17"/>
      <c r="E108" s="17"/>
    </row>
    <row r="109" spans="3:5" x14ac:dyDescent="0.25">
      <c r="C109" s="17"/>
      <c r="D109" s="17"/>
      <c r="E109" s="17"/>
    </row>
    <row r="110" spans="3:5" x14ac:dyDescent="0.25">
      <c r="C110" s="17"/>
      <c r="D110" s="17"/>
      <c r="E110" s="17"/>
    </row>
    <row r="111" spans="3:5" x14ac:dyDescent="0.25">
      <c r="C111" s="17"/>
      <c r="D111" s="17"/>
      <c r="E111" s="17"/>
    </row>
    <row r="112" spans="3:5" x14ac:dyDescent="0.25">
      <c r="C112" s="17"/>
      <c r="D112" s="17"/>
      <c r="E112" s="17"/>
    </row>
    <row r="113" spans="3:5" x14ac:dyDescent="0.25">
      <c r="C113" s="17"/>
      <c r="D113" s="17"/>
      <c r="E113" s="17"/>
    </row>
    <row r="114" spans="3:5" x14ac:dyDescent="0.25">
      <c r="C114" s="17"/>
      <c r="D114" s="17"/>
      <c r="E114" s="17"/>
    </row>
    <row r="115" spans="3:5" x14ac:dyDescent="0.25">
      <c r="C115" s="17"/>
      <c r="D115" s="17"/>
      <c r="E115" s="17"/>
    </row>
    <row r="116" spans="3:5" x14ac:dyDescent="0.25">
      <c r="C116" s="17"/>
      <c r="D116" s="17"/>
      <c r="E116" s="17"/>
    </row>
    <row r="117" spans="3:5" x14ac:dyDescent="0.25">
      <c r="C117" s="17"/>
      <c r="D117" s="17"/>
      <c r="E117" s="17"/>
    </row>
    <row r="118" spans="3:5" x14ac:dyDescent="0.25">
      <c r="C118" s="17"/>
      <c r="D118" s="17"/>
      <c r="E118" s="17"/>
    </row>
    <row r="119" spans="3:5" x14ac:dyDescent="0.25">
      <c r="C119" s="17"/>
      <c r="D119" s="17"/>
      <c r="E119" s="17"/>
    </row>
    <row r="120" spans="3:5" x14ac:dyDescent="0.25">
      <c r="C120" s="17"/>
      <c r="D120" s="17"/>
      <c r="E120" s="17"/>
    </row>
    <row r="121" spans="3:5" x14ac:dyDescent="0.25">
      <c r="C121" s="17"/>
      <c r="D121" s="17"/>
      <c r="E121" s="17"/>
    </row>
    <row r="122" spans="3:5" x14ac:dyDescent="0.25">
      <c r="C122" s="17"/>
      <c r="D122" s="17"/>
      <c r="E122" s="17"/>
    </row>
    <row r="123" spans="3:5" x14ac:dyDescent="0.25">
      <c r="C123" s="17"/>
      <c r="D123" s="17"/>
      <c r="E123" s="17"/>
    </row>
    <row r="124" spans="3:5" x14ac:dyDescent="0.25">
      <c r="C124" s="17"/>
      <c r="D124" s="17"/>
      <c r="E124" s="17"/>
    </row>
    <row r="125" spans="3:5" x14ac:dyDescent="0.25">
      <c r="C125" s="17"/>
      <c r="D125" s="17"/>
      <c r="E125" s="17"/>
    </row>
    <row r="126" spans="3:5" x14ac:dyDescent="0.25">
      <c r="C126" s="17"/>
      <c r="D126" s="17"/>
      <c r="E126" s="17"/>
    </row>
    <row r="127" spans="3:5" x14ac:dyDescent="0.25">
      <c r="C127" s="17"/>
      <c r="D127" s="17"/>
      <c r="E127" s="17"/>
    </row>
    <row r="128" spans="3:5" x14ac:dyDescent="0.25">
      <c r="C128" s="17"/>
      <c r="D128" s="17"/>
      <c r="E128" s="17"/>
    </row>
    <row r="129" spans="3:5" x14ac:dyDescent="0.25">
      <c r="C129" s="17"/>
      <c r="D129" s="17"/>
      <c r="E129" s="17"/>
    </row>
    <row r="130" spans="3:5" x14ac:dyDescent="0.25">
      <c r="C130" s="17"/>
      <c r="D130" s="17"/>
      <c r="E130" s="17"/>
    </row>
    <row r="131" spans="3:5" x14ac:dyDescent="0.25">
      <c r="C131" s="17"/>
      <c r="D131" s="17"/>
      <c r="E131" s="17"/>
    </row>
    <row r="132" spans="3:5" x14ac:dyDescent="0.25">
      <c r="C132" s="17"/>
      <c r="D132" s="17"/>
      <c r="E132" s="17"/>
    </row>
    <row r="133" spans="3:5" x14ac:dyDescent="0.25">
      <c r="C133" s="17"/>
      <c r="D133" s="17"/>
      <c r="E133" s="17"/>
    </row>
    <row r="134" spans="3:5" x14ac:dyDescent="0.25">
      <c r="C134" s="17"/>
      <c r="D134" s="17"/>
      <c r="E134" s="17"/>
    </row>
    <row r="135" spans="3:5" x14ac:dyDescent="0.25">
      <c r="C135" s="17"/>
      <c r="D135" s="17"/>
      <c r="E135" s="17"/>
    </row>
    <row r="136" spans="3:5" x14ac:dyDescent="0.25">
      <c r="C136" s="17"/>
      <c r="D136" s="17"/>
      <c r="E136" s="17"/>
    </row>
    <row r="137" spans="3:5" x14ac:dyDescent="0.25">
      <c r="C137" s="17"/>
      <c r="D137" s="17"/>
      <c r="E137" s="17"/>
    </row>
    <row r="138" spans="3:5" x14ac:dyDescent="0.25">
      <c r="C138" s="17"/>
      <c r="D138" s="17"/>
      <c r="E138" s="17"/>
    </row>
    <row r="139" spans="3:5" x14ac:dyDescent="0.25">
      <c r="C139" s="17"/>
      <c r="D139" s="17"/>
      <c r="E139" s="17"/>
    </row>
    <row r="140" spans="3:5" x14ac:dyDescent="0.25">
      <c r="C140" s="17"/>
      <c r="D140" s="17"/>
      <c r="E140" s="17"/>
    </row>
    <row r="141" spans="3:5" x14ac:dyDescent="0.25">
      <c r="C141" s="17"/>
      <c r="D141" s="17"/>
      <c r="E141" s="17"/>
    </row>
    <row r="142" spans="3:5" x14ac:dyDescent="0.25">
      <c r="C142" s="17"/>
      <c r="D142" s="17"/>
      <c r="E142" s="17"/>
    </row>
    <row r="143" spans="3:5" x14ac:dyDescent="0.25">
      <c r="C143" s="17"/>
      <c r="D143" s="17"/>
      <c r="E143" s="17"/>
    </row>
    <row r="144" spans="3:5" x14ac:dyDescent="0.25">
      <c r="C144" s="17"/>
      <c r="D144" s="17"/>
      <c r="E144" s="17"/>
    </row>
    <row r="145" spans="3:5" x14ac:dyDescent="0.25">
      <c r="C145" s="17"/>
      <c r="D145" s="17"/>
      <c r="E145" s="17"/>
    </row>
    <row r="146" spans="3:5" x14ac:dyDescent="0.25">
      <c r="C146" s="17"/>
      <c r="D146" s="17"/>
      <c r="E146" s="17"/>
    </row>
    <row r="147" spans="3:5" x14ac:dyDescent="0.25">
      <c r="C147" s="17"/>
      <c r="D147" s="17"/>
      <c r="E147" s="17"/>
    </row>
    <row r="148" spans="3:5" x14ac:dyDescent="0.25">
      <c r="C148" s="17"/>
      <c r="D148" s="17"/>
      <c r="E148" s="17"/>
    </row>
    <row r="149" spans="3:5" x14ac:dyDescent="0.25">
      <c r="C149" s="17"/>
      <c r="D149" s="17"/>
      <c r="E149" s="17"/>
    </row>
    <row r="150" spans="3:5" x14ac:dyDescent="0.25">
      <c r="C150" s="17"/>
      <c r="D150" s="17"/>
      <c r="E150" s="17"/>
    </row>
    <row r="151" spans="3:5" x14ac:dyDescent="0.25">
      <c r="C151" s="17"/>
      <c r="D151" s="17"/>
      <c r="E151" s="17"/>
    </row>
    <row r="152" spans="3:5" x14ac:dyDescent="0.25">
      <c r="C152" s="17"/>
      <c r="D152" s="17"/>
      <c r="E152" s="17"/>
    </row>
    <row r="153" spans="3:5" x14ac:dyDescent="0.25">
      <c r="C153" s="17"/>
      <c r="D153" s="17"/>
      <c r="E153" s="17"/>
    </row>
    <row r="154" spans="3:5" x14ac:dyDescent="0.25">
      <c r="C154" s="17"/>
      <c r="D154" s="17"/>
      <c r="E154" s="17"/>
    </row>
    <row r="155" spans="3:5" x14ac:dyDescent="0.25">
      <c r="C155" s="17"/>
      <c r="D155" s="17"/>
      <c r="E155" s="17"/>
    </row>
    <row r="156" spans="3:5" x14ac:dyDescent="0.25">
      <c r="C156" s="17"/>
      <c r="D156" s="17"/>
      <c r="E156" s="17"/>
    </row>
    <row r="157" spans="3:5" x14ac:dyDescent="0.25">
      <c r="C157" s="17"/>
      <c r="D157" s="17"/>
      <c r="E157" s="17"/>
    </row>
    <row r="158" spans="3:5" x14ac:dyDescent="0.25">
      <c r="C158" s="17"/>
      <c r="D158" s="17"/>
      <c r="E158" s="17"/>
    </row>
    <row r="159" spans="3:5" x14ac:dyDescent="0.25">
      <c r="C159" s="17"/>
      <c r="D159" s="17"/>
      <c r="E159" s="17"/>
    </row>
    <row r="160" spans="3:5" x14ac:dyDescent="0.25">
      <c r="C160" s="17"/>
      <c r="D160" s="17"/>
      <c r="E160" s="17"/>
    </row>
    <row r="161" spans="3:5" x14ac:dyDescent="0.25">
      <c r="C161" s="17"/>
      <c r="D161" s="17"/>
      <c r="E161" s="17"/>
    </row>
    <row r="162" spans="3:5" x14ac:dyDescent="0.25">
      <c r="C162" s="17"/>
      <c r="D162" s="17"/>
      <c r="E162" s="17"/>
    </row>
    <row r="163" spans="3:5" x14ac:dyDescent="0.25">
      <c r="C163" s="17"/>
      <c r="D163" s="17"/>
      <c r="E163" s="17"/>
    </row>
    <row r="164" spans="3:5" x14ac:dyDescent="0.25">
      <c r="C164" s="17"/>
      <c r="D164" s="17"/>
      <c r="E164" s="17"/>
    </row>
    <row r="165" spans="3:5" x14ac:dyDescent="0.25">
      <c r="C165" s="17"/>
      <c r="D165" s="17"/>
      <c r="E165" s="17"/>
    </row>
    <row r="166" spans="3:5" x14ac:dyDescent="0.25">
      <c r="C166" s="17"/>
      <c r="D166" s="17"/>
      <c r="E166" s="17"/>
    </row>
    <row r="167" spans="3:5" x14ac:dyDescent="0.25">
      <c r="C167" s="17"/>
      <c r="D167" s="17"/>
      <c r="E167" s="17"/>
    </row>
    <row r="168" spans="3:5" x14ac:dyDescent="0.25">
      <c r="C168" s="17"/>
      <c r="D168" s="17"/>
      <c r="E168" s="17"/>
    </row>
    <row r="169" spans="3:5" x14ac:dyDescent="0.25">
      <c r="C169" s="17"/>
      <c r="D169" s="17"/>
      <c r="E169" s="17"/>
    </row>
    <row r="170" spans="3:5" x14ac:dyDescent="0.25">
      <c r="C170" s="17"/>
      <c r="D170" s="17"/>
      <c r="E170" s="17"/>
    </row>
    <row r="171" spans="3:5" x14ac:dyDescent="0.25">
      <c r="C171" s="17"/>
      <c r="D171" s="17"/>
      <c r="E171" s="17"/>
    </row>
    <row r="172" spans="3:5" x14ac:dyDescent="0.25">
      <c r="C172" s="17"/>
      <c r="D172" s="17"/>
      <c r="E172" s="17"/>
    </row>
    <row r="173" spans="3:5" x14ac:dyDescent="0.25">
      <c r="C173" s="17"/>
      <c r="D173" s="17"/>
      <c r="E173" s="17"/>
    </row>
    <row r="174" spans="3:5" x14ac:dyDescent="0.25">
      <c r="C174" s="17"/>
      <c r="D174" s="17"/>
      <c r="E174" s="17"/>
    </row>
    <row r="175" spans="3:5" x14ac:dyDescent="0.25">
      <c r="C175" s="17"/>
      <c r="D175" s="17"/>
      <c r="E175" s="17"/>
    </row>
    <row r="176" spans="3:5" x14ac:dyDescent="0.25">
      <c r="C176" s="17"/>
      <c r="D176" s="17"/>
      <c r="E176" s="17"/>
    </row>
    <row r="177" spans="3:5" x14ac:dyDescent="0.25">
      <c r="C177" s="17"/>
      <c r="D177" s="17"/>
      <c r="E177" s="17"/>
    </row>
    <row r="178" spans="3:5" x14ac:dyDescent="0.25">
      <c r="C178" s="17"/>
      <c r="D178" s="17"/>
      <c r="E178" s="17"/>
    </row>
    <row r="179" spans="3:5" x14ac:dyDescent="0.25">
      <c r="C179" s="17"/>
      <c r="D179" s="17"/>
      <c r="E179" s="17"/>
    </row>
    <row r="180" spans="3:5" x14ac:dyDescent="0.25">
      <c r="C180" s="17"/>
      <c r="D180" s="17"/>
      <c r="E180" s="17"/>
    </row>
    <row r="181" spans="3:5" x14ac:dyDescent="0.25">
      <c r="C181" s="17"/>
      <c r="D181" s="17"/>
      <c r="E181" s="17"/>
    </row>
    <row r="182" spans="3:5" x14ac:dyDescent="0.25">
      <c r="C182" s="17"/>
      <c r="D182" s="17"/>
      <c r="E182" s="17"/>
    </row>
    <row r="183" spans="3:5" x14ac:dyDescent="0.25">
      <c r="C183" s="17"/>
      <c r="D183" s="17"/>
      <c r="E183" s="17"/>
    </row>
    <row r="184" spans="3:5" x14ac:dyDescent="0.25">
      <c r="C184" s="17"/>
      <c r="D184" s="17"/>
      <c r="E184" s="17"/>
    </row>
    <row r="185" spans="3:5" x14ac:dyDescent="0.25">
      <c r="C185" s="17"/>
      <c r="D185" s="17"/>
      <c r="E185" s="17"/>
    </row>
    <row r="186" spans="3:5" x14ac:dyDescent="0.25">
      <c r="C186" s="17"/>
      <c r="D186" s="17"/>
      <c r="E186" s="17"/>
    </row>
    <row r="187" spans="3:5" x14ac:dyDescent="0.25">
      <c r="C187" s="17"/>
      <c r="D187" s="17"/>
      <c r="E187" s="17"/>
    </row>
    <row r="188" spans="3:5" x14ac:dyDescent="0.25">
      <c r="C188" s="17"/>
      <c r="D188" s="17"/>
      <c r="E188" s="17"/>
    </row>
    <row r="189" spans="3:5" x14ac:dyDescent="0.25">
      <c r="C189" s="17"/>
      <c r="D189" s="17"/>
      <c r="E189" s="17"/>
    </row>
    <row r="190" spans="3:5" x14ac:dyDescent="0.25">
      <c r="C190" s="17"/>
      <c r="D190" s="17"/>
      <c r="E190" s="17"/>
    </row>
    <row r="191" spans="3:5" x14ac:dyDescent="0.25">
      <c r="C191" s="17"/>
      <c r="D191" s="17"/>
      <c r="E191" s="17"/>
    </row>
    <row r="192" spans="3:5" x14ac:dyDescent="0.25">
      <c r="C192" s="17"/>
      <c r="D192" s="17"/>
      <c r="E192" s="17"/>
    </row>
    <row r="193" spans="3:5" x14ac:dyDescent="0.25">
      <c r="C193" s="17"/>
      <c r="D193" s="17"/>
      <c r="E193" s="17"/>
    </row>
    <row r="194" spans="3:5" x14ac:dyDescent="0.25">
      <c r="C194" s="17"/>
      <c r="D194" s="17"/>
      <c r="E194" s="17"/>
    </row>
  </sheetData>
  <mergeCells count="4">
    <mergeCell ref="C3:D3"/>
    <mergeCell ref="C5:D5"/>
    <mergeCell ref="C14:D14"/>
    <mergeCell ref="C19:D19"/>
  </mergeCells>
  <dataValidations count="3">
    <dataValidation type="decimal" allowBlank="1" showInputMessage="1" showErrorMessage="1" errorTitle="INTRODUCIR:" error="DE 0.25 A 50 AÑOS" sqref="D7">
      <formula1>0.25</formula1>
      <formula2>50</formula2>
    </dataValidation>
    <dataValidation type="list" allowBlank="1" showInputMessage="1" showErrorMessage="1" errorTitle="INTRODUCIR:" error="anticipada_x000a_vencida" sqref="D11">
      <formula1>$C$59:$C$60</formula1>
    </dataValidation>
    <dataValidation type="list" allowBlank="1" showInputMessage="1" showErrorMessage="1" errorTitle="INTRODUCIR:" error="Mensual_x000a_Trimestral_x000a_Semestral_x000a_Anual_x000a_" sqref="D10">
      <formula1>$D$63:$D$66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65"/>
  <sheetViews>
    <sheetView showGridLines="0" zoomScale="80" zoomScaleNormal="80" workbookViewId="0">
      <selection activeCell="C10" sqref="C10"/>
    </sheetView>
  </sheetViews>
  <sheetFormatPr baseColWidth="10" defaultColWidth="9.140625" defaultRowHeight="15" x14ac:dyDescent="0.25"/>
  <cols>
    <col min="1" max="1" width="9.140625" style="20"/>
    <col min="2" max="2" width="69.5703125" style="20" customWidth="1"/>
    <col min="3" max="3" width="45.5703125" style="20" customWidth="1"/>
    <col min="4" max="4" width="34" style="20" customWidth="1"/>
    <col min="5" max="5" width="21.7109375" style="20" customWidth="1"/>
    <col min="6" max="7" width="9.140625" style="19"/>
    <col min="8" max="16384" width="9.140625" style="20"/>
  </cols>
  <sheetData>
    <row r="1" spans="1:21" customFormat="1" ht="44.25" customHeight="1" x14ac:dyDescent="0.25">
      <c r="A1" s="5"/>
      <c r="B1" s="5"/>
      <c r="C1" s="5"/>
      <c r="D1" s="24"/>
      <c r="E1" s="24"/>
    </row>
    <row r="3" spans="1:21" x14ac:dyDescent="0.25">
      <c r="B3" s="1"/>
      <c r="C3" s="1"/>
      <c r="D3" s="1"/>
      <c r="E3" s="1"/>
    </row>
    <row r="4" spans="1:21" ht="33.75" x14ac:dyDescent="0.5">
      <c r="B4" s="13" t="s">
        <v>17</v>
      </c>
      <c r="C4" s="13"/>
      <c r="D4" s="4"/>
      <c r="E4" s="4"/>
    </row>
    <row r="5" spans="1:21" x14ac:dyDescent="0.25">
      <c r="B5" s="1"/>
      <c r="C5" s="1"/>
      <c r="D5" s="30"/>
      <c r="E5" s="30"/>
      <c r="F5" s="21"/>
      <c r="G5" s="21"/>
      <c r="H5" s="21"/>
      <c r="I5" s="21"/>
      <c r="J5" s="21"/>
    </row>
    <row r="6" spans="1:21" ht="18.75" x14ac:dyDescent="0.25">
      <c r="B6" s="14" t="s">
        <v>0</v>
      </c>
      <c r="C6" s="15"/>
      <c r="D6" s="30"/>
      <c r="E6" s="30"/>
      <c r="F6" s="21"/>
      <c r="G6" s="21"/>
      <c r="H6" s="21"/>
      <c r="I6" s="21"/>
      <c r="J6" s="21"/>
    </row>
    <row r="7" spans="1:21" ht="17.25" x14ac:dyDescent="0.25">
      <c r="B7" s="9" t="s">
        <v>1</v>
      </c>
      <c r="C7" s="10">
        <v>1000</v>
      </c>
      <c r="D7" s="30"/>
      <c r="E7" s="30"/>
      <c r="F7" s="21"/>
      <c r="G7" s="21"/>
      <c r="H7" s="21"/>
      <c r="I7" s="21"/>
      <c r="J7" s="21"/>
    </row>
    <row r="8" spans="1:21" ht="17.25" x14ac:dyDescent="0.25">
      <c r="B8" s="9" t="s">
        <v>3</v>
      </c>
      <c r="C8" s="23">
        <v>0.12</v>
      </c>
      <c r="D8" s="30"/>
      <c r="E8" s="30"/>
      <c r="F8" s="21"/>
      <c r="G8" s="21"/>
      <c r="H8" s="21"/>
      <c r="I8" s="21"/>
      <c r="J8" s="21"/>
    </row>
    <row r="9" spans="1:21" ht="17.25" x14ac:dyDescent="0.25">
      <c r="B9" s="9" t="s">
        <v>25</v>
      </c>
      <c r="C9" s="25">
        <v>12</v>
      </c>
      <c r="D9" s="37"/>
      <c r="E9" s="30"/>
      <c r="F9" s="21"/>
      <c r="G9" s="21"/>
      <c r="H9" s="21"/>
      <c r="I9" s="21"/>
      <c r="J9" s="21"/>
    </row>
    <row r="10" spans="1:21" ht="17.25" x14ac:dyDescent="0.25">
      <c r="B10" s="9" t="s">
        <v>18</v>
      </c>
      <c r="C10" s="11" t="s">
        <v>14</v>
      </c>
      <c r="D10" s="38"/>
      <c r="E10" s="30"/>
      <c r="F10" s="21"/>
      <c r="G10" s="21"/>
      <c r="H10" s="21"/>
      <c r="I10" s="21"/>
      <c r="J10" s="21"/>
    </row>
    <row r="11" spans="1:21" x14ac:dyDescent="0.25">
      <c r="B11" s="1"/>
      <c r="C11" s="1"/>
      <c r="D11" s="30"/>
      <c r="E11" s="30"/>
      <c r="F11" s="21"/>
      <c r="G11" s="21"/>
      <c r="H11" s="21"/>
      <c r="I11" s="21"/>
      <c r="J11" s="21"/>
    </row>
    <row r="12" spans="1:21" x14ac:dyDescent="0.25">
      <c r="C12" s="1"/>
      <c r="D12" s="30"/>
      <c r="E12" s="3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8.75" x14ac:dyDescent="0.25">
      <c r="B13" s="14" t="s">
        <v>6</v>
      </c>
      <c r="C13" s="15" t="s">
        <v>8</v>
      </c>
      <c r="D13" s="18" t="s">
        <v>19</v>
      </c>
      <c r="E13" s="18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7.25" x14ac:dyDescent="0.25">
      <c r="B14" s="9" t="s">
        <v>9</v>
      </c>
      <c r="C14" s="10">
        <f>C7*(C8/C61)</f>
        <v>10</v>
      </c>
      <c r="D14" s="31"/>
      <c r="E14" s="3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7.25" x14ac:dyDescent="0.25">
      <c r="B15" s="9" t="s">
        <v>10</v>
      </c>
      <c r="C15" s="10">
        <f>C14*C9/(12/C61)</f>
        <v>120</v>
      </c>
      <c r="D15" s="31"/>
      <c r="E15" s="3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7.25" x14ac:dyDescent="0.25">
      <c r="B16" s="9" t="s">
        <v>7</v>
      </c>
      <c r="C16" s="12">
        <f>EFFECT(C8,C61)</f>
        <v>0.12682503013196977</v>
      </c>
      <c r="D16" s="32"/>
      <c r="E16" s="3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2:21" x14ac:dyDescent="0.25">
      <c r="B17" s="22"/>
      <c r="D17" s="32"/>
      <c r="E17" s="3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x14ac:dyDescent="0.25">
      <c r="B18" s="1"/>
      <c r="C18" s="1"/>
      <c r="D18" s="30"/>
      <c r="E18" s="3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ht="18.75" x14ac:dyDescent="0.3">
      <c r="B19" s="16" t="str">
        <f>"Para un plazo fijo con tasa nominal anual del " &amp;TEXT(C8,"0,0%")&amp;" la tasa efectiva anual equivalente es de "&amp;TEXT(C16,"0,0%")</f>
        <v>Para un plazo fijo con tasa nominal anual del 12,0% la tasa efectiva anual equivalente es de 12,7%</v>
      </c>
      <c r="C19" s="16"/>
      <c r="D19" s="30"/>
      <c r="E19" s="3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25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2:21" x14ac:dyDescent="0.25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2:21" x14ac:dyDescent="0.25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2:21" x14ac:dyDescent="0.25"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2:21" x14ac:dyDescent="0.25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25">
      <c r="G25" s="21"/>
      <c r="H25" s="21"/>
      <c r="I25" s="21"/>
      <c r="J25" s="21"/>
      <c r="K25" s="21"/>
    </row>
    <row r="26" spans="2:21" x14ac:dyDescent="0.25">
      <c r="G26" s="21"/>
      <c r="H26" s="21"/>
      <c r="I26" s="21"/>
      <c r="J26" s="21"/>
      <c r="K26" s="21"/>
    </row>
    <row r="55" spans="2:4" x14ac:dyDescent="0.25">
      <c r="B55" s="21"/>
      <c r="C55" s="21"/>
      <c r="D55" s="21" t="s">
        <v>15</v>
      </c>
    </row>
    <row r="56" spans="2:4" x14ac:dyDescent="0.25">
      <c r="D56" s="33" t="s">
        <v>16</v>
      </c>
    </row>
    <row r="57" spans="2:4" x14ac:dyDescent="0.25">
      <c r="D57" s="21" t="s">
        <v>20</v>
      </c>
    </row>
    <row r="58" spans="2:4" x14ac:dyDescent="0.25">
      <c r="D58" s="21" t="s">
        <v>14</v>
      </c>
    </row>
    <row r="59" spans="2:4" x14ac:dyDescent="0.25">
      <c r="D59" s="21"/>
    </row>
    <row r="60" spans="2:4" x14ac:dyDescent="0.25">
      <c r="B60" s="21"/>
      <c r="C60" s="21"/>
      <c r="D60" s="21"/>
    </row>
    <row r="61" spans="2:4" x14ac:dyDescent="0.25">
      <c r="B61" s="21"/>
      <c r="C61" s="34">
        <f>VLOOKUP(C10,C62:D65,2,0)</f>
        <v>12</v>
      </c>
      <c r="D61" s="21"/>
    </row>
    <row r="62" spans="2:4" x14ac:dyDescent="0.25">
      <c r="C62" s="36" t="s">
        <v>16</v>
      </c>
      <c r="D62" s="35">
        <v>1</v>
      </c>
    </row>
    <row r="63" spans="2:4" x14ac:dyDescent="0.25">
      <c r="C63" s="34" t="s">
        <v>14</v>
      </c>
      <c r="D63" s="35">
        <v>12</v>
      </c>
    </row>
    <row r="64" spans="2:4" x14ac:dyDescent="0.25">
      <c r="C64" s="34" t="s">
        <v>15</v>
      </c>
      <c r="D64" s="35">
        <v>4</v>
      </c>
    </row>
    <row r="65" spans="3:4" x14ac:dyDescent="0.25">
      <c r="C65" s="34" t="s">
        <v>20</v>
      </c>
      <c r="D65" s="35">
        <v>2</v>
      </c>
    </row>
  </sheetData>
  <mergeCells count="4">
    <mergeCell ref="B6:C6"/>
    <mergeCell ref="B4:C4"/>
    <mergeCell ref="B13:C13"/>
    <mergeCell ref="B19:C19"/>
  </mergeCells>
  <dataValidations count="2">
    <dataValidation type="whole" allowBlank="1" showInputMessage="1" showErrorMessage="1" sqref="C9">
      <formula1>1</formula1>
      <formula2>100</formula2>
    </dataValidation>
    <dataValidation type="list" allowBlank="1" showInputMessage="1" showErrorMessage="1" errorTitle="INTRODUCIR" error="anual_x000a_semestral_x000a_trimestral_x000a_vencimiento" sqref="C10">
      <formula1>$C$62:$C$65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TAE Préstamos</vt:lpstr>
      <vt:lpstr>TAE Plazo Fijo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2013-05-31T15:54:13Z</dcterms:created>
  <dcterms:modified xsi:type="dcterms:W3CDTF">2017-07-10T19:54:53Z</dcterms:modified>
</cp:coreProperties>
</file>