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yWeiZhi\Desktop\Semester 5\IE3110 Simulation\Project\Source Code\"/>
    </mc:Choice>
  </mc:AlternateContent>
  <bookViews>
    <workbookView xWindow="0" yWindow="0" windowWidth="19200" windowHeight="6675" activeTab="3"/>
  </bookViews>
  <sheets>
    <sheet name="PL &amp; Load RNG" sheetId="1" r:id="rId1"/>
    <sheet name="Location RNG" sheetId="2" r:id="rId2"/>
    <sheet name="Location Ranking" sheetId="3" r:id="rId3"/>
    <sheet name="Output Location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3" i="1"/>
  <c r="G3" i="1" s="1"/>
  <c r="G4" i="1" l="1"/>
  <c r="G5" i="1" s="1"/>
  <c r="G6" i="1" s="1"/>
  <c r="G7" i="1" s="1"/>
  <c r="E3" i="2"/>
  <c r="E4" i="2"/>
  <c r="E5" i="2"/>
  <c r="E2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3" i="2"/>
  <c r="H4" i="2"/>
  <c r="H5" i="2"/>
  <c r="H6" i="2"/>
  <c r="H2" i="2"/>
  <c r="C2" i="2"/>
  <c r="C3" i="2" s="1"/>
  <c r="C4" i="2" s="1"/>
  <c r="C5" i="2" s="1"/>
  <c r="C6" i="2" s="1"/>
  <c r="D3" i="1"/>
  <c r="B2" i="1"/>
  <c r="B3" i="1" s="1"/>
  <c r="D4" i="1" l="1"/>
  <c r="D6" i="1"/>
  <c r="L2" i="2"/>
  <c r="L3" i="2"/>
  <c r="L7" i="2"/>
  <c r="L11" i="2"/>
  <c r="L15" i="2"/>
  <c r="L19" i="2"/>
  <c r="L23" i="2"/>
  <c r="L14" i="2"/>
  <c r="L4" i="2"/>
  <c r="L8" i="2"/>
  <c r="L12" i="2"/>
  <c r="L16" i="2"/>
  <c r="L20" i="2"/>
  <c r="L6" i="2"/>
  <c r="L18" i="2"/>
  <c r="L5" i="2"/>
  <c r="L9" i="2"/>
  <c r="L13" i="2"/>
  <c r="L17" i="2"/>
  <c r="L21" i="2"/>
  <c r="L10" i="2"/>
  <c r="L22" i="2"/>
  <c r="G8" i="1"/>
  <c r="D5" i="1"/>
  <c r="D7" i="1"/>
  <c r="I55" i="2"/>
  <c r="J55" i="2" s="1"/>
  <c r="I47" i="2"/>
  <c r="I35" i="2"/>
  <c r="I27" i="2"/>
  <c r="I7" i="2"/>
  <c r="I2" i="2"/>
  <c r="I58" i="2"/>
  <c r="J58" i="2" s="1"/>
  <c r="I54" i="2"/>
  <c r="I50" i="2"/>
  <c r="I46" i="2"/>
  <c r="I42" i="2"/>
  <c r="I38" i="2"/>
  <c r="I34" i="2"/>
  <c r="I30" i="2"/>
  <c r="I26" i="2"/>
  <c r="I22" i="2"/>
  <c r="I18" i="2"/>
  <c r="I14" i="2"/>
  <c r="I10" i="2"/>
  <c r="I61" i="2"/>
  <c r="J61" i="2" s="1"/>
  <c r="I57" i="2"/>
  <c r="J57" i="2" s="1"/>
  <c r="I53" i="2"/>
  <c r="I49" i="2"/>
  <c r="I45" i="2"/>
  <c r="I41" i="2"/>
  <c r="I37" i="2"/>
  <c r="I33" i="2"/>
  <c r="I29" i="2"/>
  <c r="I25" i="2"/>
  <c r="I21" i="2"/>
  <c r="I17" i="2"/>
  <c r="I13" i="2"/>
  <c r="I9" i="2"/>
  <c r="I59" i="2"/>
  <c r="J59" i="2" s="1"/>
  <c r="I51" i="2"/>
  <c r="I43" i="2"/>
  <c r="I39" i="2"/>
  <c r="I31" i="2"/>
  <c r="I23" i="2"/>
  <c r="I19" i="2"/>
  <c r="I15" i="2"/>
  <c r="I11" i="2"/>
  <c r="I60" i="2"/>
  <c r="J60" i="2" s="1"/>
  <c r="I56" i="2"/>
  <c r="J56" i="2" s="1"/>
  <c r="I52" i="2"/>
  <c r="I48" i="2"/>
  <c r="I44" i="2"/>
  <c r="I40" i="2"/>
  <c r="I36" i="2"/>
  <c r="I32" i="2"/>
  <c r="I28" i="2"/>
  <c r="I24" i="2"/>
  <c r="I20" i="2"/>
  <c r="I16" i="2"/>
  <c r="I12" i="2"/>
  <c r="I8" i="2"/>
  <c r="I3" i="2"/>
  <c r="I4" i="2"/>
  <c r="I5" i="2"/>
  <c r="I6" i="2"/>
  <c r="L24" i="2" l="1"/>
  <c r="G9" i="1"/>
  <c r="D8" i="1"/>
  <c r="J6" i="2"/>
  <c r="J8" i="2"/>
  <c r="J24" i="2"/>
  <c r="J40" i="2"/>
  <c r="J19" i="2"/>
  <c r="J43" i="2"/>
  <c r="J13" i="2"/>
  <c r="J29" i="2"/>
  <c r="J45" i="2"/>
  <c r="J22" i="2"/>
  <c r="J38" i="2"/>
  <c r="J54" i="2"/>
  <c r="J27" i="2"/>
  <c r="J12" i="2"/>
  <c r="J28" i="2"/>
  <c r="J44" i="2"/>
  <c r="J23" i="2"/>
  <c r="J17" i="2"/>
  <c r="J49" i="2"/>
  <c r="J4" i="2"/>
  <c r="J32" i="2"/>
  <c r="J11" i="2"/>
  <c r="J31" i="2"/>
  <c r="J21" i="2"/>
  <c r="J37" i="2"/>
  <c r="J53" i="2"/>
  <c r="J14" i="2"/>
  <c r="J30" i="2"/>
  <c r="J46" i="2"/>
  <c r="J47" i="2"/>
  <c r="J5" i="2"/>
  <c r="J51" i="2"/>
  <c r="J33" i="2"/>
  <c r="J10" i="2"/>
  <c r="J26" i="2"/>
  <c r="J42" i="2"/>
  <c r="J35" i="2"/>
  <c r="J16" i="2"/>
  <c r="J48" i="2"/>
  <c r="J3" i="2"/>
  <c r="J20" i="2"/>
  <c r="J36" i="2"/>
  <c r="J52" i="2"/>
  <c r="J15" i="2"/>
  <c r="J39" i="2"/>
  <c r="J9" i="2"/>
  <c r="J25" i="2"/>
  <c r="J41" i="2"/>
  <c r="J18" i="2"/>
  <c r="J34" i="2"/>
  <c r="J50" i="2"/>
  <c r="J7" i="2"/>
  <c r="J2" i="2"/>
  <c r="K8" i="2"/>
  <c r="K56" i="2"/>
  <c r="K61" i="2"/>
  <c r="K60" i="2"/>
  <c r="K58" i="2"/>
  <c r="K59" i="2"/>
  <c r="K57" i="2"/>
  <c r="K55" i="2"/>
  <c r="G10" i="1" l="1"/>
  <c r="D9" i="1"/>
  <c r="K19" i="2"/>
  <c r="K43" i="2"/>
  <c r="K12" i="2"/>
  <c r="K6" i="2"/>
  <c r="K13" i="2"/>
  <c r="K53" i="2"/>
  <c r="K17" i="2"/>
  <c r="K11" i="2"/>
  <c r="K24" i="2"/>
  <c r="K36" i="2"/>
  <c r="K31" i="2"/>
  <c r="K14" i="2"/>
  <c r="K49" i="2"/>
  <c r="K9" i="2"/>
  <c r="K23" i="2"/>
  <c r="K32" i="2"/>
  <c r="K29" i="2"/>
  <c r="K44" i="2"/>
  <c r="K30" i="2"/>
  <c r="K54" i="2"/>
  <c r="K34" i="2"/>
  <c r="K22" i="2"/>
  <c r="K47" i="2"/>
  <c r="K16" i="2"/>
  <c r="K10" i="2"/>
  <c r="K7" i="2"/>
  <c r="K41" i="2"/>
  <c r="K15" i="2"/>
  <c r="K3" i="2"/>
  <c r="K42" i="2"/>
  <c r="K51" i="2"/>
  <c r="K21" i="2"/>
  <c r="K4" i="2"/>
  <c r="K40" i="2"/>
  <c r="K50" i="2"/>
  <c r="K25" i="2"/>
  <c r="K52" i="2"/>
  <c r="K48" i="2"/>
  <c r="K26" i="2"/>
  <c r="K5" i="2"/>
  <c r="K28" i="2"/>
  <c r="K38" i="2"/>
  <c r="K18" i="2"/>
  <c r="K39" i="2"/>
  <c r="K20" i="2"/>
  <c r="K35" i="2"/>
  <c r="K33" i="2"/>
  <c r="K46" i="2"/>
  <c r="K37" i="2"/>
  <c r="K27" i="2"/>
  <c r="K45" i="2"/>
  <c r="K2" i="2"/>
  <c r="L25" i="2" l="1"/>
  <c r="L26" i="2"/>
  <c r="L27" i="2"/>
  <c r="L28" i="2"/>
  <c r="L33" i="2"/>
  <c r="L30" i="2"/>
  <c r="L32" i="2"/>
  <c r="L34" i="2"/>
  <c r="L31" i="2"/>
  <c r="L35" i="2"/>
  <c r="L29" i="2"/>
  <c r="L36" i="2"/>
  <c r="L37" i="2"/>
  <c r="L40" i="2"/>
  <c r="L41" i="2"/>
  <c r="L39" i="2"/>
  <c r="L38" i="2"/>
  <c r="L42" i="2"/>
  <c r="G11" i="1"/>
  <c r="L43" i="2" s="1"/>
  <c r="D10" i="1"/>
  <c r="G12" i="1" l="1"/>
  <c r="D11" i="1"/>
  <c r="L53" i="2" l="1"/>
  <c r="L56" i="2"/>
  <c r="L54" i="2"/>
  <c r="L44" i="2"/>
  <c r="L50" i="2"/>
  <c r="L47" i="2"/>
  <c r="L48" i="2"/>
  <c r="L52" i="2"/>
  <c r="L51" i="2"/>
  <c r="L55" i="2"/>
  <c r="L45" i="2"/>
  <c r="L49" i="2"/>
  <c r="L46" i="2"/>
  <c r="L58" i="2"/>
  <c r="G13" i="1"/>
  <c r="L61" i="2" s="1"/>
  <c r="D12" i="1"/>
  <c r="L59" i="2" l="1"/>
  <c r="L57" i="2"/>
  <c r="L60" i="2"/>
  <c r="G14" i="1"/>
  <c r="D14" i="1" s="1"/>
  <c r="D13" i="1"/>
  <c r="B8" i="1" l="1" a="1"/>
  <c r="B8" i="1" s="1"/>
  <c r="A7" i="4" s="1" a="1"/>
  <c r="A7" i="4" s="1"/>
  <c r="A26" i="4" a="1"/>
  <c r="A26" i="4" s="1"/>
  <c r="A10" i="4" a="1"/>
  <c r="A10" i="4" s="1"/>
  <c r="A60" i="4" a="1"/>
  <c r="A60" i="4" s="1"/>
  <c r="A36" i="4" a="1"/>
  <c r="A36" i="4" s="1"/>
  <c r="D40" i="3" a="1"/>
  <c r="D40" i="3" s="1"/>
  <c r="E40" i="3" s="1"/>
  <c r="A50" i="4" a="1"/>
  <c r="A50" i="4" s="1"/>
  <c r="A56" i="4" a="1"/>
  <c r="A56" i="4" s="1"/>
  <c r="A46" i="4" a="1"/>
  <c r="A46" i="4" s="1"/>
  <c r="A61" i="4" a="1"/>
  <c r="A61" i="4" s="1"/>
  <c r="D34" i="3" a="1"/>
  <c r="D34" i="3" s="1"/>
  <c r="E34" i="3" s="1"/>
  <c r="A15" i="4" a="1"/>
  <c r="A15" i="4" s="1"/>
  <c r="D37" i="3" a="1"/>
  <c r="D37" i="3" s="1"/>
  <c r="E37" i="3" s="1"/>
  <c r="D31" i="3" a="1"/>
  <c r="D31" i="3" s="1"/>
  <c r="E31" i="3" s="1"/>
  <c r="A18" i="4" a="1"/>
  <c r="A18" i="4" s="1"/>
  <c r="A27" i="4" a="1"/>
  <c r="A27" i="4" s="1"/>
  <c r="A34" i="4" a="1"/>
  <c r="A34" i="4" s="1"/>
  <c r="D13" i="3" a="1"/>
  <c r="D13" i="3" s="1"/>
  <c r="E13" i="3" s="1"/>
  <c r="A25" i="4" a="1"/>
  <c r="A25" i="4" s="1"/>
  <c r="D49" i="3" a="1"/>
  <c r="D49" i="3" s="1"/>
  <c r="E49" i="3" s="1"/>
  <c r="B9" i="1"/>
  <c r="A55" i="4" l="1" a="1"/>
  <c r="A55" i="4" s="1"/>
  <c r="D52" i="3" a="1"/>
  <c r="D52" i="3" s="1"/>
  <c r="E52" i="3" s="1"/>
  <c r="D12" i="3" a="1"/>
  <c r="D12" i="3" s="1"/>
  <c r="E12" i="3" s="1"/>
  <c r="D11" i="3" a="1"/>
  <c r="D11" i="3" s="1"/>
  <c r="E11" i="3" s="1"/>
  <c r="A5" i="4" a="1"/>
  <c r="A5" i="4" s="1"/>
  <c r="D42" i="3" a="1"/>
  <c r="D42" i="3" s="1"/>
  <c r="E42" i="3" s="1"/>
  <c r="D3" i="3" a="1"/>
  <c r="D3" i="3" s="1"/>
  <c r="E3" i="3" s="1"/>
  <c r="A20" i="4" a="1"/>
  <c r="A20" i="4" s="1"/>
  <c r="D43" i="3" a="1"/>
  <c r="D43" i="3" s="1"/>
  <c r="E43" i="3" s="1"/>
  <c r="D45" i="3" a="1"/>
  <c r="D45" i="3" s="1"/>
  <c r="E45" i="3" s="1"/>
  <c r="D22" i="3" a="1"/>
  <c r="D22" i="3" s="1"/>
  <c r="E22" i="3" s="1"/>
  <c r="D4" i="3" a="1"/>
  <c r="D4" i="3" s="1"/>
  <c r="E4" i="3" s="1"/>
  <c r="A29" i="4" a="1"/>
  <c r="A29" i="4" s="1"/>
  <c r="D18" i="3" a="1"/>
  <c r="D18" i="3" s="1"/>
  <c r="E18" i="3" s="1"/>
  <c r="A22" i="4" a="1"/>
  <c r="A22" i="4" s="1"/>
  <c r="D60" i="3" a="1"/>
  <c r="D60" i="3" s="1"/>
  <c r="E60" i="3" s="1"/>
  <c r="D41" i="3" a="1"/>
  <c r="D41" i="3" s="1"/>
  <c r="E41" i="3" s="1"/>
  <c r="A17" i="4" a="1"/>
  <c r="A17" i="4" s="1"/>
  <c r="A35" i="4" a="1"/>
  <c r="A35" i="4" s="1"/>
  <c r="D46" i="3" a="1"/>
  <c r="D46" i="3" s="1"/>
  <c r="E46" i="3" s="1"/>
  <c r="A41" i="4" a="1"/>
  <c r="A41" i="4" s="1"/>
  <c r="A3" i="4" a="1"/>
  <c r="A3" i="4" s="1"/>
  <c r="D5" i="3" a="1"/>
  <c r="D5" i="3" s="1"/>
  <c r="E5" i="3" s="1"/>
  <c r="A2" i="4" a="1"/>
  <c r="A2" i="4" s="1"/>
  <c r="D6" i="3" a="1"/>
  <c r="D6" i="3" s="1"/>
  <c r="E6" i="3" s="1"/>
  <c r="D30" i="3" a="1"/>
  <c r="D30" i="3" s="1"/>
  <c r="E30" i="3" s="1"/>
  <c r="A43" i="4" a="1"/>
  <c r="A43" i="4" s="1"/>
  <c r="D8" i="3" a="1"/>
  <c r="D8" i="3" s="1"/>
  <c r="E8" i="3" s="1"/>
  <c r="D36" i="3" a="1"/>
  <c r="D36" i="3" s="1"/>
  <c r="E36" i="3" s="1"/>
  <c r="A51" i="4" a="1"/>
  <c r="A51" i="4" s="1"/>
  <c r="A24" i="4" a="1"/>
  <c r="A24" i="4" s="1"/>
  <c r="D47" i="3" a="1"/>
  <c r="D47" i="3" s="1"/>
  <c r="E47" i="3" s="1"/>
  <c r="D17" i="3" a="1"/>
  <c r="D17" i="3" s="1"/>
  <c r="E17" i="3" s="1"/>
  <c r="D27" i="3" a="1"/>
  <c r="D27" i="3" s="1"/>
  <c r="E27" i="3" s="1"/>
  <c r="A4" i="4" a="1"/>
  <c r="A4" i="4" s="1"/>
  <c r="A42" i="4" a="1"/>
  <c r="A42" i="4" s="1"/>
  <c r="A39" i="4" a="1"/>
  <c r="A39" i="4" s="1"/>
  <c r="D16" i="3" a="1"/>
  <c r="D16" i="3" s="1"/>
  <c r="E16" i="3" s="1"/>
  <c r="D55" i="3" a="1"/>
  <c r="D55" i="3" s="1"/>
  <c r="E55" i="3" s="1"/>
  <c r="D9" i="3" a="1"/>
  <c r="D9" i="3" s="1"/>
  <c r="E9" i="3" s="1"/>
  <c r="D28" i="3" a="1"/>
  <c r="D28" i="3" s="1"/>
  <c r="E28" i="3" s="1"/>
  <c r="A14" i="4" a="1"/>
  <c r="A14" i="4" s="1"/>
  <c r="D58" i="3" a="1"/>
  <c r="D58" i="3" s="1"/>
  <c r="D25" i="3" a="1"/>
  <c r="D25" i="3" s="1"/>
  <c r="E25" i="3" s="1"/>
  <c r="D19" i="3" a="1"/>
  <c r="D19" i="3" s="1"/>
  <c r="E19" i="3" s="1"/>
  <c r="A48" i="4" a="1"/>
  <c r="A48" i="4" s="1"/>
  <c r="A59" i="4" a="1"/>
  <c r="A59" i="4" s="1"/>
  <c r="A38" i="4" a="1"/>
  <c r="A38" i="4" s="1"/>
  <c r="A37" i="4" a="1"/>
  <c r="A37" i="4" s="1"/>
  <c r="A9" i="4" a="1"/>
  <c r="A9" i="4" s="1"/>
  <c r="A30" i="4" a="1"/>
  <c r="A30" i="4" s="1"/>
  <c r="A32" i="4" a="1"/>
  <c r="A32" i="4" s="1"/>
  <c r="D10" i="3" a="1"/>
  <c r="D10" i="3" s="1"/>
  <c r="E10" i="3" s="1"/>
  <c r="D54" i="3" a="1"/>
  <c r="D54" i="3" s="1"/>
  <c r="D56" i="3" a="1"/>
  <c r="D56" i="3" s="1"/>
  <c r="D59" i="3" a="1"/>
  <c r="D59" i="3" s="1"/>
  <c r="E59" i="3" s="1"/>
  <c r="A49" i="4" a="1"/>
  <c r="A49" i="4" s="1"/>
  <c r="A40" i="4" a="1"/>
  <c r="A40" i="4" s="1"/>
  <c r="D57" i="3" a="1"/>
  <c r="D57" i="3" s="1"/>
  <c r="A12" i="4" a="1"/>
  <c r="A12" i="4" s="1"/>
  <c r="D24" i="3" a="1"/>
  <c r="D24" i="3" s="1"/>
  <c r="E24" i="3" s="1"/>
  <c r="A11" i="4" a="1"/>
  <c r="A11" i="4" s="1"/>
  <c r="D50" i="3" a="1"/>
  <c r="D50" i="3" s="1"/>
  <c r="D15" i="3" a="1"/>
  <c r="D15" i="3" s="1"/>
  <c r="E15" i="3" s="1"/>
  <c r="D7" i="3" a="1"/>
  <c r="D7" i="3" s="1"/>
  <c r="E7" i="3" s="1"/>
  <c r="D26" i="3" a="1"/>
  <c r="D26" i="3" s="1"/>
  <c r="D33" i="3" a="1"/>
  <c r="D33" i="3" s="1"/>
  <c r="A6" i="4" a="1"/>
  <c r="A6" i="4" s="1"/>
  <c r="A13" i="4" a="1"/>
  <c r="A13" i="4" s="1"/>
  <c r="D51" i="3" a="1"/>
  <c r="D51" i="3" s="1"/>
  <c r="G51" i="3" s="1"/>
  <c r="A28" i="4" a="1"/>
  <c r="A28" i="4" s="1"/>
  <c r="D21" i="3" a="1"/>
  <c r="D21" i="3" s="1"/>
  <c r="E21" i="3" s="1"/>
  <c r="D2" i="3" a="1"/>
  <c r="D2" i="3" s="1"/>
  <c r="E2" i="3" s="1"/>
  <c r="A58" i="4" a="1"/>
  <c r="A58" i="4" s="1"/>
  <c r="D61" i="3" a="1"/>
  <c r="D61" i="3" s="1"/>
  <c r="A57" i="4" a="1"/>
  <c r="A57" i="4" s="1"/>
  <c r="A52" i="4" a="1"/>
  <c r="A52" i="4" s="1"/>
  <c r="A45" i="4" a="1"/>
  <c r="A45" i="4" s="1"/>
  <c r="D53" i="3" a="1"/>
  <c r="D53" i="3" s="1"/>
  <c r="A47" i="4" a="1"/>
  <c r="A47" i="4" s="1"/>
  <c r="A21" i="4" a="1"/>
  <c r="A21" i="4" s="1"/>
  <c r="A19" i="4" a="1"/>
  <c r="A19" i="4" s="1"/>
  <c r="D48" i="3" a="1"/>
  <c r="D48" i="3" s="1"/>
  <c r="D20" i="3" a="1"/>
  <c r="D20" i="3" s="1"/>
  <c r="E20" i="3" s="1"/>
  <c r="A31" i="4" a="1"/>
  <c r="A31" i="4" s="1"/>
  <c r="A23" i="4" a="1"/>
  <c r="A23" i="4" s="1"/>
  <c r="D29" i="3" a="1"/>
  <c r="D29" i="3" s="1"/>
  <c r="D39" i="3" a="1"/>
  <c r="D39" i="3" s="1"/>
  <c r="E39" i="3" s="1"/>
  <c r="A53" i="4" a="1"/>
  <c r="A53" i="4" s="1"/>
  <c r="D35" i="3" a="1"/>
  <c r="D35" i="3" s="1"/>
  <c r="D14" i="3" a="1"/>
  <c r="D14" i="3" s="1"/>
  <c r="F14" i="3" s="1"/>
  <c r="H14" i="3" s="1"/>
  <c r="A44" i="4" a="1"/>
  <c r="A44" i="4" s="1"/>
  <c r="D32" i="3" a="1"/>
  <c r="D32" i="3" s="1"/>
  <c r="D38" i="3" a="1"/>
  <c r="D38" i="3" s="1"/>
  <c r="A8" i="4" a="1"/>
  <c r="A8" i="4" s="1"/>
  <c r="A16" i="4" a="1"/>
  <c r="A16" i="4" s="1"/>
  <c r="D23" i="3" a="1"/>
  <c r="D23" i="3" s="1"/>
  <c r="A33" i="4" a="1"/>
  <c r="A33" i="4" s="1"/>
  <c r="D44" i="3" a="1"/>
  <c r="D44" i="3" s="1"/>
  <c r="A54" i="4" a="1"/>
  <c r="A54" i="4" s="1"/>
  <c r="F6" i="3"/>
  <c r="H6" i="3" s="1"/>
  <c r="F54" i="3"/>
  <c r="H54" i="3" s="1"/>
  <c r="G7" i="3"/>
  <c r="F40" i="3"/>
  <c r="H40" i="3" s="1"/>
  <c r="G40" i="3"/>
  <c r="F12" i="3"/>
  <c r="H12" i="3" s="1"/>
  <c r="G12" i="3"/>
  <c r="F46" i="3"/>
  <c r="H46" i="3" s="1"/>
  <c r="F34" i="3"/>
  <c r="H34" i="3" s="1"/>
  <c r="G34" i="3"/>
  <c r="F52" i="3"/>
  <c r="H52" i="3" s="1"/>
  <c r="G52" i="3"/>
  <c r="F8" i="3"/>
  <c r="H8" i="3" s="1"/>
  <c r="G36" i="3"/>
  <c r="G25" i="3"/>
  <c r="G19" i="3"/>
  <c r="G24" i="3"/>
  <c r="F26" i="3"/>
  <c r="H26" i="3" s="1"/>
  <c r="F18" i="3"/>
  <c r="H18" i="3" s="1"/>
  <c r="G18" i="3"/>
  <c r="G60" i="3"/>
  <c r="F49" i="3"/>
  <c r="H49" i="3" s="1"/>
  <c r="G49" i="3"/>
  <c r="F5" i="3"/>
  <c r="H5" i="3" s="1"/>
  <c r="G5" i="3"/>
  <c r="F17" i="3"/>
  <c r="H17" i="3" s="1"/>
  <c r="F3" i="3"/>
  <c r="H3" i="3" s="1"/>
  <c r="G3" i="3"/>
  <c r="F13" i="3"/>
  <c r="H13" i="3" s="1"/>
  <c r="G13" i="3"/>
  <c r="F31" i="3"/>
  <c r="H31" i="3" s="1"/>
  <c r="G31" i="3"/>
  <c r="F43" i="3"/>
  <c r="H43" i="3" s="1"/>
  <c r="G43" i="3"/>
  <c r="F45" i="3"/>
  <c r="H45" i="3" s="1"/>
  <c r="G45" i="3"/>
  <c r="F22" i="3"/>
  <c r="H22" i="3" s="1"/>
  <c r="G22" i="3"/>
  <c r="F4" i="3"/>
  <c r="H4" i="3" s="1"/>
  <c r="F41" i="3"/>
  <c r="H41" i="3" s="1"/>
  <c r="G41" i="3"/>
  <c r="F27" i="3"/>
  <c r="H27" i="3" s="1"/>
  <c r="F30" i="3"/>
  <c r="H30" i="3" s="1"/>
  <c r="G30" i="3"/>
  <c r="G21" i="3"/>
  <c r="F37" i="3"/>
  <c r="H37" i="3" s="1"/>
  <c r="G37" i="3"/>
  <c r="F42" i="3"/>
  <c r="H42" i="3" s="1"/>
  <c r="G42" i="3"/>
  <c r="F11" i="3"/>
  <c r="H11" i="3" s="1"/>
  <c r="G11" i="3"/>
  <c r="G16" i="3"/>
  <c r="G27" i="3" l="1"/>
  <c r="I27" i="3" s="1"/>
  <c r="F9" i="3"/>
  <c r="H9" i="3" s="1"/>
  <c r="F16" i="3"/>
  <c r="H16" i="3" s="1"/>
  <c r="G15" i="3"/>
  <c r="G4" i="3"/>
  <c r="F60" i="3"/>
  <c r="H60" i="3" s="1"/>
  <c r="F25" i="3"/>
  <c r="H25" i="3" s="1"/>
  <c r="I25" i="3" s="1"/>
  <c r="G20" i="3"/>
  <c r="G47" i="3"/>
  <c r="F15" i="3"/>
  <c r="H15" i="3" s="1"/>
  <c r="F20" i="3"/>
  <c r="H20" i="3" s="1"/>
  <c r="I20" i="3" s="1"/>
  <c r="F47" i="3"/>
  <c r="H47" i="3" s="1"/>
  <c r="I47" i="3" s="1"/>
  <c r="G8" i="3"/>
  <c r="G9" i="3"/>
  <c r="G46" i="3"/>
  <c r="I46" i="3" s="1"/>
  <c r="G28" i="3"/>
  <c r="F2" i="3"/>
  <c r="H2" i="3" s="1"/>
  <c r="F24" i="3"/>
  <c r="H24" i="3" s="1"/>
  <c r="I24" i="3" s="1"/>
  <c r="F19" i="3"/>
  <c r="H19" i="3" s="1"/>
  <c r="F36" i="3"/>
  <c r="H36" i="3" s="1"/>
  <c r="I36" i="3" s="1"/>
  <c r="F7" i="3"/>
  <c r="H7" i="3" s="1"/>
  <c r="F28" i="3"/>
  <c r="H28" i="3" s="1"/>
  <c r="G10" i="3"/>
  <c r="I10" i="3" s="1"/>
  <c r="G17" i="3"/>
  <c r="I17" i="3" s="1"/>
  <c r="F10" i="3"/>
  <c r="H10" i="3" s="1"/>
  <c r="G6" i="3"/>
  <c r="I6" i="3" s="1"/>
  <c r="F39" i="3"/>
  <c r="H39" i="3" s="1"/>
  <c r="G59" i="3"/>
  <c r="F21" i="3"/>
  <c r="H21" i="3" s="1"/>
  <c r="F59" i="3"/>
  <c r="H59" i="3" s="1"/>
  <c r="G39" i="3"/>
  <c r="G44" i="3"/>
  <c r="E44" i="3"/>
  <c r="G29" i="3"/>
  <c r="E29" i="3"/>
  <c r="F61" i="3"/>
  <c r="H61" i="3" s="1"/>
  <c r="I61" i="3" s="1"/>
  <c r="J61" i="3" s="1"/>
  <c r="E61" i="3"/>
  <c r="G50" i="3"/>
  <c r="E50" i="3"/>
  <c r="F55" i="3"/>
  <c r="H55" i="3" s="1"/>
  <c r="I55" i="3" s="1"/>
  <c r="F38" i="3"/>
  <c r="H38" i="3" s="1"/>
  <c r="E38" i="3"/>
  <c r="F35" i="3"/>
  <c r="H35" i="3" s="1"/>
  <c r="E35" i="3"/>
  <c r="F51" i="3"/>
  <c r="H51" i="3" s="1"/>
  <c r="I51" i="3" s="1"/>
  <c r="E51" i="3"/>
  <c r="G26" i="3"/>
  <c r="I26" i="3" s="1"/>
  <c r="E26" i="3"/>
  <c r="G54" i="3"/>
  <c r="E54" i="3"/>
  <c r="G14" i="3"/>
  <c r="I14" i="3" s="1"/>
  <c r="E14" i="3"/>
  <c r="G53" i="3"/>
  <c r="E53" i="3"/>
  <c r="F33" i="3"/>
  <c r="H33" i="3" s="1"/>
  <c r="E33" i="3"/>
  <c r="F56" i="3"/>
  <c r="H56" i="3" s="1"/>
  <c r="E56" i="3"/>
  <c r="G58" i="3"/>
  <c r="E58" i="3"/>
  <c r="G55" i="3"/>
  <c r="F58" i="3"/>
  <c r="H58" i="3" s="1"/>
  <c r="F23" i="3"/>
  <c r="H23" i="3" s="1"/>
  <c r="E23" i="3"/>
  <c r="F32" i="3"/>
  <c r="H32" i="3" s="1"/>
  <c r="E32" i="3"/>
  <c r="F48" i="3"/>
  <c r="H48" i="3" s="1"/>
  <c r="E48" i="3"/>
  <c r="F57" i="3"/>
  <c r="H57" i="3" s="1"/>
  <c r="E57" i="3"/>
  <c r="G56" i="3"/>
  <c r="G38" i="3"/>
  <c r="G35" i="3"/>
  <c r="G2" i="3"/>
  <c r="I2" i="3" s="1"/>
  <c r="F50" i="3"/>
  <c r="H50" i="3" s="1"/>
  <c r="G48" i="3"/>
  <c r="F29" i="3"/>
  <c r="H29" i="3" s="1"/>
  <c r="F53" i="3"/>
  <c r="H53" i="3" s="1"/>
  <c r="I53" i="3" s="1"/>
  <c r="G57" i="3"/>
  <c r="G61" i="3"/>
  <c r="G33" i="3"/>
  <c r="F44" i="3"/>
  <c r="H44" i="3" s="1"/>
  <c r="G23" i="3"/>
  <c r="G32" i="3"/>
  <c r="I32" i="3" s="1"/>
  <c r="I42" i="3"/>
  <c r="I21" i="3"/>
  <c r="I49" i="3"/>
  <c r="I19" i="3"/>
  <c r="I4" i="3"/>
  <c r="I8" i="3"/>
  <c r="I11" i="3"/>
  <c r="I45" i="3"/>
  <c r="I5" i="3"/>
  <c r="I60" i="3"/>
  <c r="I34" i="3"/>
  <c r="I39" i="3"/>
  <c r="I12" i="3"/>
  <c r="I54" i="3"/>
  <c r="I31" i="3"/>
  <c r="I13" i="3"/>
  <c r="I37" i="3"/>
  <c r="I41" i="3"/>
  <c r="I43" i="3"/>
  <c r="I3" i="3"/>
  <c r="I18" i="3"/>
  <c r="I52" i="3"/>
  <c r="I40" i="3"/>
  <c r="I7" i="3"/>
  <c r="I16" i="3"/>
  <c r="I30" i="3"/>
  <c r="I22" i="3"/>
  <c r="I23" i="3"/>
  <c r="I44" i="3" l="1"/>
  <c r="I59" i="3"/>
  <c r="I28" i="3"/>
  <c r="I9" i="3"/>
  <c r="I15" i="3"/>
  <c r="I29" i="3"/>
  <c r="I57" i="3"/>
  <c r="J57" i="3" s="1"/>
  <c r="I56" i="3"/>
  <c r="I38" i="3"/>
  <c r="I50" i="3"/>
  <c r="I48" i="3"/>
  <c r="I58" i="3"/>
  <c r="J58" i="3" s="1"/>
  <c r="I33" i="3"/>
  <c r="J9" i="3" s="1"/>
  <c r="I35" i="3"/>
  <c r="J60" i="3"/>
  <c r="J30" i="3"/>
  <c r="J59" i="3"/>
  <c r="J23" i="3" l="1"/>
  <c r="J16" i="3"/>
  <c r="J20" i="3"/>
  <c r="J55" i="3"/>
  <c r="J37" i="3"/>
  <c r="J25" i="3"/>
  <c r="J56" i="3"/>
  <c r="J32" i="3"/>
  <c r="J38" i="3"/>
  <c r="J13" i="3"/>
  <c r="J19" i="3"/>
  <c r="J41" i="3"/>
  <c r="J31" i="3"/>
  <c r="J5" i="3"/>
  <c r="J35" i="3"/>
  <c r="J17" i="3"/>
  <c r="J28" i="3"/>
  <c r="J51" i="3"/>
  <c r="J6" i="3"/>
  <c r="J21" i="3"/>
  <c r="J29" i="3"/>
  <c r="J27" i="3"/>
  <c r="J14" i="3"/>
  <c r="J45" i="3"/>
  <c r="J44" i="3"/>
  <c r="J2" i="3"/>
  <c r="J36" i="3"/>
  <c r="J48" i="3"/>
  <c r="J53" i="3"/>
  <c r="J34" i="3"/>
  <c r="J50" i="3"/>
  <c r="J24" i="3"/>
  <c r="J12" i="3"/>
  <c r="J46" i="3"/>
  <c r="J39" i="3"/>
  <c r="J54" i="3"/>
  <c r="J11" i="3"/>
  <c r="J33" i="3"/>
  <c r="J22" i="3"/>
  <c r="J3" i="3"/>
  <c r="B16" i="4" s="1"/>
  <c r="J10" i="3"/>
  <c r="J4" i="3"/>
  <c r="J18" i="3"/>
  <c r="J15" i="3"/>
  <c r="J49" i="3"/>
  <c r="J40" i="3"/>
  <c r="J52" i="3"/>
  <c r="J43" i="3"/>
  <c r="J7" i="3"/>
  <c r="J42" i="3"/>
  <c r="J47" i="3"/>
  <c r="J26" i="3"/>
  <c r="C23" i="4" s="1"/>
  <c r="J8" i="3"/>
  <c r="C2" i="4" l="1"/>
  <c r="E34" i="4"/>
  <c r="E25" i="4"/>
  <c r="E61" i="4"/>
  <c r="E10" i="4"/>
  <c r="E27" i="4"/>
  <c r="E18" i="4"/>
  <c r="E46" i="4"/>
  <c r="E7" i="4"/>
  <c r="E56" i="4"/>
  <c r="E15" i="4"/>
  <c r="E50" i="4"/>
  <c r="E26" i="4"/>
  <c r="E60" i="4"/>
  <c r="E36" i="4"/>
  <c r="E54" i="4"/>
  <c r="E3" i="4"/>
  <c r="E6" i="4"/>
  <c r="E45" i="4"/>
  <c r="E9" i="4"/>
  <c r="E52" i="4"/>
  <c r="E39" i="4"/>
  <c r="E5" i="4"/>
  <c r="E42" i="4"/>
  <c r="E30" i="4"/>
  <c r="E43" i="4"/>
  <c r="E44" i="4"/>
  <c r="E17" i="4"/>
  <c r="E33" i="4"/>
  <c r="E58" i="4"/>
  <c r="E48" i="4"/>
  <c r="E53" i="4"/>
  <c r="E13" i="4"/>
  <c r="E41" i="4"/>
  <c r="E12" i="4"/>
  <c r="E59" i="4"/>
  <c r="E35" i="4"/>
  <c r="E38" i="4"/>
  <c r="E24" i="4"/>
  <c r="E57" i="4"/>
  <c r="E16" i="4"/>
  <c r="E23" i="4"/>
  <c r="E11" i="4"/>
  <c r="E14" i="4"/>
  <c r="E31" i="4"/>
  <c r="E49" i="4"/>
  <c r="E29" i="4"/>
  <c r="E32" i="4"/>
  <c r="E8" i="4"/>
  <c r="E4" i="4"/>
  <c r="E22" i="4"/>
  <c r="E51" i="4"/>
  <c r="E47" i="4"/>
  <c r="E19" i="4"/>
  <c r="E40" i="4"/>
  <c r="E21" i="4"/>
  <c r="E37" i="4"/>
  <c r="E55" i="4"/>
  <c r="E28" i="4"/>
  <c r="E20" i="4"/>
  <c r="B60" i="4"/>
  <c r="C38" i="4"/>
  <c r="C13" i="4"/>
  <c r="C57" i="4"/>
  <c r="B45" i="4"/>
  <c r="C37" i="4"/>
  <c r="C6" i="4"/>
  <c r="C61" i="4"/>
  <c r="B41" i="4"/>
  <c r="C51" i="4"/>
  <c r="B59" i="4"/>
  <c r="C54" i="4"/>
  <c r="C34" i="4"/>
  <c r="B37" i="4"/>
  <c r="D37" i="4" s="1"/>
  <c r="E2" i="4"/>
  <c r="B27" i="4"/>
  <c r="C22" i="4"/>
  <c r="C50" i="4"/>
  <c r="B54" i="4"/>
  <c r="D54" i="4" s="1"/>
  <c r="B38" i="4"/>
  <c r="D38" i="4" s="1"/>
  <c r="B34" i="4"/>
  <c r="D34" i="4" s="1"/>
  <c r="C60" i="4"/>
  <c r="D60" i="4" s="1"/>
  <c r="C17" i="4"/>
  <c r="C7" i="4"/>
  <c r="C32" i="4"/>
  <c r="B2" i="4"/>
  <c r="D2" i="4" s="1"/>
  <c r="B6" i="4"/>
  <c r="D6" i="4" s="1"/>
  <c r="C59" i="4"/>
  <c r="D59" i="4" s="1"/>
  <c r="B13" i="4"/>
  <c r="C41" i="4"/>
  <c r="B23" i="4"/>
  <c r="B61" i="4"/>
  <c r="D61" i="4" s="1"/>
  <c r="C33" i="4"/>
  <c r="C49" i="4"/>
  <c r="C55" i="4"/>
  <c r="B48" i="4"/>
  <c r="D48" i="4" s="1"/>
  <c r="C9" i="4"/>
  <c r="C25" i="4"/>
  <c r="C24" i="4"/>
  <c r="C30" i="4"/>
  <c r="C52" i="4"/>
  <c r="C26" i="4"/>
  <c r="C36" i="4"/>
  <c r="B24" i="4"/>
  <c r="D24" i="4" s="1"/>
  <c r="B30" i="4"/>
  <c r="B20" i="4"/>
  <c r="B33" i="4"/>
  <c r="B49" i="4"/>
  <c r="D49" i="4" s="1"/>
  <c r="C40" i="4"/>
  <c r="B55" i="4"/>
  <c r="C27" i="4"/>
  <c r="B57" i="4"/>
  <c r="D57" i="4" s="1"/>
  <c r="B18" i="4"/>
  <c r="C45" i="4"/>
  <c r="B35" i="4"/>
  <c r="C56" i="4"/>
  <c r="B32" i="4"/>
  <c r="D32" i="4" s="1"/>
  <c r="C35" i="4"/>
  <c r="B47" i="4"/>
  <c r="B14" i="4"/>
  <c r="C5" i="4"/>
  <c r="B8" i="4"/>
  <c r="B15" i="4"/>
  <c r="C46" i="4"/>
  <c r="B43" i="4"/>
  <c r="B3" i="4"/>
  <c r="B40" i="4"/>
  <c r="C47" i="4"/>
  <c r="C14" i="4"/>
  <c r="B5" i="4"/>
  <c r="C8" i="4"/>
  <c r="C15" i="4"/>
  <c r="B46" i="4"/>
  <c r="C43" i="4"/>
  <c r="C3" i="4"/>
  <c r="B11" i="4"/>
  <c r="D11" i="4" s="1"/>
  <c r="C58" i="4"/>
  <c r="B56" i="4"/>
  <c r="B42" i="4"/>
  <c r="B7" i="4"/>
  <c r="D7" i="4" s="1"/>
  <c r="C12" i="4"/>
  <c r="B52" i="4"/>
  <c r="D52" i="4" s="1"/>
  <c r="B26" i="4"/>
  <c r="D26" i="4" s="1"/>
  <c r="B36" i="4"/>
  <c r="D36" i="4" s="1"/>
  <c r="B39" i="4"/>
  <c r="C53" i="4"/>
  <c r="B9" i="4"/>
  <c r="B25" i="4"/>
  <c r="D25" i="4" s="1"/>
  <c r="C39" i="4"/>
  <c r="B22" i="4"/>
  <c r="D22" i="4" s="1"/>
  <c r="C18" i="4"/>
  <c r="B50" i="4"/>
  <c r="D50" i="4" s="1"/>
  <c r="C4" i="4"/>
  <c r="C20" i="4"/>
  <c r="C11" i="4"/>
  <c r="B12" i="4"/>
  <c r="C16" i="4"/>
  <c r="D16" i="4" s="1"/>
  <c r="C48" i="4"/>
  <c r="B58" i="4"/>
  <c r="B51" i="4"/>
  <c r="C42" i="4"/>
  <c r="B53" i="4"/>
  <c r="D53" i="4" s="1"/>
  <c r="B28" i="4"/>
  <c r="C29" i="4"/>
  <c r="D29" i="4" s="1"/>
  <c r="B10" i="4"/>
  <c r="B31" i="4"/>
  <c r="C44" i="4"/>
  <c r="C21" i="4"/>
  <c r="B19" i="4"/>
  <c r="B17" i="4"/>
  <c r="D17" i="4" s="1"/>
  <c r="B4" i="4"/>
  <c r="C28" i="4"/>
  <c r="B29" i="4"/>
  <c r="C10" i="4"/>
  <c r="C31" i="4"/>
  <c r="B44" i="4"/>
  <c r="D44" i="4" s="1"/>
  <c r="B21" i="4"/>
  <c r="C19" i="4"/>
  <c r="D55" i="4"/>
  <c r="D51" i="4"/>
  <c r="D23" i="4"/>
  <c r="D27" i="4"/>
  <c r="D20" i="4"/>
  <c r="D45" i="4"/>
  <c r="D13" i="4"/>
  <c r="D47" i="4" l="1"/>
  <c r="D46" i="4"/>
  <c r="D43" i="4"/>
  <c r="D40" i="4"/>
  <c r="D9" i="4"/>
  <c r="D41" i="4"/>
  <c r="D21" i="4"/>
  <c r="D19" i="4"/>
  <c r="D10" i="4"/>
  <c r="D4" i="4"/>
  <c r="D12" i="4"/>
  <c r="D58" i="4"/>
  <c r="D5" i="4"/>
  <c r="D18" i="4"/>
  <c r="D30" i="4"/>
  <c r="D33" i="4"/>
  <c r="D39" i="4"/>
  <c r="D28" i="4"/>
  <c r="D42" i="4"/>
  <c r="D15" i="4"/>
  <c r="D35" i="4"/>
  <c r="D14" i="4"/>
  <c r="D31" i="4"/>
  <c r="D56" i="4"/>
  <c r="D3" i="4"/>
  <c r="D8" i="4"/>
</calcChain>
</file>

<file path=xl/sharedStrings.xml><?xml version="1.0" encoding="utf-8"?>
<sst xmlns="http://schemas.openxmlformats.org/spreadsheetml/2006/main" count="57" uniqueCount="42">
  <si>
    <t>DefinedSeed</t>
  </si>
  <si>
    <t>Is Picklist Used?</t>
  </si>
  <si>
    <t>Number of Items in the Picklist</t>
  </si>
  <si>
    <t>Cumulative Sum</t>
  </si>
  <si>
    <t>RandomSeed</t>
  </si>
  <si>
    <t>UsedSeed</t>
  </si>
  <si>
    <t>MaxPicklists</t>
  </si>
  <si>
    <t>MaxItems</t>
  </si>
  <si>
    <t>Total Items</t>
  </si>
  <si>
    <t>Total Picklists</t>
  </si>
  <si>
    <t>Area</t>
  </si>
  <si>
    <t>P(Area)</t>
  </si>
  <si>
    <t>Cumulative</t>
  </si>
  <si>
    <t>Shelves</t>
  </si>
  <si>
    <t>Location</t>
  </si>
  <si>
    <t>RNG</t>
  </si>
  <si>
    <t>Shelf</t>
  </si>
  <si>
    <t>S1</t>
  </si>
  <si>
    <t>L1</t>
  </si>
  <si>
    <t>GF</t>
  </si>
  <si>
    <t>S2</t>
  </si>
  <si>
    <t>F1</t>
  </si>
  <si>
    <t>Shelf Number</t>
  </si>
  <si>
    <t>Output Location</t>
  </si>
  <si>
    <t>S/N</t>
  </si>
  <si>
    <t>Rank</t>
  </si>
  <si>
    <t>Value</t>
  </si>
  <si>
    <t>Area Value</t>
  </si>
  <si>
    <t>Shelf Value</t>
  </si>
  <si>
    <t>PL1</t>
  </si>
  <si>
    <t>PL2</t>
  </si>
  <si>
    <t>PL3</t>
  </si>
  <si>
    <t>PL4</t>
  </si>
  <si>
    <t>PL5</t>
  </si>
  <si>
    <t>PL6</t>
  </si>
  <si>
    <t>PL7</t>
  </si>
  <si>
    <t>PL8</t>
  </si>
  <si>
    <t>PL9</t>
  </si>
  <si>
    <t>PL10</t>
  </si>
  <si>
    <t>PL11</t>
  </si>
  <si>
    <t>PL12</t>
  </si>
  <si>
    <t>Picklist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</si>
</sst>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4" sqref="G4"/>
    </sheetView>
  </sheetViews>
  <sheetFormatPr defaultRowHeight="14.25" x14ac:dyDescent="0.45"/>
  <cols>
    <col min="1" max="1" width="11" bestFit="1" customWidth="1"/>
    <col min="2" max="2" width="11.73046875" bestFit="1" customWidth="1"/>
    <col min="4" max="4" width="13.19921875" bestFit="1" customWidth="1"/>
    <col min="5" max="5" width="13.1328125" bestFit="1" customWidth="1"/>
    <col min="6" max="6" width="25.19921875" bestFit="1" customWidth="1"/>
    <col min="7" max="7" width="13.53125" bestFit="1" customWidth="1"/>
  </cols>
  <sheetData>
    <row r="1" spans="1:7" x14ac:dyDescent="0.45">
      <c r="A1" t="s">
        <v>0</v>
      </c>
      <c r="D1" t="s">
        <v>1</v>
      </c>
      <c r="E1" t="s">
        <v>41</v>
      </c>
      <c r="F1" t="s">
        <v>2</v>
      </c>
      <c r="G1" t="s">
        <v>3</v>
      </c>
    </row>
    <row r="2" spans="1:7" x14ac:dyDescent="0.45">
      <c r="A2" t="s">
        <v>4</v>
      </c>
      <c r="B2">
        <f ca="1">RANDBETWEEN(1,1000)</f>
        <v>471</v>
      </c>
      <c r="G2">
        <v>0</v>
      </c>
    </row>
    <row r="3" spans="1:7" x14ac:dyDescent="0.45">
      <c r="A3" t="s">
        <v>5</v>
      </c>
      <c r="B3">
        <f ca="1">IF($B$1="",$B$2,$B$1)</f>
        <v>471</v>
      </c>
      <c r="D3">
        <f ca="1">IF($G3&lt;$B$6,1,0)</f>
        <v>1</v>
      </c>
      <c r="E3" t="s">
        <v>29</v>
      </c>
      <c r="F3">
        <f ca="1">RANDBETWEEN(1,15)</f>
        <v>7</v>
      </c>
      <c r="G3">
        <f ca="1">G2+F3</f>
        <v>7</v>
      </c>
    </row>
    <row r="4" spans="1:7" x14ac:dyDescent="0.45">
      <c r="D4">
        <f ca="1">IF($G4&lt;$B$6,1,0)</f>
        <v>1</v>
      </c>
      <c r="E4" t="s">
        <v>30</v>
      </c>
      <c r="F4">
        <f t="shared" ref="F4:F14" ca="1" si="0">RANDBETWEEN(1,15)</f>
        <v>4</v>
      </c>
      <c r="G4">
        <f t="shared" ref="G4:G14" ca="1" si="1">G3+F4</f>
        <v>11</v>
      </c>
    </row>
    <row r="5" spans="1:7" x14ac:dyDescent="0.45">
      <c r="A5" t="s">
        <v>6</v>
      </c>
      <c r="B5">
        <v>12</v>
      </c>
      <c r="D5">
        <f ca="1">IF($G5&lt;$B$6,1,0)</f>
        <v>1</v>
      </c>
      <c r="E5" t="s">
        <v>31</v>
      </c>
      <c r="F5">
        <f t="shared" ca="1" si="0"/>
        <v>4</v>
      </c>
      <c r="G5">
        <f t="shared" ca="1" si="1"/>
        <v>15</v>
      </c>
    </row>
    <row r="6" spans="1:7" x14ac:dyDescent="0.45">
      <c r="A6" t="s">
        <v>7</v>
      </c>
      <c r="B6">
        <v>60</v>
      </c>
      <c r="D6">
        <f ca="1">IF($G6&lt;$B$6,1,0)</f>
        <v>1</v>
      </c>
      <c r="E6" t="s">
        <v>32</v>
      </c>
      <c r="F6">
        <f t="shared" ca="1" si="0"/>
        <v>1</v>
      </c>
      <c r="G6">
        <f t="shared" ca="1" si="1"/>
        <v>16</v>
      </c>
    </row>
    <row r="7" spans="1:7" x14ac:dyDescent="0.45">
      <c r="D7">
        <f ca="1">IF($G7&lt;$B$6,1,0)</f>
        <v>1</v>
      </c>
      <c r="E7" t="s">
        <v>33</v>
      </c>
      <c r="F7">
        <f t="shared" ca="1" si="0"/>
        <v>6</v>
      </c>
      <c r="G7">
        <f t="shared" ca="1" si="1"/>
        <v>22</v>
      </c>
    </row>
    <row r="8" spans="1:7" x14ac:dyDescent="0.45">
      <c r="A8" t="s">
        <v>8</v>
      </c>
      <c r="B8">
        <f t="array" aca="1" ref="B8" ca="1">MAX(IF($D$3:$D$14=1,$G$3:$G$14))</f>
        <v>58</v>
      </c>
      <c r="D8">
        <f ca="1">IF($G8&lt;$B$6,1,0)</f>
        <v>1</v>
      </c>
      <c r="E8" t="s">
        <v>34</v>
      </c>
      <c r="F8">
        <f t="shared" ca="1" si="0"/>
        <v>11</v>
      </c>
      <c r="G8">
        <f t="shared" ca="1" si="1"/>
        <v>33</v>
      </c>
    </row>
    <row r="9" spans="1:7" x14ac:dyDescent="0.45">
      <c r="A9" t="s">
        <v>9</v>
      </c>
      <c r="B9">
        <f ca="1">SUM($D$3:$D$14)</f>
        <v>11</v>
      </c>
      <c r="D9">
        <f ca="1">IF($G9&lt;$B$6,1,0)</f>
        <v>1</v>
      </c>
      <c r="E9" t="s">
        <v>35</v>
      </c>
      <c r="F9">
        <f t="shared" ca="1" si="0"/>
        <v>8</v>
      </c>
      <c r="G9">
        <f t="shared" ca="1" si="1"/>
        <v>41</v>
      </c>
    </row>
    <row r="10" spans="1:7" x14ac:dyDescent="0.45">
      <c r="D10">
        <f ca="1">IF($G10&lt;$B$6,1,0)</f>
        <v>1</v>
      </c>
      <c r="E10" t="s">
        <v>36</v>
      </c>
      <c r="F10">
        <f t="shared" ca="1" si="0"/>
        <v>6</v>
      </c>
      <c r="G10">
        <f t="shared" ca="1" si="1"/>
        <v>47</v>
      </c>
    </row>
    <row r="11" spans="1:7" x14ac:dyDescent="0.45">
      <c r="D11">
        <f ca="1">IF($G11&lt;$B$6,1,0)</f>
        <v>1</v>
      </c>
      <c r="E11" t="s">
        <v>37</v>
      </c>
      <c r="F11">
        <f t="shared" ca="1" si="0"/>
        <v>4</v>
      </c>
      <c r="G11">
        <f t="shared" ca="1" si="1"/>
        <v>51</v>
      </c>
    </row>
    <row r="12" spans="1:7" x14ac:dyDescent="0.45">
      <c r="D12">
        <f ca="1">IF($G12&lt;$B$6,1,0)</f>
        <v>1</v>
      </c>
      <c r="E12" t="s">
        <v>38</v>
      </c>
      <c r="F12">
        <f t="shared" ca="1" si="0"/>
        <v>4</v>
      </c>
      <c r="G12">
        <f t="shared" ca="1" si="1"/>
        <v>55</v>
      </c>
    </row>
    <row r="13" spans="1:7" x14ac:dyDescent="0.45">
      <c r="D13">
        <f ca="1">IF($G13&lt;$B$6,1,0)</f>
        <v>1</v>
      </c>
      <c r="E13" t="s">
        <v>39</v>
      </c>
      <c r="F13">
        <f t="shared" ca="1" si="0"/>
        <v>3</v>
      </c>
      <c r="G13">
        <f t="shared" ca="1" si="1"/>
        <v>58</v>
      </c>
    </row>
    <row r="14" spans="1:7" x14ac:dyDescent="0.45">
      <c r="D14">
        <f ca="1">IF($G14&lt;$B$6,1,0)</f>
        <v>0</v>
      </c>
      <c r="E14" t="s">
        <v>40</v>
      </c>
      <c r="F14">
        <f t="shared" ca="1" si="0"/>
        <v>11</v>
      </c>
      <c r="G14">
        <f t="shared" ca="1" si="1"/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zoomScaleNormal="100" workbookViewId="0">
      <selection activeCell="L2" sqref="L2"/>
    </sheetView>
  </sheetViews>
  <sheetFormatPr defaultRowHeight="14.25" x14ac:dyDescent="0.45"/>
  <cols>
    <col min="1" max="1" width="4.3984375" bestFit="1" customWidth="1"/>
    <col min="2" max="2" width="6.59765625" bestFit="1" customWidth="1"/>
    <col min="3" max="3" width="9.59765625" bestFit="1" customWidth="1"/>
    <col min="4" max="4" width="6.53125" bestFit="1" customWidth="1"/>
    <col min="5" max="5" width="11.73046875" bestFit="1" customWidth="1"/>
    <col min="7" max="7" width="7.3984375" bestFit="1" customWidth="1"/>
    <col min="8" max="8" width="5.19921875" bestFit="1" customWidth="1"/>
    <col min="9" max="9" width="4.3984375" bestFit="1" customWidth="1"/>
    <col min="10" max="10" width="11.46484375" bestFit="1" customWidth="1"/>
    <col min="11" max="11" width="13.53125" bestFit="1" customWidth="1"/>
    <col min="12" max="12" width="13.1328125" bestFit="1" customWidth="1"/>
  </cols>
  <sheetData>
    <row r="1" spans="1:12" x14ac:dyDescent="0.45">
      <c r="A1" t="s">
        <v>10</v>
      </c>
      <c r="B1" t="s">
        <v>11</v>
      </c>
      <c r="C1" t="s">
        <v>12</v>
      </c>
      <c r="D1" t="s">
        <v>13</v>
      </c>
      <c r="G1" t="s">
        <v>14</v>
      </c>
      <c r="H1" t="s">
        <v>15</v>
      </c>
      <c r="I1" t="s">
        <v>10</v>
      </c>
      <c r="J1" t="s">
        <v>22</v>
      </c>
      <c r="K1" t="s">
        <v>23</v>
      </c>
      <c r="L1" t="s">
        <v>41</v>
      </c>
    </row>
    <row r="2" spans="1:12" x14ac:dyDescent="0.45">
      <c r="A2" t="s">
        <v>17</v>
      </c>
      <c r="B2">
        <v>0.06</v>
      </c>
      <c r="C2">
        <f>1</f>
        <v>1</v>
      </c>
      <c r="D2">
        <v>400</v>
      </c>
      <c r="E2">
        <f>B2/D2</f>
        <v>1.4999999999999999E-4</v>
      </c>
      <c r="G2">
        <v>1</v>
      </c>
      <c r="H2" s="1">
        <f ca="1">RAND()</f>
        <v>0.23683239956568281</v>
      </c>
      <c r="I2" t="str">
        <f ca="1">INDEX($A$2:$A$6,MATCH($H2,$C$2:$C$6,-1))</f>
        <v>F1</v>
      </c>
      <c r="J2">
        <f ca="1">IF($I2="GF","",ROUNDUP(($H2-INDEX($C$3:$C$7,MATCH($I2,$A$2:$A$6,0)))/INDEX($E$2:$E$6,MATCH($I2,$A$2:$A$6,0)),0))</f>
        <v>60</v>
      </c>
      <c r="K2" t="str">
        <f ca="1">CONCATENATE($I2,IF($I2="GF","","_"),IF($I2="GF","",$J2))</f>
        <v>F1_60</v>
      </c>
      <c r="L2" t="str">
        <f ca="1">INDEX('PL &amp; Load RNG'!$E$3:$E$14,MATCH('Location RNG'!$G2-1,'PL &amp; Load RNG'!$G$2:$G$13,1))</f>
        <v>PL1</v>
      </c>
    </row>
    <row r="3" spans="1:12" x14ac:dyDescent="0.45">
      <c r="A3" t="s">
        <v>18</v>
      </c>
      <c r="B3">
        <v>0.62</v>
      </c>
      <c r="C3">
        <f>$C2-$B2</f>
        <v>0.94</v>
      </c>
      <c r="D3">
        <v>1320</v>
      </c>
      <c r="E3">
        <f t="shared" ref="E3:E5" si="0">B3/D3</f>
        <v>4.6969696969696972E-4</v>
      </c>
      <c r="G3">
        <v>2</v>
      </c>
      <c r="H3" s="1">
        <f t="shared" ref="H3:H61" ca="1" si="1">RAND()</f>
        <v>0.77862256929323248</v>
      </c>
      <c r="I3" t="str">
        <f t="shared" ref="I3:I61" ca="1" si="2">INDEX($A$2:$A$6,MATCH($H3,$C$2:$C$6,-1))</f>
        <v>L1</v>
      </c>
      <c r="J3">
        <f t="shared" ref="J3:J61" ca="1" si="3">IF($I3="GF","",ROUNDUP(($H3-INDEX($C$3:$C$7,MATCH($I3,$A$2:$A$6,0)))/INDEX($E$2:$E$6,MATCH($I3,$A$2:$A$6,0)),0))</f>
        <v>977</v>
      </c>
      <c r="K3" t="str">
        <f t="shared" ref="K3:K61" ca="1" si="4">CONCATENATE($I3,IF($I3="GF","","_"),IF($I3="GF","",$J3))</f>
        <v>L1_977</v>
      </c>
      <c r="L3" t="str">
        <f ca="1">INDEX('PL &amp; Load RNG'!$E$3:$E$14,MATCH('Location RNG'!$G3-1,'PL &amp; Load RNG'!$G$2:$G$13,1))</f>
        <v>PL1</v>
      </c>
    </row>
    <row r="4" spans="1:12" x14ac:dyDescent="0.45">
      <c r="A4" t="s">
        <v>20</v>
      </c>
      <c r="B4">
        <v>0.02</v>
      </c>
      <c r="C4">
        <f t="shared" ref="C4:C6" si="5">$C3-$B3</f>
        <v>0.31999999999999995</v>
      </c>
      <c r="D4">
        <v>204</v>
      </c>
      <c r="E4">
        <f t="shared" si="0"/>
        <v>9.8039215686274506E-5</v>
      </c>
      <c r="G4">
        <v>3</v>
      </c>
      <c r="H4" s="1">
        <f t="shared" ca="1" si="1"/>
        <v>1.7702646915164766E-2</v>
      </c>
      <c r="I4" t="str">
        <f t="shared" ca="1" si="2"/>
        <v>GF</v>
      </c>
      <c r="J4" t="str">
        <f t="shared" ca="1" si="3"/>
        <v/>
      </c>
      <c r="K4" t="str">
        <f t="shared" ca="1" si="4"/>
        <v>GF</v>
      </c>
      <c r="L4" t="str">
        <f ca="1">INDEX('PL &amp; Load RNG'!$E$3:$E$14,MATCH('Location RNG'!$G4-1,'PL &amp; Load RNG'!$G$2:$G$13,1))</f>
        <v>PL1</v>
      </c>
    </row>
    <row r="5" spans="1:12" x14ac:dyDescent="0.45">
      <c r="A5" t="s">
        <v>21</v>
      </c>
      <c r="B5">
        <v>0.11</v>
      </c>
      <c r="C5">
        <f t="shared" si="5"/>
        <v>0.29999999999999993</v>
      </c>
      <c r="D5">
        <v>140</v>
      </c>
      <c r="E5">
        <f t="shared" si="0"/>
        <v>7.8571428571428575E-4</v>
      </c>
      <c r="G5">
        <v>4</v>
      </c>
      <c r="H5" s="1">
        <f t="shared" ca="1" si="1"/>
        <v>0.79671898472737657</v>
      </c>
      <c r="I5" t="str">
        <f t="shared" ca="1" si="2"/>
        <v>L1</v>
      </c>
      <c r="J5">
        <f t="shared" ca="1" si="3"/>
        <v>1015</v>
      </c>
      <c r="K5" t="str">
        <f t="shared" ca="1" si="4"/>
        <v>L1_1015</v>
      </c>
      <c r="L5" t="str">
        <f ca="1">INDEX('PL &amp; Load RNG'!$E$3:$E$14,MATCH('Location RNG'!$G5-1,'PL &amp; Load RNG'!$G$2:$G$13,1))</f>
        <v>PL1</v>
      </c>
    </row>
    <row r="6" spans="1:12" x14ac:dyDescent="0.45">
      <c r="A6" t="s">
        <v>19</v>
      </c>
      <c r="B6">
        <v>0.19</v>
      </c>
      <c r="C6">
        <f t="shared" si="5"/>
        <v>0.18999999999999995</v>
      </c>
      <c r="G6">
        <v>5</v>
      </c>
      <c r="H6" s="1">
        <f t="shared" ca="1" si="1"/>
        <v>0.89769501373894744</v>
      </c>
      <c r="I6" t="str">
        <f t="shared" ca="1" si="2"/>
        <v>L1</v>
      </c>
      <c r="J6">
        <f t="shared" ca="1" si="3"/>
        <v>1230</v>
      </c>
      <c r="K6" t="str">
        <f t="shared" ca="1" si="4"/>
        <v>L1_1230</v>
      </c>
      <c r="L6" t="str">
        <f ca="1">INDEX('PL &amp; Load RNG'!$E$3:$E$14,MATCH('Location RNG'!$G6-1,'PL &amp; Load RNG'!$G$2:$G$13,1))</f>
        <v>PL1</v>
      </c>
    </row>
    <row r="7" spans="1:12" x14ac:dyDescent="0.45">
      <c r="C7">
        <v>0</v>
      </c>
      <c r="G7">
        <v>6</v>
      </c>
      <c r="H7" s="1">
        <f t="shared" ca="1" si="1"/>
        <v>7.1923222443362245E-2</v>
      </c>
      <c r="I7" t="str">
        <f t="shared" ca="1" si="2"/>
        <v>GF</v>
      </c>
      <c r="J7" t="str">
        <f t="shared" ca="1" si="3"/>
        <v/>
      </c>
      <c r="K7" t="str">
        <f t="shared" ca="1" si="4"/>
        <v>GF</v>
      </c>
      <c r="L7" t="str">
        <f ca="1">INDEX('PL &amp; Load RNG'!$E$3:$E$14,MATCH('Location RNG'!$G7-1,'PL &amp; Load RNG'!$G$2:$G$13,1))</f>
        <v>PL1</v>
      </c>
    </row>
    <row r="8" spans="1:12" x14ac:dyDescent="0.45">
      <c r="G8">
        <v>7</v>
      </c>
      <c r="H8" s="1">
        <f t="shared" ca="1" si="1"/>
        <v>0.28874780592107385</v>
      </c>
      <c r="I8" t="str">
        <f t="shared" ca="1" si="2"/>
        <v>F1</v>
      </c>
      <c r="J8">
        <f t="shared" ca="1" si="3"/>
        <v>126</v>
      </c>
      <c r="K8" t="str">
        <f t="shared" ca="1" si="4"/>
        <v>F1_126</v>
      </c>
      <c r="L8" t="str">
        <f ca="1">INDEX('PL &amp; Load RNG'!$E$3:$E$14,MATCH('Location RNG'!$G8-1,'PL &amp; Load RNG'!$G$2:$G$13,1))</f>
        <v>PL1</v>
      </c>
    </row>
    <row r="9" spans="1:12" x14ac:dyDescent="0.45">
      <c r="G9">
        <v>8</v>
      </c>
      <c r="H9" s="1">
        <f t="shared" ca="1" si="1"/>
        <v>0.85494730743554448</v>
      </c>
      <c r="I9" t="str">
        <f t="shared" ca="1" si="2"/>
        <v>L1</v>
      </c>
      <c r="J9">
        <f t="shared" ca="1" si="3"/>
        <v>1139</v>
      </c>
      <c r="K9" t="str">
        <f t="shared" ca="1" si="4"/>
        <v>L1_1139</v>
      </c>
      <c r="L9" t="str">
        <f ca="1">INDEX('PL &amp; Load RNG'!$E$3:$E$14,MATCH('Location RNG'!$G9-1,'PL &amp; Load RNG'!$G$2:$G$13,1))</f>
        <v>PL2</v>
      </c>
    </row>
    <row r="10" spans="1:12" x14ac:dyDescent="0.45">
      <c r="G10">
        <v>9</v>
      </c>
      <c r="H10" s="1">
        <f t="shared" ca="1" si="1"/>
        <v>0.16886456393540061</v>
      </c>
      <c r="I10" t="str">
        <f t="shared" ca="1" si="2"/>
        <v>GF</v>
      </c>
      <c r="J10" t="str">
        <f t="shared" ca="1" si="3"/>
        <v/>
      </c>
      <c r="K10" t="str">
        <f t="shared" ca="1" si="4"/>
        <v>GF</v>
      </c>
      <c r="L10" t="str">
        <f ca="1">INDEX('PL &amp; Load RNG'!$E$3:$E$14,MATCH('Location RNG'!$G10-1,'PL &amp; Load RNG'!$G$2:$G$13,1))</f>
        <v>PL2</v>
      </c>
    </row>
    <row r="11" spans="1:12" x14ac:dyDescent="0.45">
      <c r="G11">
        <v>10</v>
      </c>
      <c r="H11" s="1">
        <f t="shared" ca="1" si="1"/>
        <v>0.98372547665874799</v>
      </c>
      <c r="I11" t="str">
        <f t="shared" ca="1" si="2"/>
        <v>S1</v>
      </c>
      <c r="J11">
        <f t="shared" ca="1" si="3"/>
        <v>292</v>
      </c>
      <c r="K11" t="str">
        <f t="shared" ca="1" si="4"/>
        <v>S1_292</v>
      </c>
      <c r="L11" t="str">
        <f ca="1">INDEX('PL &amp; Load RNG'!$E$3:$E$14,MATCH('Location RNG'!$G11-1,'PL &amp; Load RNG'!$G$2:$G$13,1))</f>
        <v>PL2</v>
      </c>
    </row>
    <row r="12" spans="1:12" x14ac:dyDescent="0.45">
      <c r="G12">
        <v>11</v>
      </c>
      <c r="H12" s="1">
        <f t="shared" ca="1" si="1"/>
        <v>0.7295577294066532</v>
      </c>
      <c r="I12" t="str">
        <f t="shared" ca="1" si="2"/>
        <v>L1</v>
      </c>
      <c r="J12">
        <f t="shared" ca="1" si="3"/>
        <v>872</v>
      </c>
      <c r="K12" t="str">
        <f t="shared" ca="1" si="4"/>
        <v>L1_872</v>
      </c>
      <c r="L12" t="str">
        <f ca="1">INDEX('PL &amp; Load RNG'!$E$3:$E$14,MATCH('Location RNG'!$G12-1,'PL &amp; Load RNG'!$G$2:$G$13,1))</f>
        <v>PL2</v>
      </c>
    </row>
    <row r="13" spans="1:12" x14ac:dyDescent="0.45">
      <c r="G13">
        <v>12</v>
      </c>
      <c r="H13" s="1">
        <f t="shared" ca="1" si="1"/>
        <v>0.46550545060888404</v>
      </c>
      <c r="I13" t="str">
        <f t="shared" ca="1" si="2"/>
        <v>L1</v>
      </c>
      <c r="J13">
        <f t="shared" ca="1" si="3"/>
        <v>310</v>
      </c>
      <c r="K13" t="str">
        <f t="shared" ca="1" si="4"/>
        <v>L1_310</v>
      </c>
      <c r="L13" t="str">
        <f ca="1">INDEX('PL &amp; Load RNG'!$E$3:$E$14,MATCH('Location RNG'!$G13-1,'PL &amp; Load RNG'!$G$2:$G$13,1))</f>
        <v>PL3</v>
      </c>
    </row>
    <row r="14" spans="1:12" x14ac:dyDescent="0.45">
      <c r="G14">
        <v>13</v>
      </c>
      <c r="H14" s="1">
        <f t="shared" ca="1" si="1"/>
        <v>0.76507187632931595</v>
      </c>
      <c r="I14" t="str">
        <f t="shared" ca="1" si="2"/>
        <v>L1</v>
      </c>
      <c r="J14">
        <f t="shared" ca="1" si="3"/>
        <v>948</v>
      </c>
      <c r="K14" t="str">
        <f t="shared" ca="1" si="4"/>
        <v>L1_948</v>
      </c>
      <c r="L14" t="str">
        <f ca="1">INDEX('PL &amp; Load RNG'!$E$3:$E$14,MATCH('Location RNG'!$G14-1,'PL &amp; Load RNG'!$G$2:$G$13,1))</f>
        <v>PL3</v>
      </c>
    </row>
    <row r="15" spans="1:12" x14ac:dyDescent="0.45">
      <c r="G15">
        <v>14</v>
      </c>
      <c r="H15" s="1">
        <f t="shared" ca="1" si="1"/>
        <v>0.22237346714225359</v>
      </c>
      <c r="I15" t="str">
        <f t="shared" ca="1" si="2"/>
        <v>F1</v>
      </c>
      <c r="J15">
        <f t="shared" ca="1" si="3"/>
        <v>42</v>
      </c>
      <c r="K15" t="str">
        <f t="shared" ca="1" si="4"/>
        <v>F1_42</v>
      </c>
      <c r="L15" t="str">
        <f ca="1">INDEX('PL &amp; Load RNG'!$E$3:$E$14,MATCH('Location RNG'!$G15-1,'PL &amp; Load RNG'!$G$2:$G$13,1))</f>
        <v>PL3</v>
      </c>
    </row>
    <row r="16" spans="1:12" x14ac:dyDescent="0.45">
      <c r="G16">
        <v>15</v>
      </c>
      <c r="H16" s="1">
        <f t="shared" ca="1" si="1"/>
        <v>0.2950007185544985</v>
      </c>
      <c r="I16" t="str">
        <f t="shared" ca="1" si="2"/>
        <v>F1</v>
      </c>
      <c r="J16">
        <f t="shared" ca="1" si="3"/>
        <v>134</v>
      </c>
      <c r="K16" t="str">
        <f t="shared" ca="1" si="4"/>
        <v>F1_134</v>
      </c>
      <c r="L16" t="str">
        <f ca="1">INDEX('PL &amp; Load RNG'!$E$3:$E$14,MATCH('Location RNG'!$G16-1,'PL &amp; Load RNG'!$G$2:$G$13,1))</f>
        <v>PL3</v>
      </c>
    </row>
    <row r="17" spans="7:12" x14ac:dyDescent="0.45">
      <c r="G17">
        <v>16</v>
      </c>
      <c r="H17" s="1">
        <f t="shared" ca="1" si="1"/>
        <v>0.68619162868043448</v>
      </c>
      <c r="I17" t="str">
        <f t="shared" ca="1" si="2"/>
        <v>L1</v>
      </c>
      <c r="J17">
        <f t="shared" ca="1" si="3"/>
        <v>780</v>
      </c>
      <c r="K17" t="str">
        <f t="shared" ca="1" si="4"/>
        <v>L1_780</v>
      </c>
      <c r="L17" t="str">
        <f ca="1">INDEX('PL &amp; Load RNG'!$E$3:$E$14,MATCH('Location RNG'!$G17-1,'PL &amp; Load RNG'!$G$2:$G$13,1))</f>
        <v>PL4</v>
      </c>
    </row>
    <row r="18" spans="7:12" x14ac:dyDescent="0.45">
      <c r="G18">
        <v>17</v>
      </c>
      <c r="H18" s="1">
        <f t="shared" ca="1" si="1"/>
        <v>0.6949716204104287</v>
      </c>
      <c r="I18" t="str">
        <f t="shared" ca="1" si="2"/>
        <v>L1</v>
      </c>
      <c r="J18">
        <f t="shared" ca="1" si="3"/>
        <v>799</v>
      </c>
      <c r="K18" t="str">
        <f t="shared" ca="1" si="4"/>
        <v>L1_799</v>
      </c>
      <c r="L18" t="str">
        <f ca="1">INDEX('PL &amp; Load RNG'!$E$3:$E$14,MATCH('Location RNG'!$G18-1,'PL &amp; Load RNG'!$G$2:$G$13,1))</f>
        <v>PL5</v>
      </c>
    </row>
    <row r="19" spans="7:12" x14ac:dyDescent="0.45">
      <c r="G19">
        <v>18</v>
      </c>
      <c r="H19" s="1">
        <f t="shared" ca="1" si="1"/>
        <v>0.84259278151797645</v>
      </c>
      <c r="I19" t="str">
        <f t="shared" ca="1" si="2"/>
        <v>L1</v>
      </c>
      <c r="J19">
        <f t="shared" ca="1" si="3"/>
        <v>1113</v>
      </c>
      <c r="K19" t="str">
        <f t="shared" ca="1" si="4"/>
        <v>L1_1113</v>
      </c>
      <c r="L19" t="str">
        <f ca="1">INDEX('PL &amp; Load RNG'!$E$3:$E$14,MATCH('Location RNG'!$G19-1,'PL &amp; Load RNG'!$G$2:$G$13,1))</f>
        <v>PL5</v>
      </c>
    </row>
    <row r="20" spans="7:12" x14ac:dyDescent="0.45">
      <c r="G20">
        <v>19</v>
      </c>
      <c r="H20" s="1">
        <f t="shared" ca="1" si="1"/>
        <v>7.8190173346033287E-3</v>
      </c>
      <c r="I20" t="str">
        <f t="shared" ca="1" si="2"/>
        <v>GF</v>
      </c>
      <c r="J20" t="str">
        <f t="shared" ca="1" si="3"/>
        <v/>
      </c>
      <c r="K20" t="str">
        <f t="shared" ca="1" si="4"/>
        <v>GF</v>
      </c>
      <c r="L20" t="str">
        <f ca="1">INDEX('PL &amp; Load RNG'!$E$3:$E$14,MATCH('Location RNG'!$G20-1,'PL &amp; Load RNG'!$G$2:$G$13,1))</f>
        <v>PL5</v>
      </c>
    </row>
    <row r="21" spans="7:12" x14ac:dyDescent="0.45">
      <c r="G21">
        <v>20</v>
      </c>
      <c r="H21" s="1">
        <f t="shared" ca="1" si="1"/>
        <v>0.66708294910749233</v>
      </c>
      <c r="I21" t="str">
        <f t="shared" ca="1" si="2"/>
        <v>L1</v>
      </c>
      <c r="J21">
        <f t="shared" ca="1" si="3"/>
        <v>739</v>
      </c>
      <c r="K21" t="str">
        <f t="shared" ca="1" si="4"/>
        <v>L1_739</v>
      </c>
      <c r="L21" t="str">
        <f ca="1">INDEX('PL &amp; Load RNG'!$E$3:$E$14,MATCH('Location RNG'!$G21-1,'PL &amp; Load RNG'!$G$2:$G$13,1))</f>
        <v>PL5</v>
      </c>
    </row>
    <row r="22" spans="7:12" x14ac:dyDescent="0.45">
      <c r="G22">
        <v>21</v>
      </c>
      <c r="H22" s="1">
        <f t="shared" ca="1" si="1"/>
        <v>0.89746270891803015</v>
      </c>
      <c r="I22" t="str">
        <f t="shared" ca="1" si="2"/>
        <v>L1</v>
      </c>
      <c r="J22">
        <f t="shared" ca="1" si="3"/>
        <v>1230</v>
      </c>
      <c r="K22" t="str">
        <f t="shared" ca="1" si="4"/>
        <v>L1_1230</v>
      </c>
      <c r="L22" t="str">
        <f ca="1">INDEX('PL &amp; Load RNG'!$E$3:$E$14,MATCH('Location RNG'!$G22-1,'PL &amp; Load RNG'!$G$2:$G$13,1))</f>
        <v>PL5</v>
      </c>
    </row>
    <row r="23" spans="7:12" x14ac:dyDescent="0.45">
      <c r="G23">
        <v>22</v>
      </c>
      <c r="H23" s="1">
        <f t="shared" ca="1" si="1"/>
        <v>0.29609555065549309</v>
      </c>
      <c r="I23" t="str">
        <f t="shared" ca="1" si="2"/>
        <v>F1</v>
      </c>
      <c r="J23">
        <f t="shared" ca="1" si="3"/>
        <v>136</v>
      </c>
      <c r="K23" t="str">
        <f t="shared" ca="1" si="4"/>
        <v>F1_136</v>
      </c>
      <c r="L23" t="str">
        <f ca="1">INDEX('PL &amp; Load RNG'!$E$3:$E$14,MATCH('Location RNG'!$G23-1,'PL &amp; Load RNG'!$G$2:$G$13,1))</f>
        <v>PL5</v>
      </c>
    </row>
    <row r="24" spans="7:12" x14ac:dyDescent="0.45">
      <c r="G24">
        <v>23</v>
      </c>
      <c r="H24" s="1">
        <f t="shared" ca="1" si="1"/>
        <v>0.58779773771961896</v>
      </c>
      <c r="I24" t="str">
        <f t="shared" ca="1" si="2"/>
        <v>L1</v>
      </c>
      <c r="J24">
        <f t="shared" ca="1" si="3"/>
        <v>571</v>
      </c>
      <c r="K24" t="str">
        <f t="shared" ca="1" si="4"/>
        <v>L1_571</v>
      </c>
      <c r="L24" t="str">
        <f ca="1">INDEX('PL &amp; Load RNG'!$E$3:$E$14,MATCH('Location RNG'!$G24-1,'PL &amp; Load RNG'!$G$2:$G$13,1))</f>
        <v>PL6</v>
      </c>
    </row>
    <row r="25" spans="7:12" x14ac:dyDescent="0.45">
      <c r="G25">
        <v>24</v>
      </c>
      <c r="H25" s="1">
        <f t="shared" ca="1" si="1"/>
        <v>0.35427497376101758</v>
      </c>
      <c r="I25" t="str">
        <f t="shared" ca="1" si="2"/>
        <v>L1</v>
      </c>
      <c r="J25">
        <f t="shared" ca="1" si="3"/>
        <v>73</v>
      </c>
      <c r="K25" t="str">
        <f t="shared" ca="1" si="4"/>
        <v>L1_73</v>
      </c>
      <c r="L25" t="str">
        <f ca="1">INDEX('PL &amp; Load RNG'!$E$3:$E$14,MATCH('Location RNG'!$G25-1,'PL &amp; Load RNG'!$G$2:$G$13,1))</f>
        <v>PL6</v>
      </c>
    </row>
    <row r="26" spans="7:12" x14ac:dyDescent="0.45">
      <c r="G26">
        <v>25</v>
      </c>
      <c r="H26" s="1">
        <f t="shared" ca="1" si="1"/>
        <v>0.97098963327510857</v>
      </c>
      <c r="I26" t="str">
        <f t="shared" ca="1" si="2"/>
        <v>S1</v>
      </c>
      <c r="J26">
        <f t="shared" ca="1" si="3"/>
        <v>207</v>
      </c>
      <c r="K26" t="str">
        <f t="shared" ca="1" si="4"/>
        <v>S1_207</v>
      </c>
      <c r="L26" t="str">
        <f ca="1">INDEX('PL &amp; Load RNG'!$E$3:$E$14,MATCH('Location RNG'!$G26-1,'PL &amp; Load RNG'!$G$2:$G$13,1))</f>
        <v>PL6</v>
      </c>
    </row>
    <row r="27" spans="7:12" x14ac:dyDescent="0.45">
      <c r="G27">
        <v>26</v>
      </c>
      <c r="H27" s="1">
        <f t="shared" ca="1" si="1"/>
        <v>0.62549458447732187</v>
      </c>
      <c r="I27" t="str">
        <f t="shared" ca="1" si="2"/>
        <v>L1</v>
      </c>
      <c r="J27">
        <f t="shared" ca="1" si="3"/>
        <v>651</v>
      </c>
      <c r="K27" t="str">
        <f t="shared" ca="1" si="4"/>
        <v>L1_651</v>
      </c>
      <c r="L27" t="str">
        <f ca="1">INDEX('PL &amp; Load RNG'!$E$3:$E$14,MATCH('Location RNG'!$G27-1,'PL &amp; Load RNG'!$G$2:$G$13,1))</f>
        <v>PL6</v>
      </c>
    </row>
    <row r="28" spans="7:12" x14ac:dyDescent="0.45">
      <c r="G28">
        <v>27</v>
      </c>
      <c r="H28" s="1">
        <f t="shared" ca="1" si="1"/>
        <v>0.73291091306933287</v>
      </c>
      <c r="I28" t="str">
        <f t="shared" ca="1" si="2"/>
        <v>L1</v>
      </c>
      <c r="J28">
        <f t="shared" ca="1" si="3"/>
        <v>880</v>
      </c>
      <c r="K28" t="str">
        <f t="shared" ca="1" si="4"/>
        <v>L1_880</v>
      </c>
      <c r="L28" t="str">
        <f ca="1">INDEX('PL &amp; Load RNG'!$E$3:$E$14,MATCH('Location RNG'!$G28-1,'PL &amp; Load RNG'!$G$2:$G$13,1))</f>
        <v>PL6</v>
      </c>
    </row>
    <row r="29" spans="7:12" x14ac:dyDescent="0.45">
      <c r="G29">
        <v>28</v>
      </c>
      <c r="H29" s="1">
        <f t="shared" ca="1" si="1"/>
        <v>0.92897820542084908</v>
      </c>
      <c r="I29" t="str">
        <f t="shared" ca="1" si="2"/>
        <v>L1</v>
      </c>
      <c r="J29">
        <f t="shared" ca="1" si="3"/>
        <v>1297</v>
      </c>
      <c r="K29" t="str">
        <f t="shared" ca="1" si="4"/>
        <v>L1_1297</v>
      </c>
      <c r="L29" t="str">
        <f ca="1">INDEX('PL &amp; Load RNG'!$E$3:$E$14,MATCH('Location RNG'!$G29-1,'PL &amp; Load RNG'!$G$2:$G$13,1))</f>
        <v>PL6</v>
      </c>
    </row>
    <row r="30" spans="7:12" x14ac:dyDescent="0.45">
      <c r="G30">
        <v>29</v>
      </c>
      <c r="H30" s="1">
        <f t="shared" ca="1" si="1"/>
        <v>0.51961088862236238</v>
      </c>
      <c r="I30" t="str">
        <f t="shared" ca="1" si="2"/>
        <v>L1</v>
      </c>
      <c r="J30">
        <f t="shared" ca="1" si="3"/>
        <v>425</v>
      </c>
      <c r="K30" t="str">
        <f t="shared" ca="1" si="4"/>
        <v>L1_425</v>
      </c>
      <c r="L30" t="str">
        <f ca="1">INDEX('PL &amp; Load RNG'!$E$3:$E$14,MATCH('Location RNG'!$G30-1,'PL &amp; Load RNG'!$G$2:$G$13,1))</f>
        <v>PL6</v>
      </c>
    </row>
    <row r="31" spans="7:12" x14ac:dyDescent="0.45">
      <c r="G31">
        <v>30</v>
      </c>
      <c r="H31" s="1">
        <f t="shared" ca="1" si="1"/>
        <v>0.79406982957296612</v>
      </c>
      <c r="I31" t="str">
        <f t="shared" ca="1" si="2"/>
        <v>L1</v>
      </c>
      <c r="J31">
        <f t="shared" ca="1" si="3"/>
        <v>1010</v>
      </c>
      <c r="K31" t="str">
        <f t="shared" ca="1" si="4"/>
        <v>L1_1010</v>
      </c>
      <c r="L31" t="str">
        <f ca="1">INDEX('PL &amp; Load RNG'!$E$3:$E$14,MATCH('Location RNG'!$G31-1,'PL &amp; Load RNG'!$G$2:$G$13,1))</f>
        <v>PL6</v>
      </c>
    </row>
    <row r="32" spans="7:12" x14ac:dyDescent="0.45">
      <c r="G32">
        <v>31</v>
      </c>
      <c r="H32" s="1">
        <f t="shared" ca="1" si="1"/>
        <v>0.78842993696011721</v>
      </c>
      <c r="I32" t="str">
        <f t="shared" ca="1" si="2"/>
        <v>L1</v>
      </c>
      <c r="J32">
        <f t="shared" ca="1" si="3"/>
        <v>998</v>
      </c>
      <c r="K32" t="str">
        <f t="shared" ca="1" si="4"/>
        <v>L1_998</v>
      </c>
      <c r="L32" t="str">
        <f ca="1">INDEX('PL &amp; Load RNG'!$E$3:$E$14,MATCH('Location RNG'!$G32-1,'PL &amp; Load RNG'!$G$2:$G$13,1))</f>
        <v>PL6</v>
      </c>
    </row>
    <row r="33" spans="7:12" x14ac:dyDescent="0.45">
      <c r="G33">
        <v>32</v>
      </c>
      <c r="H33" s="1">
        <f t="shared" ca="1" si="1"/>
        <v>0.57145113001475623</v>
      </c>
      <c r="I33" t="str">
        <f t="shared" ca="1" si="2"/>
        <v>L1</v>
      </c>
      <c r="J33">
        <f t="shared" ca="1" si="3"/>
        <v>536</v>
      </c>
      <c r="K33" t="str">
        <f t="shared" ca="1" si="4"/>
        <v>L1_536</v>
      </c>
      <c r="L33" t="str">
        <f ca="1">INDEX('PL &amp; Load RNG'!$E$3:$E$14,MATCH('Location RNG'!$G33-1,'PL &amp; Load RNG'!$G$2:$G$13,1))</f>
        <v>PL6</v>
      </c>
    </row>
    <row r="34" spans="7:12" x14ac:dyDescent="0.45">
      <c r="G34">
        <v>33</v>
      </c>
      <c r="H34" s="1">
        <f t="shared" ca="1" si="1"/>
        <v>0.76199522239714923</v>
      </c>
      <c r="I34" t="str">
        <f t="shared" ca="1" si="2"/>
        <v>L1</v>
      </c>
      <c r="J34">
        <f t="shared" ca="1" si="3"/>
        <v>942</v>
      </c>
      <c r="K34" t="str">
        <f t="shared" ca="1" si="4"/>
        <v>L1_942</v>
      </c>
      <c r="L34" t="str">
        <f ca="1">INDEX('PL &amp; Load RNG'!$E$3:$E$14,MATCH('Location RNG'!$G34-1,'PL &amp; Load RNG'!$G$2:$G$13,1))</f>
        <v>PL6</v>
      </c>
    </row>
    <row r="35" spans="7:12" x14ac:dyDescent="0.45">
      <c r="G35">
        <v>34</v>
      </c>
      <c r="H35" s="1">
        <f t="shared" ca="1" si="1"/>
        <v>0.22648412320529421</v>
      </c>
      <c r="I35" t="str">
        <f t="shared" ca="1" si="2"/>
        <v>F1</v>
      </c>
      <c r="J35">
        <f t="shared" ca="1" si="3"/>
        <v>47</v>
      </c>
      <c r="K35" t="str">
        <f t="shared" ca="1" si="4"/>
        <v>F1_47</v>
      </c>
      <c r="L35" t="str">
        <f ca="1">INDEX('PL &amp; Load RNG'!$E$3:$E$14,MATCH('Location RNG'!$G35-1,'PL &amp; Load RNG'!$G$2:$G$13,1))</f>
        <v>PL7</v>
      </c>
    </row>
    <row r="36" spans="7:12" x14ac:dyDescent="0.45">
      <c r="G36">
        <v>35</v>
      </c>
      <c r="H36" s="1">
        <f t="shared" ca="1" si="1"/>
        <v>0.25843306891334705</v>
      </c>
      <c r="I36" t="str">
        <f t="shared" ca="1" si="2"/>
        <v>F1</v>
      </c>
      <c r="J36">
        <f t="shared" ca="1" si="3"/>
        <v>88</v>
      </c>
      <c r="K36" t="str">
        <f t="shared" ca="1" si="4"/>
        <v>F1_88</v>
      </c>
      <c r="L36" t="str">
        <f ca="1">INDEX('PL &amp; Load RNG'!$E$3:$E$14,MATCH('Location RNG'!$G36-1,'PL &amp; Load RNG'!$G$2:$G$13,1))</f>
        <v>PL7</v>
      </c>
    </row>
    <row r="37" spans="7:12" x14ac:dyDescent="0.45">
      <c r="G37">
        <v>36</v>
      </c>
      <c r="H37" s="1">
        <f t="shared" ca="1" si="1"/>
        <v>0.99021115194734188</v>
      </c>
      <c r="I37" t="str">
        <f t="shared" ca="1" si="2"/>
        <v>S1</v>
      </c>
      <c r="J37">
        <f t="shared" ca="1" si="3"/>
        <v>335</v>
      </c>
      <c r="K37" t="str">
        <f t="shared" ca="1" si="4"/>
        <v>S1_335</v>
      </c>
      <c r="L37" t="str">
        <f ca="1">INDEX('PL &amp; Load RNG'!$E$3:$E$14,MATCH('Location RNG'!$G37-1,'PL &amp; Load RNG'!$G$2:$G$13,1))</f>
        <v>PL7</v>
      </c>
    </row>
    <row r="38" spans="7:12" x14ac:dyDescent="0.45">
      <c r="G38">
        <v>37</v>
      </c>
      <c r="H38" s="1">
        <f t="shared" ca="1" si="1"/>
        <v>0.10747476270793543</v>
      </c>
      <c r="I38" t="str">
        <f t="shared" ca="1" si="2"/>
        <v>GF</v>
      </c>
      <c r="J38" t="str">
        <f t="shared" ca="1" si="3"/>
        <v/>
      </c>
      <c r="K38" t="str">
        <f t="shared" ca="1" si="4"/>
        <v>GF</v>
      </c>
      <c r="L38" t="str">
        <f ca="1">INDEX('PL &amp; Load RNG'!$E$3:$E$14,MATCH('Location RNG'!$G38-1,'PL &amp; Load RNG'!$G$2:$G$13,1))</f>
        <v>PL7</v>
      </c>
    </row>
    <row r="39" spans="7:12" x14ac:dyDescent="0.45">
      <c r="G39">
        <v>38</v>
      </c>
      <c r="H39" s="1">
        <f t="shared" ca="1" si="1"/>
        <v>0.73095333153388287</v>
      </c>
      <c r="I39" t="str">
        <f t="shared" ca="1" si="2"/>
        <v>L1</v>
      </c>
      <c r="J39">
        <f t="shared" ca="1" si="3"/>
        <v>875</v>
      </c>
      <c r="K39" t="str">
        <f t="shared" ca="1" si="4"/>
        <v>L1_875</v>
      </c>
      <c r="L39" t="str">
        <f ca="1">INDEX('PL &amp; Load RNG'!$E$3:$E$14,MATCH('Location RNG'!$G39-1,'PL &amp; Load RNG'!$G$2:$G$13,1))</f>
        <v>PL7</v>
      </c>
    </row>
    <row r="40" spans="7:12" x14ac:dyDescent="0.45">
      <c r="G40">
        <v>39</v>
      </c>
      <c r="H40" s="1">
        <f t="shared" ca="1" si="1"/>
        <v>0.61422051776787601</v>
      </c>
      <c r="I40" t="str">
        <f t="shared" ca="1" si="2"/>
        <v>L1</v>
      </c>
      <c r="J40">
        <f t="shared" ca="1" si="3"/>
        <v>627</v>
      </c>
      <c r="K40" t="str">
        <f t="shared" ca="1" si="4"/>
        <v>L1_627</v>
      </c>
      <c r="L40" t="str">
        <f ca="1">INDEX('PL &amp; Load RNG'!$E$3:$E$14,MATCH('Location RNG'!$G40-1,'PL &amp; Load RNG'!$G$2:$G$13,1))</f>
        <v>PL7</v>
      </c>
    </row>
    <row r="41" spans="7:12" x14ac:dyDescent="0.45">
      <c r="G41">
        <v>40</v>
      </c>
      <c r="H41" s="1">
        <f t="shared" ca="1" si="1"/>
        <v>0.71269289109008016</v>
      </c>
      <c r="I41" t="str">
        <f t="shared" ca="1" si="2"/>
        <v>L1</v>
      </c>
      <c r="J41">
        <f t="shared" ca="1" si="3"/>
        <v>837</v>
      </c>
      <c r="K41" t="str">
        <f t="shared" ca="1" si="4"/>
        <v>L1_837</v>
      </c>
      <c r="L41" t="str">
        <f ca="1">INDEX('PL &amp; Load RNG'!$E$3:$E$14,MATCH('Location RNG'!$G41-1,'PL &amp; Load RNG'!$G$2:$G$13,1))</f>
        <v>PL7</v>
      </c>
    </row>
    <row r="42" spans="7:12" x14ac:dyDescent="0.45">
      <c r="G42">
        <v>41</v>
      </c>
      <c r="H42" s="1">
        <f t="shared" ca="1" si="1"/>
        <v>0.64870023103374186</v>
      </c>
      <c r="I42" t="str">
        <f t="shared" ca="1" si="2"/>
        <v>L1</v>
      </c>
      <c r="J42">
        <f t="shared" ca="1" si="3"/>
        <v>700</v>
      </c>
      <c r="K42" t="str">
        <f t="shared" ca="1" si="4"/>
        <v>L1_700</v>
      </c>
      <c r="L42" t="str">
        <f ca="1">INDEX('PL &amp; Load RNG'!$E$3:$E$14,MATCH('Location RNG'!$G42-1,'PL &amp; Load RNG'!$G$2:$G$13,1))</f>
        <v>PL7</v>
      </c>
    </row>
    <row r="43" spans="7:12" x14ac:dyDescent="0.45">
      <c r="G43">
        <v>42</v>
      </c>
      <c r="H43" s="1">
        <f t="shared" ca="1" si="1"/>
        <v>0.10968467383486236</v>
      </c>
      <c r="I43" t="str">
        <f t="shared" ca="1" si="2"/>
        <v>GF</v>
      </c>
      <c r="J43" t="str">
        <f t="shared" ca="1" si="3"/>
        <v/>
      </c>
      <c r="K43" t="str">
        <f t="shared" ca="1" si="4"/>
        <v>GF</v>
      </c>
      <c r="L43" t="str">
        <f ca="1">INDEX('PL &amp; Load RNG'!$E$3:$E$14,MATCH('Location RNG'!$G43-1,'PL &amp; Load RNG'!$G$2:$G$13,1))</f>
        <v>PL8</v>
      </c>
    </row>
    <row r="44" spans="7:12" x14ac:dyDescent="0.45">
      <c r="G44">
        <v>43</v>
      </c>
      <c r="H44" s="1">
        <f t="shared" ca="1" si="1"/>
        <v>0.29208048150352928</v>
      </c>
      <c r="I44" t="str">
        <f t="shared" ca="1" si="2"/>
        <v>F1</v>
      </c>
      <c r="J44">
        <f t="shared" ca="1" si="3"/>
        <v>130</v>
      </c>
      <c r="K44" t="str">
        <f t="shared" ca="1" si="4"/>
        <v>F1_130</v>
      </c>
      <c r="L44" t="str">
        <f ca="1">INDEX('PL &amp; Load RNG'!$E$3:$E$14,MATCH('Location RNG'!$G44-1,'PL &amp; Load RNG'!$G$2:$G$13,1))</f>
        <v>PL8</v>
      </c>
    </row>
    <row r="45" spans="7:12" x14ac:dyDescent="0.45">
      <c r="G45">
        <v>44</v>
      </c>
      <c r="H45" s="1">
        <f t="shared" ca="1" si="1"/>
        <v>0.49004190133901548</v>
      </c>
      <c r="I45" t="str">
        <f t="shared" ca="1" si="2"/>
        <v>L1</v>
      </c>
      <c r="J45">
        <f t="shared" ca="1" si="3"/>
        <v>363</v>
      </c>
      <c r="K45" t="str">
        <f t="shared" ca="1" si="4"/>
        <v>L1_363</v>
      </c>
      <c r="L45" t="str">
        <f ca="1">INDEX('PL &amp; Load RNG'!$E$3:$E$14,MATCH('Location RNG'!$G45-1,'PL &amp; Load RNG'!$G$2:$G$13,1))</f>
        <v>PL8</v>
      </c>
    </row>
    <row r="46" spans="7:12" x14ac:dyDescent="0.45">
      <c r="G46">
        <v>45</v>
      </c>
      <c r="H46" s="1">
        <f t="shared" ca="1" si="1"/>
        <v>0.50213830406575688</v>
      </c>
      <c r="I46" t="str">
        <f t="shared" ca="1" si="2"/>
        <v>L1</v>
      </c>
      <c r="J46">
        <f t="shared" ca="1" si="3"/>
        <v>388</v>
      </c>
      <c r="K46" t="str">
        <f t="shared" ca="1" si="4"/>
        <v>L1_388</v>
      </c>
      <c r="L46" t="str">
        <f ca="1">INDEX('PL &amp; Load RNG'!$E$3:$E$14,MATCH('Location RNG'!$G46-1,'PL &amp; Load RNG'!$G$2:$G$13,1))</f>
        <v>PL8</v>
      </c>
    </row>
    <row r="47" spans="7:12" x14ac:dyDescent="0.45">
      <c r="G47">
        <v>46</v>
      </c>
      <c r="H47" s="1">
        <f t="shared" ca="1" si="1"/>
        <v>0.19251417915435198</v>
      </c>
      <c r="I47" t="str">
        <f t="shared" ca="1" si="2"/>
        <v>F1</v>
      </c>
      <c r="J47">
        <f t="shared" ca="1" si="3"/>
        <v>4</v>
      </c>
      <c r="K47" t="str">
        <f t="shared" ca="1" si="4"/>
        <v>F1_4</v>
      </c>
      <c r="L47" t="str">
        <f ca="1">INDEX('PL &amp; Load RNG'!$E$3:$E$14,MATCH('Location RNG'!$G47-1,'PL &amp; Load RNG'!$G$2:$G$13,1))</f>
        <v>PL8</v>
      </c>
    </row>
    <row r="48" spans="7:12" x14ac:dyDescent="0.45">
      <c r="G48">
        <v>47</v>
      </c>
      <c r="H48" s="1">
        <f t="shared" ca="1" si="1"/>
        <v>0.23643042789858471</v>
      </c>
      <c r="I48" t="str">
        <f t="shared" ca="1" si="2"/>
        <v>F1</v>
      </c>
      <c r="J48">
        <f t="shared" ca="1" si="3"/>
        <v>60</v>
      </c>
      <c r="K48" t="str">
        <f t="shared" ca="1" si="4"/>
        <v>F1_60</v>
      </c>
      <c r="L48" t="str">
        <f ca="1">INDEX('PL &amp; Load RNG'!$E$3:$E$14,MATCH('Location RNG'!$G48-1,'PL &amp; Load RNG'!$G$2:$G$13,1))</f>
        <v>PL8</v>
      </c>
    </row>
    <row r="49" spans="7:12" x14ac:dyDescent="0.45">
      <c r="G49">
        <v>48</v>
      </c>
      <c r="H49" s="1">
        <f t="shared" ca="1" si="1"/>
        <v>0.13454002632632045</v>
      </c>
      <c r="I49" t="str">
        <f t="shared" ca="1" si="2"/>
        <v>GF</v>
      </c>
      <c r="J49" t="str">
        <f t="shared" ca="1" si="3"/>
        <v/>
      </c>
      <c r="K49" t="str">
        <f t="shared" ca="1" si="4"/>
        <v>GF</v>
      </c>
      <c r="L49" t="str">
        <f ca="1">INDEX('PL &amp; Load RNG'!$E$3:$E$14,MATCH('Location RNG'!$G49-1,'PL &amp; Load RNG'!$G$2:$G$13,1))</f>
        <v>PL9</v>
      </c>
    </row>
    <row r="50" spans="7:12" x14ac:dyDescent="0.45">
      <c r="G50">
        <v>49</v>
      </c>
      <c r="H50" s="1">
        <f t="shared" ca="1" si="1"/>
        <v>0.64235534531249805</v>
      </c>
      <c r="I50" t="str">
        <f t="shared" ca="1" si="2"/>
        <v>L1</v>
      </c>
      <c r="J50">
        <f t="shared" ca="1" si="3"/>
        <v>687</v>
      </c>
      <c r="K50" t="str">
        <f t="shared" ca="1" si="4"/>
        <v>L1_687</v>
      </c>
      <c r="L50" t="str">
        <f ca="1">INDEX('PL &amp; Load RNG'!$E$3:$E$14,MATCH('Location RNG'!$G50-1,'PL &amp; Load RNG'!$G$2:$G$13,1))</f>
        <v>PL9</v>
      </c>
    </row>
    <row r="51" spans="7:12" x14ac:dyDescent="0.45">
      <c r="G51">
        <v>50</v>
      </c>
      <c r="H51" s="1">
        <f t="shared" ca="1" si="1"/>
        <v>0.91063018506867754</v>
      </c>
      <c r="I51" t="str">
        <f t="shared" ca="1" si="2"/>
        <v>L1</v>
      </c>
      <c r="J51">
        <f t="shared" ca="1" si="3"/>
        <v>1258</v>
      </c>
      <c r="K51" t="str">
        <f t="shared" ca="1" si="4"/>
        <v>L1_1258</v>
      </c>
      <c r="L51" t="str">
        <f ca="1">INDEX('PL &amp; Load RNG'!$E$3:$E$14,MATCH('Location RNG'!$G51-1,'PL &amp; Load RNG'!$G$2:$G$13,1))</f>
        <v>PL9</v>
      </c>
    </row>
    <row r="52" spans="7:12" x14ac:dyDescent="0.45">
      <c r="G52">
        <v>51</v>
      </c>
      <c r="H52" s="1">
        <f t="shared" ca="1" si="1"/>
        <v>0.13324610310618057</v>
      </c>
      <c r="I52" t="str">
        <f t="shared" ca="1" si="2"/>
        <v>GF</v>
      </c>
      <c r="J52" t="str">
        <f t="shared" ca="1" si="3"/>
        <v/>
      </c>
      <c r="K52" t="str">
        <f t="shared" ca="1" si="4"/>
        <v>GF</v>
      </c>
      <c r="L52" t="str">
        <f ca="1">INDEX('PL &amp; Load RNG'!$E$3:$E$14,MATCH('Location RNG'!$G52-1,'PL &amp; Load RNG'!$G$2:$G$13,1))</f>
        <v>PL9</v>
      </c>
    </row>
    <row r="53" spans="7:12" x14ac:dyDescent="0.45">
      <c r="G53">
        <v>52</v>
      </c>
      <c r="H53" s="1">
        <f t="shared" ca="1" si="1"/>
        <v>0.22632563898630642</v>
      </c>
      <c r="I53" t="str">
        <f t="shared" ca="1" si="2"/>
        <v>F1</v>
      </c>
      <c r="J53">
        <f t="shared" ca="1" si="3"/>
        <v>47</v>
      </c>
      <c r="K53" t="str">
        <f t="shared" ca="1" si="4"/>
        <v>F1_47</v>
      </c>
      <c r="L53" t="str">
        <f ca="1">INDEX('PL &amp; Load RNG'!$E$3:$E$14,MATCH('Location RNG'!$G53-1,'PL &amp; Load RNG'!$G$2:$G$13,1))</f>
        <v>PL10</v>
      </c>
    </row>
    <row r="54" spans="7:12" x14ac:dyDescent="0.45">
      <c r="G54">
        <v>53</v>
      </c>
      <c r="H54" s="1">
        <f t="shared" ca="1" si="1"/>
        <v>0.25935542570706138</v>
      </c>
      <c r="I54" t="str">
        <f t="shared" ca="1" si="2"/>
        <v>F1</v>
      </c>
      <c r="J54">
        <f t="shared" ca="1" si="3"/>
        <v>89</v>
      </c>
      <c r="K54" t="str">
        <f t="shared" ca="1" si="4"/>
        <v>F1_89</v>
      </c>
      <c r="L54" t="str">
        <f ca="1">INDEX('PL &amp; Load RNG'!$E$3:$E$14,MATCH('Location RNG'!$G54-1,'PL &amp; Load RNG'!$G$2:$G$13,1))</f>
        <v>PL10</v>
      </c>
    </row>
    <row r="55" spans="7:12" x14ac:dyDescent="0.45">
      <c r="G55">
        <v>54</v>
      </c>
      <c r="H55" s="1">
        <f t="shared" ca="1" si="1"/>
        <v>0.24416731325846874</v>
      </c>
      <c r="I55" t="str">
        <f t="shared" ca="1" si="2"/>
        <v>F1</v>
      </c>
      <c r="J55">
        <f t="shared" ca="1" si="3"/>
        <v>69</v>
      </c>
      <c r="K55" t="str">
        <f t="shared" ca="1" si="4"/>
        <v>F1_69</v>
      </c>
      <c r="L55" t="str">
        <f ca="1">INDEX('PL &amp; Load RNG'!$E$3:$E$14,MATCH('Location RNG'!$G55-1,'PL &amp; Load RNG'!$G$2:$G$13,1))</f>
        <v>PL10</v>
      </c>
    </row>
    <row r="56" spans="7:12" x14ac:dyDescent="0.45">
      <c r="G56">
        <v>55</v>
      </c>
      <c r="H56" s="1">
        <f t="shared" ca="1" si="1"/>
        <v>0.68386819264321808</v>
      </c>
      <c r="I56" t="str">
        <f t="shared" ca="1" si="2"/>
        <v>L1</v>
      </c>
      <c r="J56">
        <f t="shared" ca="1" si="3"/>
        <v>775</v>
      </c>
      <c r="K56" t="str">
        <f t="shared" ca="1" si="4"/>
        <v>L1_775</v>
      </c>
      <c r="L56" t="str">
        <f ca="1">INDEX('PL &amp; Load RNG'!$E$3:$E$14,MATCH('Location RNG'!$G56-1,'PL &amp; Load RNG'!$G$2:$G$13,1))</f>
        <v>PL10</v>
      </c>
    </row>
    <row r="57" spans="7:12" x14ac:dyDescent="0.45">
      <c r="G57">
        <v>56</v>
      </c>
      <c r="H57" s="1">
        <f t="shared" ca="1" si="1"/>
        <v>0.15854078283469841</v>
      </c>
      <c r="I57" t="str">
        <f t="shared" ca="1" si="2"/>
        <v>GF</v>
      </c>
      <c r="J57" t="str">
        <f t="shared" ca="1" si="3"/>
        <v/>
      </c>
      <c r="K57" t="str">
        <f t="shared" ca="1" si="4"/>
        <v>GF</v>
      </c>
      <c r="L57" t="str">
        <f ca="1">INDEX('PL &amp; Load RNG'!$E$3:$E$14,MATCH('Location RNG'!$G57-1,'PL &amp; Load RNG'!$G$2:$G$13,1))</f>
        <v>PL11</v>
      </c>
    </row>
    <row r="58" spans="7:12" x14ac:dyDescent="0.45">
      <c r="G58">
        <v>57</v>
      </c>
      <c r="H58" s="1">
        <f t="shared" ca="1" si="1"/>
        <v>0.30453863065457043</v>
      </c>
      <c r="I58" t="str">
        <f t="shared" ca="1" si="2"/>
        <v>S2</v>
      </c>
      <c r="J58">
        <f t="shared" ca="1" si="3"/>
        <v>47</v>
      </c>
      <c r="K58" t="str">
        <f t="shared" ca="1" si="4"/>
        <v>S2_47</v>
      </c>
      <c r="L58" t="str">
        <f ca="1">INDEX('PL &amp; Load RNG'!$E$3:$E$14,MATCH('Location RNG'!$G58-1,'PL &amp; Load RNG'!$G$2:$G$13,1))</f>
        <v>PL11</v>
      </c>
    </row>
    <row r="59" spans="7:12" x14ac:dyDescent="0.45">
      <c r="G59">
        <v>58</v>
      </c>
      <c r="H59" s="1">
        <f t="shared" ca="1" si="1"/>
        <v>0.2333436034706946</v>
      </c>
      <c r="I59" t="str">
        <f t="shared" ca="1" si="2"/>
        <v>F1</v>
      </c>
      <c r="J59">
        <f t="shared" ca="1" si="3"/>
        <v>56</v>
      </c>
      <c r="K59" t="str">
        <f t="shared" ca="1" si="4"/>
        <v>F1_56</v>
      </c>
      <c r="L59" t="str">
        <f ca="1">INDEX('PL &amp; Load RNG'!$E$3:$E$14,MATCH('Location RNG'!$G59-1,'PL &amp; Load RNG'!$G$2:$G$13,1))</f>
        <v>PL11</v>
      </c>
    </row>
    <row r="60" spans="7:12" x14ac:dyDescent="0.45">
      <c r="G60">
        <v>59</v>
      </c>
      <c r="H60" s="1">
        <f t="shared" ca="1" si="1"/>
        <v>0.64186587214214463</v>
      </c>
      <c r="I60" t="str">
        <f t="shared" ca="1" si="2"/>
        <v>L1</v>
      </c>
      <c r="J60">
        <f t="shared" ca="1" si="3"/>
        <v>686</v>
      </c>
      <c r="K60" t="str">
        <f t="shared" ca="1" si="4"/>
        <v>L1_686</v>
      </c>
      <c r="L60" t="str">
        <f ca="1">INDEX('PL &amp; Load RNG'!$E$3:$E$14,MATCH('Location RNG'!$G60-1,'PL &amp; Load RNG'!$G$2:$G$13,1))</f>
        <v>PL12</v>
      </c>
    </row>
    <row r="61" spans="7:12" x14ac:dyDescent="0.45">
      <c r="G61">
        <v>60</v>
      </c>
      <c r="H61" s="1">
        <f t="shared" ca="1" si="1"/>
        <v>0.17705128705651363</v>
      </c>
      <c r="I61" t="str">
        <f t="shared" ca="1" si="2"/>
        <v>GF</v>
      </c>
      <c r="J61" t="str">
        <f t="shared" ca="1" si="3"/>
        <v/>
      </c>
      <c r="K61" t="str">
        <f t="shared" ca="1" si="4"/>
        <v>GF</v>
      </c>
      <c r="L61" t="str">
        <f ca="1">INDEX('PL &amp; Load RNG'!$E$3:$E$14,MATCH('Location RNG'!$G61-1,'PL &amp; Load RNG'!$G$2:$G$13,1))</f>
        <v>PL12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E2" sqref="E2"/>
    </sheetView>
  </sheetViews>
  <sheetFormatPr defaultRowHeight="14.25" x14ac:dyDescent="0.45"/>
  <cols>
    <col min="4" max="4" width="3.59765625" bestFit="1" customWidth="1"/>
    <col min="5" max="5" width="13.1328125" bestFit="1" customWidth="1"/>
  </cols>
  <sheetData>
    <row r="1" spans="1:10" x14ac:dyDescent="0.45">
      <c r="A1" t="s">
        <v>10</v>
      </c>
      <c r="B1" t="s">
        <v>26</v>
      </c>
      <c r="D1" t="s">
        <v>24</v>
      </c>
      <c r="E1" t="s">
        <v>41</v>
      </c>
      <c r="F1" t="s">
        <v>10</v>
      </c>
      <c r="G1" t="s">
        <v>16</v>
      </c>
      <c r="H1" t="s">
        <v>27</v>
      </c>
      <c r="I1" t="s">
        <v>28</v>
      </c>
      <c r="J1" t="s">
        <v>25</v>
      </c>
    </row>
    <row r="2" spans="1:10" x14ac:dyDescent="0.45">
      <c r="A2" t="s">
        <v>17</v>
      </c>
      <c r="B2">
        <v>0</v>
      </c>
      <c r="D2">
        <f t="array" aca="1" ref="D2" ca="1">IFERROR(INDEX('Location RNG'!$G$2:$G$61,SMALL(IF('Location RNG'!$G$2:$G$61&lt;='PL &amp; Load RNG'!$B$8,ROW('Location RNG'!$G$2:$G$61)-ROW('Location RNG'!$G$2)+1),ROWS('Location RNG'!$G$2:G2))),"")</f>
        <v>1</v>
      </c>
      <c r="E2" t="str">
        <f ca="1">IFERROR(INDEX('Location RNG'!$L$2:$L$61,MATCH('Location Ranking'!$D2,'Location RNG'!$G$2:$G$61,0)),"")</f>
        <v>PL1</v>
      </c>
      <c r="F2" t="str">
        <f ca="1">IFERROR(INDEX('Location RNG'!$I$2:$I$61,MATCH('Location Ranking'!$D2,'Location RNG'!$G$2:$G$61,0)),"")</f>
        <v>F1</v>
      </c>
      <c r="G2">
        <f ca="1">IFERROR(INDEX('Location RNG'!$J$2:$J$61,MATCH('Location Ranking'!$D2,'Location RNG'!$G$2:$G$61,0)),"")</f>
        <v>60</v>
      </c>
      <c r="H2">
        <f ca="1">IFERROR(INDEX($B$2:$B$6,MATCH($F2,$A$2:$A$6,0)),"")</f>
        <v>10000</v>
      </c>
      <c r="I2">
        <f ca="1">IFERROR(H2+IF($G2="",0,$G2)+RAND(),"")</f>
        <v>10060.730587808433</v>
      </c>
      <c r="J2">
        <f ca="1">IFERROR(_xlfn.RANK.EQ($I2,$I$2:$I$61,1),"")</f>
        <v>41</v>
      </c>
    </row>
    <row r="3" spans="1:10" x14ac:dyDescent="0.45">
      <c r="A3" t="s">
        <v>18</v>
      </c>
      <c r="B3">
        <v>1000</v>
      </c>
      <c r="D3">
        <f t="array" aca="1" ref="D3" ca="1">IFERROR(INDEX('Location RNG'!$G$2:$G$61,SMALL(IF('Location RNG'!$G$2:$G$61&lt;='PL &amp; Load RNG'!$B$8,ROW('Location RNG'!$G$2:$G$61)-ROW('Location RNG'!$G$2)+1),ROWS('Location RNG'!$G$2:G3))),"")</f>
        <v>2</v>
      </c>
      <c r="E3" t="str">
        <f ca="1">IFERROR(INDEX('Location RNG'!$L$2:$L$61,MATCH('Location Ranking'!$D3,'Location RNG'!$G$2:$G$61,0)),"")</f>
        <v>PL1</v>
      </c>
      <c r="F3" t="str">
        <f ca="1">IFERROR(INDEX('Location RNG'!$I$2:$I$61,MATCH('Location Ranking'!$D3,'Location RNG'!$G$2:$G$61,0)),"")</f>
        <v>L1</v>
      </c>
      <c r="G3">
        <f ca="1">IFERROR(INDEX('Location RNG'!$J$2:$J$61,MATCH('Location Ranking'!$D3,'Location RNG'!$G$2:$G$61,0)),"")</f>
        <v>977</v>
      </c>
      <c r="H3">
        <f t="shared" ref="H3:H61" ca="1" si="0">IFERROR(INDEX($B$2:$B$6,MATCH($F3,$A$2:$A$6,0)),"")</f>
        <v>1000</v>
      </c>
      <c r="I3">
        <f t="shared" ref="I3:I61" ca="1" si="1">IFERROR(H3+IF($G3="",0,$G3)+RAND(),"")</f>
        <v>1977.1060410388507</v>
      </c>
      <c r="J3">
        <f t="shared" ref="J3:J61" ca="1" si="2">IFERROR(_xlfn.RANK.EQ($I3,$I$2:$I$61,1),"")</f>
        <v>25</v>
      </c>
    </row>
    <row r="4" spans="1:10" x14ac:dyDescent="0.45">
      <c r="A4" t="s">
        <v>21</v>
      </c>
      <c r="B4">
        <v>10000</v>
      </c>
      <c r="D4">
        <f t="array" aca="1" ref="D4" ca="1">IFERROR(INDEX('Location RNG'!$G$2:$G$61,SMALL(IF('Location RNG'!$G$2:$G$61&lt;='PL &amp; Load RNG'!$B$8,ROW('Location RNG'!$G$2:$G$61)-ROW('Location RNG'!$G$2)+1),ROWS('Location RNG'!$G$2:G4))),"")</f>
        <v>3</v>
      </c>
      <c r="E4" t="str">
        <f ca="1">IFERROR(INDEX('Location RNG'!$L$2:$L$61,MATCH('Location Ranking'!$D4,'Location RNG'!$G$2:$G$61,0)),"")</f>
        <v>PL1</v>
      </c>
      <c r="F4" t="str">
        <f ca="1">IFERROR(INDEX('Location RNG'!$I$2:$I$61,MATCH('Location Ranking'!$D4,'Location RNG'!$G$2:$G$61,0)),"")</f>
        <v>GF</v>
      </c>
      <c r="G4" t="str">
        <f ca="1">IFERROR(INDEX('Location RNG'!$J$2:$J$61,MATCH('Location Ranking'!$D4,'Location RNG'!$G$2:$G$61,0)),"")</f>
        <v/>
      </c>
      <c r="H4">
        <f t="shared" ca="1" si="0"/>
        <v>1000000</v>
      </c>
      <c r="I4">
        <f t="shared" ca="1" si="1"/>
        <v>1000000.9897968726</v>
      </c>
      <c r="J4">
        <f t="shared" ca="1" si="2"/>
        <v>58</v>
      </c>
    </row>
    <row r="5" spans="1:10" x14ac:dyDescent="0.45">
      <c r="A5" t="s">
        <v>20</v>
      </c>
      <c r="B5">
        <v>100000</v>
      </c>
      <c r="D5">
        <f t="array" aca="1" ref="D5" ca="1">IFERROR(INDEX('Location RNG'!$G$2:$G$61,SMALL(IF('Location RNG'!$G$2:$G$61&lt;='PL &amp; Load RNG'!$B$8,ROW('Location RNG'!$G$2:$G$61)-ROW('Location RNG'!$G$2)+1),ROWS('Location RNG'!$G$2:G5))),"")</f>
        <v>4</v>
      </c>
      <c r="E5" t="str">
        <f ca="1">IFERROR(INDEX('Location RNG'!$L$2:$L$61,MATCH('Location Ranking'!$D5,'Location RNG'!$G$2:$G$61,0)),"")</f>
        <v>PL1</v>
      </c>
      <c r="F5" t="str">
        <f ca="1">IFERROR(INDEX('Location RNG'!$I$2:$I$61,MATCH('Location Ranking'!$D5,'Location RNG'!$G$2:$G$61,0)),"")</f>
        <v>L1</v>
      </c>
      <c r="G5">
        <f ca="1">IFERROR(INDEX('Location RNG'!$J$2:$J$61,MATCH('Location Ranking'!$D5,'Location RNG'!$G$2:$G$61,0)),"")</f>
        <v>1015</v>
      </c>
      <c r="H5">
        <f t="shared" ca="1" si="0"/>
        <v>1000</v>
      </c>
      <c r="I5">
        <f t="shared" ca="1" si="1"/>
        <v>2015.781955793545</v>
      </c>
      <c r="J5">
        <f t="shared" ca="1" si="2"/>
        <v>28</v>
      </c>
    </row>
    <row r="6" spans="1:10" x14ac:dyDescent="0.45">
      <c r="A6" t="s">
        <v>19</v>
      </c>
      <c r="B6">
        <v>1000000</v>
      </c>
      <c r="D6">
        <f t="array" aca="1" ref="D6" ca="1">IFERROR(INDEX('Location RNG'!$G$2:$G$61,SMALL(IF('Location RNG'!$G$2:$G$61&lt;='PL &amp; Load RNG'!$B$8,ROW('Location RNG'!$G$2:$G$61)-ROW('Location RNG'!$G$2)+1),ROWS('Location RNG'!$G$2:G6))),"")</f>
        <v>5</v>
      </c>
      <c r="E6" t="str">
        <f ca="1">IFERROR(INDEX('Location RNG'!$L$2:$L$61,MATCH('Location Ranking'!$D6,'Location RNG'!$G$2:$G$61,0)),"")</f>
        <v>PL1</v>
      </c>
      <c r="F6" t="str">
        <f ca="1">IFERROR(INDEX('Location RNG'!$I$2:$I$61,MATCH('Location Ranking'!$D6,'Location RNG'!$G$2:$G$61,0)),"")</f>
        <v>L1</v>
      </c>
      <c r="G6">
        <f ca="1">IFERROR(INDEX('Location RNG'!$J$2:$J$61,MATCH('Location Ranking'!$D6,'Location RNG'!$G$2:$G$61,0)),"")</f>
        <v>1230</v>
      </c>
      <c r="H6">
        <f t="shared" ca="1" si="0"/>
        <v>1000</v>
      </c>
      <c r="I6">
        <f t="shared" ca="1" si="1"/>
        <v>2230.9710418496616</v>
      </c>
      <c r="J6">
        <f t="shared" ca="1" si="2"/>
        <v>32</v>
      </c>
    </row>
    <row r="7" spans="1:10" x14ac:dyDescent="0.45">
      <c r="D7">
        <f t="array" aca="1" ref="D7" ca="1">IFERROR(INDEX('Location RNG'!$G$2:$G$61,SMALL(IF('Location RNG'!$G$2:$G$61&lt;='PL &amp; Load RNG'!$B$8,ROW('Location RNG'!$G$2:$G$61)-ROW('Location RNG'!$G$2)+1),ROWS('Location RNG'!$G$2:G7))),"")</f>
        <v>6</v>
      </c>
      <c r="E7" t="str">
        <f ca="1">IFERROR(INDEX('Location RNG'!$L$2:$L$61,MATCH('Location Ranking'!$D7,'Location RNG'!$G$2:$G$61,0)),"")</f>
        <v>PL1</v>
      </c>
      <c r="F7" t="str">
        <f ca="1">IFERROR(INDEX('Location RNG'!$I$2:$I$61,MATCH('Location Ranking'!$D7,'Location RNG'!$G$2:$G$61,0)),"")</f>
        <v>GF</v>
      </c>
      <c r="G7" t="str">
        <f ca="1">IFERROR(INDEX('Location RNG'!$J$2:$J$61,MATCH('Location Ranking'!$D7,'Location RNG'!$G$2:$G$61,0)),"")</f>
        <v/>
      </c>
      <c r="H7">
        <f t="shared" ca="1" si="0"/>
        <v>1000000</v>
      </c>
      <c r="I7">
        <f t="shared" ca="1" si="1"/>
        <v>1000000.3095863522</v>
      </c>
      <c r="J7">
        <f t="shared" ca="1" si="2"/>
        <v>53</v>
      </c>
    </row>
    <row r="8" spans="1:10" x14ac:dyDescent="0.45">
      <c r="D8">
        <f t="array" aca="1" ref="D8" ca="1">IFERROR(INDEX('Location RNG'!$G$2:$G$61,SMALL(IF('Location RNG'!$G$2:$G$61&lt;='PL &amp; Load RNG'!$B$8,ROW('Location RNG'!$G$2:$G$61)-ROW('Location RNG'!$G$2)+1),ROWS('Location RNG'!$G$2:G8))),"")</f>
        <v>7</v>
      </c>
      <c r="E8" t="str">
        <f ca="1">IFERROR(INDEX('Location RNG'!$L$2:$L$61,MATCH('Location Ranking'!$D8,'Location RNG'!$G$2:$G$61,0)),"")</f>
        <v>PL1</v>
      </c>
      <c r="F8" t="str">
        <f ca="1">IFERROR(INDEX('Location RNG'!$I$2:$I$61,MATCH('Location Ranking'!$D8,'Location RNG'!$G$2:$G$61,0)),"")</f>
        <v>F1</v>
      </c>
      <c r="G8">
        <f ca="1">IFERROR(INDEX('Location RNG'!$J$2:$J$61,MATCH('Location Ranking'!$D8,'Location RNG'!$G$2:$G$61,0)),"")</f>
        <v>126</v>
      </c>
      <c r="H8">
        <f t="shared" ca="1" si="0"/>
        <v>10000</v>
      </c>
      <c r="I8">
        <f t="shared" ca="1" si="1"/>
        <v>10126.406815136284</v>
      </c>
      <c r="J8">
        <f t="shared" ca="1" si="2"/>
        <v>45</v>
      </c>
    </row>
    <row r="9" spans="1:10" x14ac:dyDescent="0.45">
      <c r="D9">
        <f t="array" aca="1" ref="D9" ca="1">IFERROR(INDEX('Location RNG'!$G$2:$G$61,SMALL(IF('Location RNG'!$G$2:$G$61&lt;='PL &amp; Load RNG'!$B$8,ROW('Location RNG'!$G$2:$G$61)-ROW('Location RNG'!$G$2)+1),ROWS('Location RNG'!$G$2:G9))),"")</f>
        <v>8</v>
      </c>
      <c r="E9" t="str">
        <f ca="1">IFERROR(INDEX('Location RNG'!$L$2:$L$61,MATCH('Location Ranking'!$D9,'Location RNG'!$G$2:$G$61,0)),"")</f>
        <v>PL2</v>
      </c>
      <c r="F9" t="str">
        <f ca="1">IFERROR(INDEX('Location RNG'!$I$2:$I$61,MATCH('Location Ranking'!$D9,'Location RNG'!$G$2:$G$61,0)),"")</f>
        <v>L1</v>
      </c>
      <c r="G9">
        <f ca="1">IFERROR(INDEX('Location RNG'!$J$2:$J$61,MATCH('Location Ranking'!$D9,'Location RNG'!$G$2:$G$61,0)),"")</f>
        <v>1139</v>
      </c>
      <c r="H9">
        <f t="shared" ca="1" si="0"/>
        <v>1000</v>
      </c>
      <c r="I9">
        <f t="shared" ca="1" si="1"/>
        <v>2139.8067810531452</v>
      </c>
      <c r="J9">
        <f t="shared" ca="1" si="2"/>
        <v>30</v>
      </c>
    </row>
    <row r="10" spans="1:10" x14ac:dyDescent="0.45">
      <c r="D10">
        <f t="array" aca="1" ref="D10" ca="1">IFERROR(INDEX('Location RNG'!$G$2:$G$61,SMALL(IF('Location RNG'!$G$2:$G$61&lt;='PL &amp; Load RNG'!$B$8,ROW('Location RNG'!$G$2:$G$61)-ROW('Location RNG'!$G$2)+1),ROWS('Location RNG'!$G$2:G10))),"")</f>
        <v>9</v>
      </c>
      <c r="E10" t="str">
        <f ca="1">IFERROR(INDEX('Location RNG'!$L$2:$L$61,MATCH('Location Ranking'!$D10,'Location RNG'!$G$2:$G$61,0)),"")</f>
        <v>PL2</v>
      </c>
      <c r="F10" t="str">
        <f ca="1">IFERROR(INDEX('Location RNG'!$I$2:$I$61,MATCH('Location Ranking'!$D10,'Location RNG'!$G$2:$G$61,0)),"")</f>
        <v>GF</v>
      </c>
      <c r="G10" t="str">
        <f ca="1">IFERROR(INDEX('Location RNG'!$J$2:$J$61,MATCH('Location Ranking'!$D10,'Location RNG'!$G$2:$G$61,0)),"")</f>
        <v/>
      </c>
      <c r="H10">
        <f t="shared" ca="1" si="0"/>
        <v>1000000</v>
      </c>
      <c r="I10">
        <f t="shared" ca="1" si="1"/>
        <v>1000000.5734754604</v>
      </c>
      <c r="J10">
        <f t="shared" ca="1" si="2"/>
        <v>54</v>
      </c>
    </row>
    <row r="11" spans="1:10" x14ac:dyDescent="0.45">
      <c r="D11">
        <f t="array" aca="1" ref="D11" ca="1">IFERROR(INDEX('Location RNG'!$G$2:$G$61,SMALL(IF('Location RNG'!$G$2:$G$61&lt;='PL &amp; Load RNG'!$B$8,ROW('Location RNG'!$G$2:$G$61)-ROW('Location RNG'!$G$2)+1),ROWS('Location RNG'!$G$2:G11))),"")</f>
        <v>10</v>
      </c>
      <c r="E11" t="str">
        <f ca="1">IFERROR(INDEX('Location RNG'!$L$2:$L$61,MATCH('Location Ranking'!$D11,'Location RNG'!$G$2:$G$61,0)),"")</f>
        <v>PL2</v>
      </c>
      <c r="F11" t="str">
        <f ca="1">IFERROR(INDEX('Location RNG'!$I$2:$I$61,MATCH('Location Ranking'!$D11,'Location RNG'!$G$2:$G$61,0)),"")</f>
        <v>S1</v>
      </c>
      <c r="G11">
        <f ca="1">IFERROR(INDEX('Location RNG'!$J$2:$J$61,MATCH('Location Ranking'!$D11,'Location RNG'!$G$2:$G$61,0)),"")</f>
        <v>292</v>
      </c>
      <c r="H11">
        <f t="shared" ca="1" si="0"/>
        <v>0</v>
      </c>
      <c r="I11">
        <f t="shared" ca="1" si="1"/>
        <v>292.71113432826405</v>
      </c>
      <c r="J11">
        <f t="shared" ca="1" si="2"/>
        <v>2</v>
      </c>
    </row>
    <row r="12" spans="1:10" x14ac:dyDescent="0.45">
      <c r="D12">
        <f t="array" aca="1" ref="D12" ca="1">IFERROR(INDEX('Location RNG'!$G$2:$G$61,SMALL(IF('Location RNG'!$G$2:$G$61&lt;='PL &amp; Load RNG'!$B$8,ROW('Location RNG'!$G$2:$G$61)-ROW('Location RNG'!$G$2)+1),ROWS('Location RNG'!$G$2:G12))),"")</f>
        <v>11</v>
      </c>
      <c r="E12" t="str">
        <f ca="1">IFERROR(INDEX('Location RNG'!$L$2:$L$61,MATCH('Location Ranking'!$D12,'Location RNG'!$G$2:$G$61,0)),"")</f>
        <v>PL2</v>
      </c>
      <c r="F12" t="str">
        <f ca="1">IFERROR(INDEX('Location RNG'!$I$2:$I$61,MATCH('Location Ranking'!$D12,'Location RNG'!$G$2:$G$61,0)),"")</f>
        <v>L1</v>
      </c>
      <c r="G12">
        <f ca="1">IFERROR(INDEX('Location RNG'!$J$2:$J$61,MATCH('Location Ranking'!$D12,'Location RNG'!$G$2:$G$61,0)),"")</f>
        <v>872</v>
      </c>
      <c r="H12">
        <f t="shared" ca="1" si="0"/>
        <v>1000</v>
      </c>
      <c r="I12">
        <f t="shared" ca="1" si="1"/>
        <v>1872.9600804633528</v>
      </c>
      <c r="J12">
        <f t="shared" ca="1" si="2"/>
        <v>20</v>
      </c>
    </row>
    <row r="13" spans="1:10" x14ac:dyDescent="0.45">
      <c r="D13">
        <f t="array" aca="1" ref="D13" ca="1">IFERROR(INDEX('Location RNG'!$G$2:$G$61,SMALL(IF('Location RNG'!$G$2:$G$61&lt;='PL &amp; Load RNG'!$B$8,ROW('Location RNG'!$G$2:$G$61)-ROW('Location RNG'!$G$2)+1),ROWS('Location RNG'!$G$2:G13))),"")</f>
        <v>12</v>
      </c>
      <c r="E13" t="str">
        <f ca="1">IFERROR(INDEX('Location RNG'!$L$2:$L$61,MATCH('Location Ranking'!$D13,'Location RNG'!$G$2:$G$61,0)),"")</f>
        <v>PL3</v>
      </c>
      <c r="F13" t="str">
        <f ca="1">IFERROR(INDEX('Location RNG'!$I$2:$I$61,MATCH('Location Ranking'!$D13,'Location RNG'!$G$2:$G$61,0)),"")</f>
        <v>L1</v>
      </c>
      <c r="G13">
        <f ca="1">IFERROR(INDEX('Location RNG'!$J$2:$J$61,MATCH('Location Ranking'!$D13,'Location RNG'!$G$2:$G$61,0)),"")</f>
        <v>310</v>
      </c>
      <c r="H13">
        <f t="shared" ca="1" si="0"/>
        <v>1000</v>
      </c>
      <c r="I13">
        <f t="shared" ca="1" si="1"/>
        <v>1310.6938479201676</v>
      </c>
      <c r="J13">
        <f t="shared" ca="1" si="2"/>
        <v>5</v>
      </c>
    </row>
    <row r="14" spans="1:10" x14ac:dyDescent="0.45">
      <c r="D14">
        <f t="array" aca="1" ref="D14" ca="1">IFERROR(INDEX('Location RNG'!$G$2:$G$61,SMALL(IF('Location RNG'!$G$2:$G$61&lt;='PL &amp; Load RNG'!$B$8,ROW('Location RNG'!$G$2:$G$61)-ROW('Location RNG'!$G$2)+1),ROWS('Location RNG'!$G$2:G14))),"")</f>
        <v>13</v>
      </c>
      <c r="E14" t="str">
        <f ca="1">IFERROR(INDEX('Location RNG'!$L$2:$L$61,MATCH('Location Ranking'!$D14,'Location RNG'!$G$2:$G$61,0)),"")</f>
        <v>PL3</v>
      </c>
      <c r="F14" t="str">
        <f ca="1">IFERROR(INDEX('Location RNG'!$I$2:$I$61,MATCH('Location Ranking'!$D14,'Location RNG'!$G$2:$G$61,0)),"")</f>
        <v>L1</v>
      </c>
      <c r="G14">
        <f ca="1">IFERROR(INDEX('Location RNG'!$J$2:$J$61,MATCH('Location Ranking'!$D14,'Location RNG'!$G$2:$G$61,0)),"")</f>
        <v>948</v>
      </c>
      <c r="H14">
        <f t="shared" ca="1" si="0"/>
        <v>1000</v>
      </c>
      <c r="I14">
        <f t="shared" ca="1" si="1"/>
        <v>1948.2130630474642</v>
      </c>
      <c r="J14">
        <f t="shared" ca="1" si="2"/>
        <v>24</v>
      </c>
    </row>
    <row r="15" spans="1:10" x14ac:dyDescent="0.45">
      <c r="D15">
        <f t="array" aca="1" ref="D15" ca="1">IFERROR(INDEX('Location RNG'!$G$2:$G$61,SMALL(IF('Location RNG'!$G$2:$G$61&lt;='PL &amp; Load RNG'!$B$8,ROW('Location RNG'!$G$2:$G$61)-ROW('Location RNG'!$G$2)+1),ROWS('Location RNG'!$G$2:G15))),"")</f>
        <v>14</v>
      </c>
      <c r="E15" t="str">
        <f ca="1">IFERROR(INDEX('Location RNG'!$L$2:$L$61,MATCH('Location Ranking'!$D15,'Location RNG'!$G$2:$G$61,0)),"")</f>
        <v>PL3</v>
      </c>
      <c r="F15" t="str">
        <f ca="1">IFERROR(INDEX('Location RNG'!$I$2:$I$61,MATCH('Location Ranking'!$D15,'Location RNG'!$G$2:$G$61,0)),"")</f>
        <v>F1</v>
      </c>
      <c r="G15">
        <f ca="1">IFERROR(INDEX('Location RNG'!$J$2:$J$61,MATCH('Location Ranking'!$D15,'Location RNG'!$G$2:$G$61,0)),"")</f>
        <v>42</v>
      </c>
      <c r="H15">
        <f t="shared" ca="1" si="0"/>
        <v>10000</v>
      </c>
      <c r="I15">
        <f t="shared" ca="1" si="1"/>
        <v>10042.656995397443</v>
      </c>
      <c r="J15">
        <f t="shared" ca="1" si="2"/>
        <v>36</v>
      </c>
    </row>
    <row r="16" spans="1:10" x14ac:dyDescent="0.45">
      <c r="D16">
        <f t="array" aca="1" ref="D16" ca="1">IFERROR(INDEX('Location RNG'!$G$2:$G$61,SMALL(IF('Location RNG'!$G$2:$G$61&lt;='PL &amp; Load RNG'!$B$8,ROW('Location RNG'!$G$2:$G$61)-ROW('Location RNG'!$G$2)+1),ROWS('Location RNG'!$G$2:G16))),"")</f>
        <v>15</v>
      </c>
      <c r="E16" t="str">
        <f ca="1">IFERROR(INDEX('Location RNG'!$L$2:$L$61,MATCH('Location Ranking'!$D16,'Location RNG'!$G$2:$G$61,0)),"")</f>
        <v>PL3</v>
      </c>
      <c r="F16" t="str">
        <f ca="1">IFERROR(INDEX('Location RNG'!$I$2:$I$61,MATCH('Location Ranking'!$D16,'Location RNG'!$G$2:$G$61,0)),"")</f>
        <v>F1</v>
      </c>
      <c r="G16">
        <f ca="1">IFERROR(INDEX('Location RNG'!$J$2:$J$61,MATCH('Location Ranking'!$D16,'Location RNG'!$G$2:$G$61,0)),"")</f>
        <v>134</v>
      </c>
      <c r="H16">
        <f t="shared" ca="1" si="0"/>
        <v>10000</v>
      </c>
      <c r="I16">
        <f t="shared" ca="1" si="1"/>
        <v>10134.038893507664</v>
      </c>
      <c r="J16">
        <f t="shared" ca="1" si="2"/>
        <v>47</v>
      </c>
    </row>
    <row r="17" spans="4:10" x14ac:dyDescent="0.45">
      <c r="D17">
        <f t="array" aca="1" ref="D17" ca="1">IFERROR(INDEX('Location RNG'!$G$2:$G$61,SMALL(IF('Location RNG'!$G$2:$G$61&lt;='PL &amp; Load RNG'!$B$8,ROW('Location RNG'!$G$2:$G$61)-ROW('Location RNG'!$G$2)+1),ROWS('Location RNG'!$G$2:G17))),"")</f>
        <v>16</v>
      </c>
      <c r="E17" t="str">
        <f ca="1">IFERROR(INDEX('Location RNG'!$L$2:$L$61,MATCH('Location Ranking'!$D17,'Location RNG'!$G$2:$G$61,0)),"")</f>
        <v>PL4</v>
      </c>
      <c r="F17" t="str">
        <f ca="1">IFERROR(INDEX('Location RNG'!$I$2:$I$61,MATCH('Location Ranking'!$D17,'Location RNG'!$G$2:$G$61,0)),"")</f>
        <v>L1</v>
      </c>
      <c r="G17">
        <f ca="1">IFERROR(INDEX('Location RNG'!$J$2:$J$61,MATCH('Location Ranking'!$D17,'Location RNG'!$G$2:$G$61,0)),"")</f>
        <v>780</v>
      </c>
      <c r="H17">
        <f t="shared" ca="1" si="0"/>
        <v>1000</v>
      </c>
      <c r="I17">
        <f t="shared" ca="1" si="1"/>
        <v>1780.4530034639147</v>
      </c>
      <c r="J17">
        <f t="shared" ca="1" si="2"/>
        <v>17</v>
      </c>
    </row>
    <row r="18" spans="4:10" x14ac:dyDescent="0.45">
      <c r="D18">
        <f t="array" aca="1" ref="D18" ca="1">IFERROR(INDEX('Location RNG'!$G$2:$G$61,SMALL(IF('Location RNG'!$G$2:$G$61&lt;='PL &amp; Load RNG'!$B$8,ROW('Location RNG'!$G$2:$G$61)-ROW('Location RNG'!$G$2)+1),ROWS('Location RNG'!$G$2:G18))),"")</f>
        <v>17</v>
      </c>
      <c r="E18" t="str">
        <f ca="1">IFERROR(INDEX('Location RNG'!$L$2:$L$61,MATCH('Location Ranking'!$D18,'Location RNG'!$G$2:$G$61,0)),"")</f>
        <v>PL5</v>
      </c>
      <c r="F18" t="str">
        <f ca="1">IFERROR(INDEX('Location RNG'!$I$2:$I$61,MATCH('Location Ranking'!$D18,'Location RNG'!$G$2:$G$61,0)),"")</f>
        <v>L1</v>
      </c>
      <c r="G18">
        <f ca="1">IFERROR(INDEX('Location RNG'!$J$2:$J$61,MATCH('Location Ranking'!$D18,'Location RNG'!$G$2:$G$61,0)),"")</f>
        <v>799</v>
      </c>
      <c r="H18">
        <f t="shared" ca="1" si="0"/>
        <v>1000</v>
      </c>
      <c r="I18">
        <f t="shared" ca="1" si="1"/>
        <v>1799.3452886793566</v>
      </c>
      <c r="J18">
        <f t="shared" ca="1" si="2"/>
        <v>18</v>
      </c>
    </row>
    <row r="19" spans="4:10" x14ac:dyDescent="0.45">
      <c r="D19">
        <f t="array" aca="1" ref="D19" ca="1">IFERROR(INDEX('Location RNG'!$G$2:$G$61,SMALL(IF('Location RNG'!$G$2:$G$61&lt;='PL &amp; Load RNG'!$B$8,ROW('Location RNG'!$G$2:$G$61)-ROW('Location RNG'!$G$2)+1),ROWS('Location RNG'!$G$2:G19))),"")</f>
        <v>18</v>
      </c>
      <c r="E19" t="str">
        <f ca="1">IFERROR(INDEX('Location RNG'!$L$2:$L$61,MATCH('Location Ranking'!$D19,'Location RNG'!$G$2:$G$61,0)),"")</f>
        <v>PL5</v>
      </c>
      <c r="F19" t="str">
        <f ca="1">IFERROR(INDEX('Location RNG'!$I$2:$I$61,MATCH('Location Ranking'!$D19,'Location RNG'!$G$2:$G$61,0)),"")</f>
        <v>L1</v>
      </c>
      <c r="G19">
        <f ca="1">IFERROR(INDEX('Location RNG'!$J$2:$J$61,MATCH('Location Ranking'!$D19,'Location RNG'!$G$2:$G$61,0)),"")</f>
        <v>1113</v>
      </c>
      <c r="H19">
        <f t="shared" ca="1" si="0"/>
        <v>1000</v>
      </c>
      <c r="I19">
        <f t="shared" ca="1" si="1"/>
        <v>2113.3642044360781</v>
      </c>
      <c r="J19">
        <f t="shared" ca="1" si="2"/>
        <v>29</v>
      </c>
    </row>
    <row r="20" spans="4:10" x14ac:dyDescent="0.45">
      <c r="D20">
        <f t="array" aca="1" ref="D20" ca="1">IFERROR(INDEX('Location RNG'!$G$2:$G$61,SMALL(IF('Location RNG'!$G$2:$G$61&lt;='PL &amp; Load RNG'!$B$8,ROW('Location RNG'!$G$2:$G$61)-ROW('Location RNG'!$G$2)+1),ROWS('Location RNG'!$G$2:G20))),"")</f>
        <v>19</v>
      </c>
      <c r="E20" t="str">
        <f ca="1">IFERROR(INDEX('Location RNG'!$L$2:$L$61,MATCH('Location Ranking'!$D20,'Location RNG'!$G$2:$G$61,0)),"")</f>
        <v>PL5</v>
      </c>
      <c r="F20" t="str">
        <f ca="1">IFERROR(INDEX('Location RNG'!$I$2:$I$61,MATCH('Location Ranking'!$D20,'Location RNG'!$G$2:$G$61,0)),"")</f>
        <v>GF</v>
      </c>
      <c r="G20" t="str">
        <f ca="1">IFERROR(INDEX('Location RNG'!$J$2:$J$61,MATCH('Location Ranking'!$D20,'Location RNG'!$G$2:$G$61,0)),"")</f>
        <v/>
      </c>
      <c r="H20">
        <f t="shared" ca="1" si="0"/>
        <v>1000000</v>
      </c>
      <c r="I20">
        <f t="shared" ca="1" si="1"/>
        <v>1000000.259628672</v>
      </c>
      <c r="J20">
        <f t="shared" ca="1" si="2"/>
        <v>52</v>
      </c>
    </row>
    <row r="21" spans="4:10" x14ac:dyDescent="0.45">
      <c r="D21">
        <f t="array" aca="1" ref="D21" ca="1">IFERROR(INDEX('Location RNG'!$G$2:$G$61,SMALL(IF('Location RNG'!$G$2:$G$61&lt;='PL &amp; Load RNG'!$B$8,ROW('Location RNG'!$G$2:$G$61)-ROW('Location RNG'!$G$2)+1),ROWS('Location RNG'!$G$2:G21))),"")</f>
        <v>20</v>
      </c>
      <c r="E21" t="str">
        <f ca="1">IFERROR(INDEX('Location RNG'!$L$2:$L$61,MATCH('Location Ranking'!$D21,'Location RNG'!$G$2:$G$61,0)),"")</f>
        <v>PL5</v>
      </c>
      <c r="F21" t="str">
        <f ca="1">IFERROR(INDEX('Location RNG'!$I$2:$I$61,MATCH('Location Ranking'!$D21,'Location RNG'!$G$2:$G$61,0)),"")</f>
        <v>L1</v>
      </c>
      <c r="G21">
        <f ca="1">IFERROR(INDEX('Location RNG'!$J$2:$J$61,MATCH('Location Ranking'!$D21,'Location RNG'!$G$2:$G$61,0)),"")</f>
        <v>739</v>
      </c>
      <c r="H21">
        <f t="shared" ca="1" si="0"/>
        <v>1000</v>
      </c>
      <c r="I21">
        <f t="shared" ca="1" si="1"/>
        <v>1739.6135430460556</v>
      </c>
      <c r="J21">
        <f t="shared" ca="1" si="2"/>
        <v>15</v>
      </c>
    </row>
    <row r="22" spans="4:10" x14ac:dyDescent="0.45">
      <c r="D22">
        <f t="array" aca="1" ref="D22" ca="1">IFERROR(INDEX('Location RNG'!$G$2:$G$61,SMALL(IF('Location RNG'!$G$2:$G$61&lt;='PL &amp; Load RNG'!$B$8,ROW('Location RNG'!$G$2:$G$61)-ROW('Location RNG'!$G$2)+1),ROWS('Location RNG'!$G$2:G22))),"")</f>
        <v>21</v>
      </c>
      <c r="E22" t="str">
        <f ca="1">IFERROR(INDEX('Location RNG'!$L$2:$L$61,MATCH('Location Ranking'!$D22,'Location RNG'!$G$2:$G$61,0)),"")</f>
        <v>PL5</v>
      </c>
      <c r="F22" t="str">
        <f ca="1">IFERROR(INDEX('Location RNG'!$I$2:$I$61,MATCH('Location Ranking'!$D22,'Location RNG'!$G$2:$G$61,0)),"")</f>
        <v>L1</v>
      </c>
      <c r="G22">
        <f ca="1">IFERROR(INDEX('Location RNG'!$J$2:$J$61,MATCH('Location Ranking'!$D22,'Location RNG'!$G$2:$G$61,0)),"")</f>
        <v>1230</v>
      </c>
      <c r="H22">
        <f t="shared" ca="1" si="0"/>
        <v>1000</v>
      </c>
      <c r="I22">
        <f t="shared" ca="1" si="1"/>
        <v>2230.5062276660815</v>
      </c>
      <c r="J22">
        <f t="shared" ca="1" si="2"/>
        <v>31</v>
      </c>
    </row>
    <row r="23" spans="4:10" x14ac:dyDescent="0.45">
      <c r="D23">
        <f t="array" aca="1" ref="D23" ca="1">IFERROR(INDEX('Location RNG'!$G$2:$G$61,SMALL(IF('Location RNG'!$G$2:$G$61&lt;='PL &amp; Load RNG'!$B$8,ROW('Location RNG'!$G$2:$G$61)-ROW('Location RNG'!$G$2)+1),ROWS('Location RNG'!$G$2:G23))),"")</f>
        <v>22</v>
      </c>
      <c r="E23" t="str">
        <f ca="1">IFERROR(INDEX('Location RNG'!$L$2:$L$61,MATCH('Location Ranking'!$D23,'Location RNG'!$G$2:$G$61,0)),"")</f>
        <v>PL5</v>
      </c>
      <c r="F23" t="str">
        <f ca="1">IFERROR(INDEX('Location RNG'!$I$2:$I$61,MATCH('Location Ranking'!$D23,'Location RNG'!$G$2:$G$61,0)),"")</f>
        <v>F1</v>
      </c>
      <c r="G23">
        <f ca="1">IFERROR(INDEX('Location RNG'!$J$2:$J$61,MATCH('Location Ranking'!$D23,'Location RNG'!$G$2:$G$61,0)),"")</f>
        <v>136</v>
      </c>
      <c r="H23">
        <f t="shared" ca="1" si="0"/>
        <v>10000</v>
      </c>
      <c r="I23">
        <f t="shared" ca="1" si="1"/>
        <v>10136.837747739062</v>
      </c>
      <c r="J23">
        <f t="shared" ca="1" si="2"/>
        <v>48</v>
      </c>
    </row>
    <row r="24" spans="4:10" x14ac:dyDescent="0.45">
      <c r="D24">
        <f t="array" aca="1" ref="D24" ca="1">IFERROR(INDEX('Location RNG'!$G$2:$G$61,SMALL(IF('Location RNG'!$G$2:$G$61&lt;='PL &amp; Load RNG'!$B$8,ROW('Location RNG'!$G$2:$G$61)-ROW('Location RNG'!$G$2)+1),ROWS('Location RNG'!$G$2:G24))),"")</f>
        <v>23</v>
      </c>
      <c r="E24" t="str">
        <f ca="1">IFERROR(INDEX('Location RNG'!$L$2:$L$61,MATCH('Location Ranking'!$D24,'Location RNG'!$G$2:$G$61,0)),"")</f>
        <v>PL6</v>
      </c>
      <c r="F24" t="str">
        <f ca="1">IFERROR(INDEX('Location RNG'!$I$2:$I$61,MATCH('Location Ranking'!$D24,'Location RNG'!$G$2:$G$61,0)),"")</f>
        <v>L1</v>
      </c>
      <c r="G24">
        <f ca="1">IFERROR(INDEX('Location RNG'!$J$2:$J$61,MATCH('Location Ranking'!$D24,'Location RNG'!$G$2:$G$61,0)),"")</f>
        <v>571</v>
      </c>
      <c r="H24">
        <f t="shared" ca="1" si="0"/>
        <v>1000</v>
      </c>
      <c r="I24">
        <f t="shared" ca="1" si="1"/>
        <v>1571.745845571264</v>
      </c>
      <c r="J24">
        <f t="shared" ca="1" si="2"/>
        <v>10</v>
      </c>
    </row>
    <row r="25" spans="4:10" x14ac:dyDescent="0.45">
      <c r="D25">
        <f t="array" aca="1" ref="D25" ca="1">IFERROR(INDEX('Location RNG'!$G$2:$G$61,SMALL(IF('Location RNG'!$G$2:$G$61&lt;='PL &amp; Load RNG'!$B$8,ROW('Location RNG'!$G$2:$G$61)-ROW('Location RNG'!$G$2)+1),ROWS('Location RNG'!$G$2:G25))),"")</f>
        <v>24</v>
      </c>
      <c r="E25" t="str">
        <f ca="1">IFERROR(INDEX('Location RNG'!$L$2:$L$61,MATCH('Location Ranking'!$D25,'Location RNG'!$G$2:$G$61,0)),"")</f>
        <v>PL6</v>
      </c>
      <c r="F25" t="str">
        <f ca="1">IFERROR(INDEX('Location RNG'!$I$2:$I$61,MATCH('Location Ranking'!$D25,'Location RNG'!$G$2:$G$61,0)),"")</f>
        <v>L1</v>
      </c>
      <c r="G25">
        <f ca="1">IFERROR(INDEX('Location RNG'!$J$2:$J$61,MATCH('Location Ranking'!$D25,'Location RNG'!$G$2:$G$61,0)),"")</f>
        <v>73</v>
      </c>
      <c r="H25">
        <f t="shared" ca="1" si="0"/>
        <v>1000</v>
      </c>
      <c r="I25">
        <f t="shared" ca="1" si="1"/>
        <v>1073.2371368806271</v>
      </c>
      <c r="J25">
        <f t="shared" ca="1" si="2"/>
        <v>4</v>
      </c>
    </row>
    <row r="26" spans="4:10" x14ac:dyDescent="0.45">
      <c r="D26">
        <f t="array" aca="1" ref="D26" ca="1">IFERROR(INDEX('Location RNG'!$G$2:$G$61,SMALL(IF('Location RNG'!$G$2:$G$61&lt;='PL &amp; Load RNG'!$B$8,ROW('Location RNG'!$G$2:$G$61)-ROW('Location RNG'!$G$2)+1),ROWS('Location RNG'!$G$2:G26))),"")</f>
        <v>25</v>
      </c>
      <c r="E26" t="str">
        <f ca="1">IFERROR(INDEX('Location RNG'!$L$2:$L$61,MATCH('Location Ranking'!$D26,'Location RNG'!$G$2:$G$61,0)),"")</f>
        <v>PL6</v>
      </c>
      <c r="F26" t="str">
        <f ca="1">IFERROR(INDEX('Location RNG'!$I$2:$I$61,MATCH('Location Ranking'!$D26,'Location RNG'!$G$2:$G$61,0)),"")</f>
        <v>S1</v>
      </c>
      <c r="G26">
        <f ca="1">IFERROR(INDEX('Location RNG'!$J$2:$J$61,MATCH('Location Ranking'!$D26,'Location RNG'!$G$2:$G$61,0)),"")</f>
        <v>207</v>
      </c>
      <c r="H26">
        <f t="shared" ca="1" si="0"/>
        <v>0</v>
      </c>
      <c r="I26">
        <f t="shared" ca="1" si="1"/>
        <v>207.48559541065515</v>
      </c>
      <c r="J26">
        <f t="shared" ca="1" si="2"/>
        <v>1</v>
      </c>
    </row>
    <row r="27" spans="4:10" x14ac:dyDescent="0.45">
      <c r="D27">
        <f t="array" aca="1" ref="D27" ca="1">IFERROR(INDEX('Location RNG'!$G$2:$G$61,SMALL(IF('Location RNG'!$G$2:$G$61&lt;='PL &amp; Load RNG'!$B$8,ROW('Location RNG'!$G$2:$G$61)-ROW('Location RNG'!$G$2)+1),ROWS('Location RNG'!$G$2:G27))),"")</f>
        <v>26</v>
      </c>
      <c r="E27" t="str">
        <f ca="1">IFERROR(INDEX('Location RNG'!$L$2:$L$61,MATCH('Location Ranking'!$D27,'Location RNG'!$G$2:$G$61,0)),"")</f>
        <v>PL6</v>
      </c>
      <c r="F27" t="str">
        <f ca="1">IFERROR(INDEX('Location RNG'!$I$2:$I$61,MATCH('Location Ranking'!$D27,'Location RNG'!$G$2:$G$61,0)),"")</f>
        <v>L1</v>
      </c>
      <c r="G27">
        <f ca="1">IFERROR(INDEX('Location RNG'!$J$2:$J$61,MATCH('Location Ranking'!$D27,'Location RNG'!$G$2:$G$61,0)),"")</f>
        <v>651</v>
      </c>
      <c r="H27">
        <f t="shared" ca="1" si="0"/>
        <v>1000</v>
      </c>
      <c r="I27">
        <f t="shared" ca="1" si="1"/>
        <v>1651.6006541703034</v>
      </c>
      <c r="J27">
        <f t="shared" ca="1" si="2"/>
        <v>12</v>
      </c>
    </row>
    <row r="28" spans="4:10" x14ac:dyDescent="0.45">
      <c r="D28">
        <f t="array" aca="1" ref="D28" ca="1">IFERROR(INDEX('Location RNG'!$G$2:$G$61,SMALL(IF('Location RNG'!$G$2:$G$61&lt;='PL &amp; Load RNG'!$B$8,ROW('Location RNG'!$G$2:$G$61)-ROW('Location RNG'!$G$2)+1),ROWS('Location RNG'!$G$2:G28))),"")</f>
        <v>27</v>
      </c>
      <c r="E28" t="str">
        <f ca="1">IFERROR(INDEX('Location RNG'!$L$2:$L$61,MATCH('Location Ranking'!$D28,'Location RNG'!$G$2:$G$61,0)),"")</f>
        <v>PL6</v>
      </c>
      <c r="F28" t="str">
        <f ca="1">IFERROR(INDEX('Location RNG'!$I$2:$I$61,MATCH('Location Ranking'!$D28,'Location RNG'!$G$2:$G$61,0)),"")</f>
        <v>L1</v>
      </c>
      <c r="G28">
        <f ca="1">IFERROR(INDEX('Location RNG'!$J$2:$J$61,MATCH('Location Ranking'!$D28,'Location RNG'!$G$2:$G$61,0)),"")</f>
        <v>880</v>
      </c>
      <c r="H28">
        <f t="shared" ca="1" si="0"/>
        <v>1000</v>
      </c>
      <c r="I28">
        <f t="shared" ca="1" si="1"/>
        <v>1880.4218287788003</v>
      </c>
      <c r="J28">
        <f t="shared" ca="1" si="2"/>
        <v>22</v>
      </c>
    </row>
    <row r="29" spans="4:10" x14ac:dyDescent="0.45">
      <c r="D29">
        <f t="array" aca="1" ref="D29" ca="1">IFERROR(INDEX('Location RNG'!$G$2:$G$61,SMALL(IF('Location RNG'!$G$2:$G$61&lt;='PL &amp; Load RNG'!$B$8,ROW('Location RNG'!$G$2:$G$61)-ROW('Location RNG'!$G$2)+1),ROWS('Location RNG'!$G$2:G29))),"")</f>
        <v>28</v>
      </c>
      <c r="E29" t="str">
        <f ca="1">IFERROR(INDEX('Location RNG'!$L$2:$L$61,MATCH('Location Ranking'!$D29,'Location RNG'!$G$2:$G$61,0)),"")</f>
        <v>PL6</v>
      </c>
      <c r="F29" t="str">
        <f ca="1">IFERROR(INDEX('Location RNG'!$I$2:$I$61,MATCH('Location Ranking'!$D29,'Location RNG'!$G$2:$G$61,0)),"")</f>
        <v>L1</v>
      </c>
      <c r="G29">
        <f ca="1">IFERROR(INDEX('Location RNG'!$J$2:$J$61,MATCH('Location Ranking'!$D29,'Location RNG'!$G$2:$G$61,0)),"")</f>
        <v>1297</v>
      </c>
      <c r="H29">
        <f t="shared" ca="1" si="0"/>
        <v>1000</v>
      </c>
      <c r="I29">
        <f t="shared" ca="1" si="1"/>
        <v>2297.3585496222368</v>
      </c>
      <c r="J29">
        <f t="shared" ca="1" si="2"/>
        <v>34</v>
      </c>
    </row>
    <row r="30" spans="4:10" x14ac:dyDescent="0.45">
      <c r="D30">
        <f t="array" aca="1" ref="D30" ca="1">IFERROR(INDEX('Location RNG'!$G$2:$G$61,SMALL(IF('Location RNG'!$G$2:$G$61&lt;='PL &amp; Load RNG'!$B$8,ROW('Location RNG'!$G$2:$G$61)-ROW('Location RNG'!$G$2)+1),ROWS('Location RNG'!$G$2:G30))),"")</f>
        <v>29</v>
      </c>
      <c r="E30" t="str">
        <f ca="1">IFERROR(INDEX('Location RNG'!$L$2:$L$61,MATCH('Location Ranking'!$D30,'Location RNG'!$G$2:$G$61,0)),"")</f>
        <v>PL6</v>
      </c>
      <c r="F30" t="str">
        <f ca="1">IFERROR(INDEX('Location RNG'!$I$2:$I$61,MATCH('Location Ranking'!$D30,'Location RNG'!$G$2:$G$61,0)),"")</f>
        <v>L1</v>
      </c>
      <c r="G30">
        <f ca="1">IFERROR(INDEX('Location RNG'!$J$2:$J$61,MATCH('Location Ranking'!$D30,'Location RNG'!$G$2:$G$61,0)),"")</f>
        <v>425</v>
      </c>
      <c r="H30">
        <f t="shared" ca="1" si="0"/>
        <v>1000</v>
      </c>
      <c r="I30">
        <f t="shared" ca="1" si="1"/>
        <v>1425.8163125049862</v>
      </c>
      <c r="J30">
        <f t="shared" ca="1" si="2"/>
        <v>8</v>
      </c>
    </row>
    <row r="31" spans="4:10" x14ac:dyDescent="0.45">
      <c r="D31">
        <f t="array" aca="1" ref="D31" ca="1">IFERROR(INDEX('Location RNG'!$G$2:$G$61,SMALL(IF('Location RNG'!$G$2:$G$61&lt;='PL &amp; Load RNG'!$B$8,ROW('Location RNG'!$G$2:$G$61)-ROW('Location RNG'!$G$2)+1),ROWS('Location RNG'!$G$2:G31))),"")</f>
        <v>30</v>
      </c>
      <c r="E31" t="str">
        <f ca="1">IFERROR(INDEX('Location RNG'!$L$2:$L$61,MATCH('Location Ranking'!$D31,'Location RNG'!$G$2:$G$61,0)),"")</f>
        <v>PL6</v>
      </c>
      <c r="F31" t="str">
        <f ca="1">IFERROR(INDEX('Location RNG'!$I$2:$I$61,MATCH('Location Ranking'!$D31,'Location RNG'!$G$2:$G$61,0)),"")</f>
        <v>L1</v>
      </c>
      <c r="G31">
        <f ca="1">IFERROR(INDEX('Location RNG'!$J$2:$J$61,MATCH('Location Ranking'!$D31,'Location RNG'!$G$2:$G$61,0)),"")</f>
        <v>1010</v>
      </c>
      <c r="H31">
        <f t="shared" ca="1" si="0"/>
        <v>1000</v>
      </c>
      <c r="I31">
        <f t="shared" ca="1" si="1"/>
        <v>2010.5545566702979</v>
      </c>
      <c r="J31">
        <f t="shared" ca="1" si="2"/>
        <v>27</v>
      </c>
    </row>
    <row r="32" spans="4:10" x14ac:dyDescent="0.45">
      <c r="D32">
        <f t="array" aca="1" ref="D32" ca="1">IFERROR(INDEX('Location RNG'!$G$2:$G$61,SMALL(IF('Location RNG'!$G$2:$G$61&lt;='PL &amp; Load RNG'!$B$8,ROW('Location RNG'!$G$2:$G$61)-ROW('Location RNG'!$G$2)+1),ROWS('Location RNG'!$G$2:G32))),"")</f>
        <v>31</v>
      </c>
      <c r="E32" t="str">
        <f ca="1">IFERROR(INDEX('Location RNG'!$L$2:$L$61,MATCH('Location Ranking'!$D32,'Location RNG'!$G$2:$G$61,0)),"")</f>
        <v>PL6</v>
      </c>
      <c r="F32" t="str">
        <f ca="1">IFERROR(INDEX('Location RNG'!$I$2:$I$61,MATCH('Location Ranking'!$D32,'Location RNG'!$G$2:$G$61,0)),"")</f>
        <v>L1</v>
      </c>
      <c r="G32">
        <f ca="1">IFERROR(INDEX('Location RNG'!$J$2:$J$61,MATCH('Location Ranking'!$D32,'Location RNG'!$G$2:$G$61,0)),"")</f>
        <v>998</v>
      </c>
      <c r="H32">
        <f t="shared" ca="1" si="0"/>
        <v>1000</v>
      </c>
      <c r="I32">
        <f t="shared" ca="1" si="1"/>
        <v>1998.9565080269056</v>
      </c>
      <c r="J32">
        <f t="shared" ca="1" si="2"/>
        <v>26</v>
      </c>
    </row>
    <row r="33" spans="4:10" x14ac:dyDescent="0.45">
      <c r="D33">
        <f t="array" aca="1" ref="D33" ca="1">IFERROR(INDEX('Location RNG'!$G$2:$G$61,SMALL(IF('Location RNG'!$G$2:$G$61&lt;='PL &amp; Load RNG'!$B$8,ROW('Location RNG'!$G$2:$G$61)-ROW('Location RNG'!$G$2)+1),ROWS('Location RNG'!$G$2:G33))),"")</f>
        <v>32</v>
      </c>
      <c r="E33" t="str">
        <f ca="1">IFERROR(INDEX('Location RNG'!$L$2:$L$61,MATCH('Location Ranking'!$D33,'Location RNG'!$G$2:$G$61,0)),"")</f>
        <v>PL6</v>
      </c>
      <c r="F33" t="str">
        <f ca="1">IFERROR(INDEX('Location RNG'!$I$2:$I$61,MATCH('Location Ranking'!$D33,'Location RNG'!$G$2:$G$61,0)),"")</f>
        <v>L1</v>
      </c>
      <c r="G33">
        <f ca="1">IFERROR(INDEX('Location RNG'!$J$2:$J$61,MATCH('Location Ranking'!$D33,'Location RNG'!$G$2:$G$61,0)),"")</f>
        <v>536</v>
      </c>
      <c r="H33">
        <f t="shared" ca="1" si="0"/>
        <v>1000</v>
      </c>
      <c r="I33">
        <f t="shared" ca="1" si="1"/>
        <v>1536.0441138302042</v>
      </c>
      <c r="J33">
        <f t="shared" ca="1" si="2"/>
        <v>9</v>
      </c>
    </row>
    <row r="34" spans="4:10" x14ac:dyDescent="0.45">
      <c r="D34">
        <f t="array" aca="1" ref="D34" ca="1">IFERROR(INDEX('Location RNG'!$G$2:$G$61,SMALL(IF('Location RNG'!$G$2:$G$61&lt;='PL &amp; Load RNG'!$B$8,ROW('Location RNG'!$G$2:$G$61)-ROW('Location RNG'!$G$2)+1),ROWS('Location RNG'!$G$2:G34))),"")</f>
        <v>33</v>
      </c>
      <c r="E34" t="str">
        <f ca="1">IFERROR(INDEX('Location RNG'!$L$2:$L$61,MATCH('Location Ranking'!$D34,'Location RNG'!$G$2:$G$61,0)),"")</f>
        <v>PL6</v>
      </c>
      <c r="F34" t="str">
        <f ca="1">IFERROR(INDEX('Location RNG'!$I$2:$I$61,MATCH('Location Ranking'!$D34,'Location RNG'!$G$2:$G$61,0)),"")</f>
        <v>L1</v>
      </c>
      <c r="G34">
        <f ca="1">IFERROR(INDEX('Location RNG'!$J$2:$J$61,MATCH('Location Ranking'!$D34,'Location RNG'!$G$2:$G$61,0)),"")</f>
        <v>942</v>
      </c>
      <c r="H34">
        <f t="shared" ca="1" si="0"/>
        <v>1000</v>
      </c>
      <c r="I34">
        <f t="shared" ca="1" si="1"/>
        <v>1942.9117321353915</v>
      </c>
      <c r="J34">
        <f t="shared" ca="1" si="2"/>
        <v>23</v>
      </c>
    </row>
    <row r="35" spans="4:10" x14ac:dyDescent="0.45">
      <c r="D35">
        <f t="array" aca="1" ref="D35" ca="1">IFERROR(INDEX('Location RNG'!$G$2:$G$61,SMALL(IF('Location RNG'!$G$2:$G$61&lt;='PL &amp; Load RNG'!$B$8,ROW('Location RNG'!$G$2:$G$61)-ROW('Location RNG'!$G$2)+1),ROWS('Location RNG'!$G$2:G35))),"")</f>
        <v>34</v>
      </c>
      <c r="E35" t="str">
        <f ca="1">IFERROR(INDEX('Location RNG'!$L$2:$L$61,MATCH('Location Ranking'!$D35,'Location RNG'!$G$2:$G$61,0)),"")</f>
        <v>PL7</v>
      </c>
      <c r="F35" t="str">
        <f ca="1">IFERROR(INDEX('Location RNG'!$I$2:$I$61,MATCH('Location Ranking'!$D35,'Location RNG'!$G$2:$G$61,0)),"")</f>
        <v>F1</v>
      </c>
      <c r="G35">
        <f ca="1">IFERROR(INDEX('Location RNG'!$J$2:$J$61,MATCH('Location Ranking'!$D35,'Location RNG'!$G$2:$G$61,0)),"")</f>
        <v>47</v>
      </c>
      <c r="H35">
        <f t="shared" ca="1" si="0"/>
        <v>10000</v>
      </c>
      <c r="I35">
        <f t="shared" ca="1" si="1"/>
        <v>10047.491375374615</v>
      </c>
      <c r="J35">
        <f t="shared" ca="1" si="2"/>
        <v>38</v>
      </c>
    </row>
    <row r="36" spans="4:10" x14ac:dyDescent="0.45">
      <c r="D36">
        <f t="array" aca="1" ref="D36" ca="1">IFERROR(INDEX('Location RNG'!$G$2:$G$61,SMALL(IF('Location RNG'!$G$2:$G$61&lt;='PL &amp; Load RNG'!$B$8,ROW('Location RNG'!$G$2:$G$61)-ROW('Location RNG'!$G$2)+1),ROWS('Location RNG'!$G$2:G36))),"")</f>
        <v>35</v>
      </c>
      <c r="E36" t="str">
        <f ca="1">IFERROR(INDEX('Location RNG'!$L$2:$L$61,MATCH('Location Ranking'!$D36,'Location RNG'!$G$2:$G$61,0)),"")</f>
        <v>PL7</v>
      </c>
      <c r="F36" t="str">
        <f ca="1">IFERROR(INDEX('Location RNG'!$I$2:$I$61,MATCH('Location Ranking'!$D36,'Location RNG'!$G$2:$G$61,0)),"")</f>
        <v>F1</v>
      </c>
      <c r="G36">
        <f ca="1">IFERROR(INDEX('Location RNG'!$J$2:$J$61,MATCH('Location Ranking'!$D36,'Location RNG'!$G$2:$G$61,0)),"")</f>
        <v>88</v>
      </c>
      <c r="H36">
        <f t="shared" ca="1" si="0"/>
        <v>10000</v>
      </c>
      <c r="I36">
        <f t="shared" ca="1" si="1"/>
        <v>10088.58803840526</v>
      </c>
      <c r="J36">
        <f t="shared" ca="1" si="2"/>
        <v>43</v>
      </c>
    </row>
    <row r="37" spans="4:10" x14ac:dyDescent="0.45">
      <c r="D37">
        <f t="array" aca="1" ref="D37" ca="1">IFERROR(INDEX('Location RNG'!$G$2:$G$61,SMALL(IF('Location RNG'!$G$2:$G$61&lt;='PL &amp; Load RNG'!$B$8,ROW('Location RNG'!$G$2:$G$61)-ROW('Location RNG'!$G$2)+1),ROWS('Location RNG'!$G$2:G37))),"")</f>
        <v>36</v>
      </c>
      <c r="E37" t="str">
        <f ca="1">IFERROR(INDEX('Location RNG'!$L$2:$L$61,MATCH('Location Ranking'!$D37,'Location RNG'!$G$2:$G$61,0)),"")</f>
        <v>PL7</v>
      </c>
      <c r="F37" t="str">
        <f ca="1">IFERROR(INDEX('Location RNG'!$I$2:$I$61,MATCH('Location Ranking'!$D37,'Location RNG'!$G$2:$G$61,0)),"")</f>
        <v>S1</v>
      </c>
      <c r="G37">
        <f ca="1">IFERROR(INDEX('Location RNG'!$J$2:$J$61,MATCH('Location Ranking'!$D37,'Location RNG'!$G$2:$G$61,0)),"")</f>
        <v>335</v>
      </c>
      <c r="H37">
        <f t="shared" ca="1" si="0"/>
        <v>0</v>
      </c>
      <c r="I37">
        <f t="shared" ca="1" si="1"/>
        <v>335.53777870084917</v>
      </c>
      <c r="J37">
        <f t="shared" ca="1" si="2"/>
        <v>3</v>
      </c>
    </row>
    <row r="38" spans="4:10" x14ac:dyDescent="0.45">
      <c r="D38">
        <f t="array" aca="1" ref="D38" ca="1">IFERROR(INDEX('Location RNG'!$G$2:$G$61,SMALL(IF('Location RNG'!$G$2:$G$61&lt;='PL &amp; Load RNG'!$B$8,ROW('Location RNG'!$G$2:$G$61)-ROW('Location RNG'!$G$2)+1),ROWS('Location RNG'!$G$2:G38))),"")</f>
        <v>37</v>
      </c>
      <c r="E38" t="str">
        <f ca="1">IFERROR(INDEX('Location RNG'!$L$2:$L$61,MATCH('Location Ranking'!$D38,'Location RNG'!$G$2:$G$61,0)),"")</f>
        <v>PL7</v>
      </c>
      <c r="F38" t="str">
        <f ca="1">IFERROR(INDEX('Location RNG'!$I$2:$I$61,MATCH('Location Ranking'!$D38,'Location RNG'!$G$2:$G$61,0)),"")</f>
        <v>GF</v>
      </c>
      <c r="G38" t="str">
        <f ca="1">IFERROR(INDEX('Location RNG'!$J$2:$J$61,MATCH('Location Ranking'!$D38,'Location RNG'!$G$2:$G$61,0)),"")</f>
        <v/>
      </c>
      <c r="H38">
        <f t="shared" ca="1" si="0"/>
        <v>1000000</v>
      </c>
      <c r="I38">
        <f t="shared" ca="1" si="1"/>
        <v>1000000.8088819743</v>
      </c>
      <c r="J38">
        <f t="shared" ca="1" si="2"/>
        <v>55</v>
      </c>
    </row>
    <row r="39" spans="4:10" x14ac:dyDescent="0.45">
      <c r="D39">
        <f t="array" aca="1" ref="D39" ca="1">IFERROR(INDEX('Location RNG'!$G$2:$G$61,SMALL(IF('Location RNG'!$G$2:$G$61&lt;='PL &amp; Load RNG'!$B$8,ROW('Location RNG'!$G$2:$G$61)-ROW('Location RNG'!$G$2)+1),ROWS('Location RNG'!$G$2:G39))),"")</f>
        <v>38</v>
      </c>
      <c r="E39" t="str">
        <f ca="1">IFERROR(INDEX('Location RNG'!$L$2:$L$61,MATCH('Location Ranking'!$D39,'Location RNG'!$G$2:$G$61,0)),"")</f>
        <v>PL7</v>
      </c>
      <c r="F39" t="str">
        <f ca="1">IFERROR(INDEX('Location RNG'!$I$2:$I$61,MATCH('Location Ranking'!$D39,'Location RNG'!$G$2:$G$61,0)),"")</f>
        <v>L1</v>
      </c>
      <c r="G39">
        <f ca="1">IFERROR(INDEX('Location RNG'!$J$2:$J$61,MATCH('Location Ranking'!$D39,'Location RNG'!$G$2:$G$61,0)),"")</f>
        <v>875</v>
      </c>
      <c r="H39">
        <f t="shared" ca="1" si="0"/>
        <v>1000</v>
      </c>
      <c r="I39">
        <f t="shared" ca="1" si="1"/>
        <v>1875.6386885172392</v>
      </c>
      <c r="J39">
        <f t="shared" ca="1" si="2"/>
        <v>21</v>
      </c>
    </row>
    <row r="40" spans="4:10" x14ac:dyDescent="0.45">
      <c r="D40">
        <f t="array" aca="1" ref="D40" ca="1">IFERROR(INDEX('Location RNG'!$G$2:$G$61,SMALL(IF('Location RNG'!$G$2:$G$61&lt;='PL &amp; Load RNG'!$B$8,ROW('Location RNG'!$G$2:$G$61)-ROW('Location RNG'!$G$2)+1),ROWS('Location RNG'!$G$2:G40))),"")</f>
        <v>39</v>
      </c>
      <c r="E40" t="str">
        <f ca="1">IFERROR(INDEX('Location RNG'!$L$2:$L$61,MATCH('Location Ranking'!$D40,'Location RNG'!$G$2:$G$61,0)),"")</f>
        <v>PL7</v>
      </c>
      <c r="F40" t="str">
        <f ca="1">IFERROR(INDEX('Location RNG'!$I$2:$I$61,MATCH('Location Ranking'!$D40,'Location RNG'!$G$2:$G$61,0)),"")</f>
        <v>L1</v>
      </c>
      <c r="G40">
        <f ca="1">IFERROR(INDEX('Location RNG'!$J$2:$J$61,MATCH('Location Ranking'!$D40,'Location RNG'!$G$2:$G$61,0)),"")</f>
        <v>627</v>
      </c>
      <c r="H40">
        <f t="shared" ca="1" si="0"/>
        <v>1000</v>
      </c>
      <c r="I40">
        <f t="shared" ca="1" si="1"/>
        <v>1627.3910388035918</v>
      </c>
      <c r="J40">
        <f t="shared" ca="1" si="2"/>
        <v>11</v>
      </c>
    </row>
    <row r="41" spans="4:10" x14ac:dyDescent="0.45">
      <c r="D41">
        <f t="array" aca="1" ref="D41" ca="1">IFERROR(INDEX('Location RNG'!$G$2:$G$61,SMALL(IF('Location RNG'!$G$2:$G$61&lt;='PL &amp; Load RNG'!$B$8,ROW('Location RNG'!$G$2:$G$61)-ROW('Location RNG'!$G$2)+1),ROWS('Location RNG'!$G$2:G41))),"")</f>
        <v>40</v>
      </c>
      <c r="E41" t="str">
        <f ca="1">IFERROR(INDEX('Location RNG'!$L$2:$L$61,MATCH('Location Ranking'!$D41,'Location RNG'!$G$2:$G$61,0)),"")</f>
        <v>PL7</v>
      </c>
      <c r="F41" t="str">
        <f ca="1">IFERROR(INDEX('Location RNG'!$I$2:$I$61,MATCH('Location Ranking'!$D41,'Location RNG'!$G$2:$G$61,0)),"")</f>
        <v>L1</v>
      </c>
      <c r="G41">
        <f ca="1">IFERROR(INDEX('Location RNG'!$J$2:$J$61,MATCH('Location Ranking'!$D41,'Location RNG'!$G$2:$G$61,0)),"")</f>
        <v>837</v>
      </c>
      <c r="H41">
        <f t="shared" ca="1" si="0"/>
        <v>1000</v>
      </c>
      <c r="I41">
        <f t="shared" ca="1" si="1"/>
        <v>1837.5476107366289</v>
      </c>
      <c r="J41">
        <f t="shared" ca="1" si="2"/>
        <v>19</v>
      </c>
    </row>
    <row r="42" spans="4:10" x14ac:dyDescent="0.45">
      <c r="D42">
        <f t="array" aca="1" ref="D42" ca="1">IFERROR(INDEX('Location RNG'!$G$2:$G$61,SMALL(IF('Location RNG'!$G$2:$G$61&lt;='PL &amp; Load RNG'!$B$8,ROW('Location RNG'!$G$2:$G$61)-ROW('Location RNG'!$G$2)+1),ROWS('Location RNG'!$G$2:G42))),"")</f>
        <v>41</v>
      </c>
      <c r="E42" t="str">
        <f ca="1">IFERROR(INDEX('Location RNG'!$L$2:$L$61,MATCH('Location Ranking'!$D42,'Location RNG'!$G$2:$G$61,0)),"")</f>
        <v>PL7</v>
      </c>
      <c r="F42" t="str">
        <f ca="1">IFERROR(INDEX('Location RNG'!$I$2:$I$61,MATCH('Location Ranking'!$D42,'Location RNG'!$G$2:$G$61,0)),"")</f>
        <v>L1</v>
      </c>
      <c r="G42">
        <f ca="1">IFERROR(INDEX('Location RNG'!$J$2:$J$61,MATCH('Location Ranking'!$D42,'Location RNG'!$G$2:$G$61,0)),"")</f>
        <v>700</v>
      </c>
      <c r="H42">
        <f t="shared" ca="1" si="0"/>
        <v>1000</v>
      </c>
      <c r="I42">
        <f t="shared" ca="1" si="1"/>
        <v>1700.8959805391871</v>
      </c>
      <c r="J42">
        <f t="shared" ca="1" si="2"/>
        <v>14</v>
      </c>
    </row>
    <row r="43" spans="4:10" x14ac:dyDescent="0.45">
      <c r="D43">
        <f t="array" aca="1" ref="D43" ca="1">IFERROR(INDEX('Location RNG'!$G$2:$G$61,SMALL(IF('Location RNG'!$G$2:$G$61&lt;='PL &amp; Load RNG'!$B$8,ROW('Location RNG'!$G$2:$G$61)-ROW('Location RNG'!$G$2)+1),ROWS('Location RNG'!$G$2:G43))),"")</f>
        <v>42</v>
      </c>
      <c r="E43" t="str">
        <f ca="1">IFERROR(INDEX('Location RNG'!$L$2:$L$61,MATCH('Location Ranking'!$D43,'Location RNG'!$G$2:$G$61,0)),"")</f>
        <v>PL8</v>
      </c>
      <c r="F43" t="str">
        <f ca="1">IFERROR(INDEX('Location RNG'!$I$2:$I$61,MATCH('Location Ranking'!$D43,'Location RNG'!$G$2:$G$61,0)),"")</f>
        <v>GF</v>
      </c>
      <c r="G43" t="str">
        <f ca="1">IFERROR(INDEX('Location RNG'!$J$2:$J$61,MATCH('Location Ranking'!$D43,'Location RNG'!$G$2:$G$61,0)),"")</f>
        <v/>
      </c>
      <c r="H43">
        <f t="shared" ca="1" si="0"/>
        <v>1000000</v>
      </c>
      <c r="I43">
        <f t="shared" ca="1" si="1"/>
        <v>1000000.0219774224</v>
      </c>
      <c r="J43">
        <f t="shared" ca="1" si="2"/>
        <v>50</v>
      </c>
    </row>
    <row r="44" spans="4:10" x14ac:dyDescent="0.45">
      <c r="D44">
        <f t="array" aca="1" ref="D44" ca="1">IFERROR(INDEX('Location RNG'!$G$2:$G$61,SMALL(IF('Location RNG'!$G$2:$G$61&lt;='PL &amp; Load RNG'!$B$8,ROW('Location RNG'!$G$2:$G$61)-ROW('Location RNG'!$G$2)+1),ROWS('Location RNG'!$G$2:G44))),"")</f>
        <v>43</v>
      </c>
      <c r="E44" t="str">
        <f ca="1">IFERROR(INDEX('Location RNG'!$L$2:$L$61,MATCH('Location Ranking'!$D44,'Location RNG'!$G$2:$G$61,0)),"")</f>
        <v>PL8</v>
      </c>
      <c r="F44" t="str">
        <f ca="1">IFERROR(INDEX('Location RNG'!$I$2:$I$61,MATCH('Location Ranking'!$D44,'Location RNG'!$G$2:$G$61,0)),"")</f>
        <v>F1</v>
      </c>
      <c r="G44">
        <f ca="1">IFERROR(INDEX('Location RNG'!$J$2:$J$61,MATCH('Location Ranking'!$D44,'Location RNG'!$G$2:$G$61,0)),"")</f>
        <v>130</v>
      </c>
      <c r="H44">
        <f t="shared" ca="1" si="0"/>
        <v>10000</v>
      </c>
      <c r="I44">
        <f t="shared" ca="1" si="1"/>
        <v>10130.331459378416</v>
      </c>
      <c r="J44">
        <f t="shared" ca="1" si="2"/>
        <v>46</v>
      </c>
    </row>
    <row r="45" spans="4:10" x14ac:dyDescent="0.45">
      <c r="D45">
        <f t="array" aca="1" ref="D45" ca="1">IFERROR(INDEX('Location RNG'!$G$2:$G$61,SMALL(IF('Location RNG'!$G$2:$G$61&lt;='PL &amp; Load RNG'!$B$8,ROW('Location RNG'!$G$2:$G$61)-ROW('Location RNG'!$G$2)+1),ROWS('Location RNG'!$G$2:G45))),"")</f>
        <v>44</v>
      </c>
      <c r="E45" t="str">
        <f ca="1">IFERROR(INDEX('Location RNG'!$L$2:$L$61,MATCH('Location Ranking'!$D45,'Location RNG'!$G$2:$G$61,0)),"")</f>
        <v>PL8</v>
      </c>
      <c r="F45" t="str">
        <f ca="1">IFERROR(INDEX('Location RNG'!$I$2:$I$61,MATCH('Location Ranking'!$D45,'Location RNG'!$G$2:$G$61,0)),"")</f>
        <v>L1</v>
      </c>
      <c r="G45">
        <f ca="1">IFERROR(INDEX('Location RNG'!$J$2:$J$61,MATCH('Location Ranking'!$D45,'Location RNG'!$G$2:$G$61,0)),"")</f>
        <v>363</v>
      </c>
      <c r="H45">
        <f t="shared" ca="1" si="0"/>
        <v>1000</v>
      </c>
      <c r="I45">
        <f t="shared" ca="1" si="1"/>
        <v>1363.0008926316232</v>
      </c>
      <c r="J45">
        <f t="shared" ca="1" si="2"/>
        <v>6</v>
      </c>
    </row>
    <row r="46" spans="4:10" x14ac:dyDescent="0.45">
      <c r="D46">
        <f t="array" aca="1" ref="D46" ca="1">IFERROR(INDEX('Location RNG'!$G$2:$G$61,SMALL(IF('Location RNG'!$G$2:$G$61&lt;='PL &amp; Load RNG'!$B$8,ROW('Location RNG'!$G$2:$G$61)-ROW('Location RNG'!$G$2)+1),ROWS('Location RNG'!$G$2:G46))),"")</f>
        <v>45</v>
      </c>
      <c r="E46" t="str">
        <f ca="1">IFERROR(INDEX('Location RNG'!$L$2:$L$61,MATCH('Location Ranking'!$D46,'Location RNG'!$G$2:$G$61,0)),"")</f>
        <v>PL8</v>
      </c>
      <c r="F46" t="str">
        <f ca="1">IFERROR(INDEX('Location RNG'!$I$2:$I$61,MATCH('Location Ranking'!$D46,'Location RNG'!$G$2:$G$61,0)),"")</f>
        <v>L1</v>
      </c>
      <c r="G46">
        <f ca="1">IFERROR(INDEX('Location RNG'!$J$2:$J$61,MATCH('Location Ranking'!$D46,'Location RNG'!$G$2:$G$61,0)),"")</f>
        <v>388</v>
      </c>
      <c r="H46">
        <f t="shared" ca="1" si="0"/>
        <v>1000</v>
      </c>
      <c r="I46">
        <f t="shared" ca="1" si="1"/>
        <v>1388.0719561173205</v>
      </c>
      <c r="J46">
        <f t="shared" ca="1" si="2"/>
        <v>7</v>
      </c>
    </row>
    <row r="47" spans="4:10" x14ac:dyDescent="0.45">
      <c r="D47">
        <f t="array" aca="1" ref="D47" ca="1">IFERROR(INDEX('Location RNG'!$G$2:$G$61,SMALL(IF('Location RNG'!$G$2:$G$61&lt;='PL &amp; Load RNG'!$B$8,ROW('Location RNG'!$G$2:$G$61)-ROW('Location RNG'!$G$2)+1),ROWS('Location RNG'!$G$2:G47))),"")</f>
        <v>46</v>
      </c>
      <c r="E47" t="str">
        <f ca="1">IFERROR(INDEX('Location RNG'!$L$2:$L$61,MATCH('Location Ranking'!$D47,'Location RNG'!$G$2:$G$61,0)),"")</f>
        <v>PL8</v>
      </c>
      <c r="F47" t="str">
        <f ca="1">IFERROR(INDEX('Location RNG'!$I$2:$I$61,MATCH('Location Ranking'!$D47,'Location RNG'!$G$2:$G$61,0)),"")</f>
        <v>F1</v>
      </c>
      <c r="G47">
        <f ca="1">IFERROR(INDEX('Location RNG'!$J$2:$J$61,MATCH('Location Ranking'!$D47,'Location RNG'!$G$2:$G$61,0)),"")</f>
        <v>4</v>
      </c>
      <c r="H47">
        <f t="shared" ca="1" si="0"/>
        <v>10000</v>
      </c>
      <c r="I47">
        <f t="shared" ca="1" si="1"/>
        <v>10004.570739433255</v>
      </c>
      <c r="J47">
        <f t="shared" ca="1" si="2"/>
        <v>35</v>
      </c>
    </row>
    <row r="48" spans="4:10" x14ac:dyDescent="0.45">
      <c r="D48">
        <f t="array" aca="1" ref="D48" ca="1">IFERROR(INDEX('Location RNG'!$G$2:$G$61,SMALL(IF('Location RNG'!$G$2:$G$61&lt;='PL &amp; Load RNG'!$B$8,ROW('Location RNG'!$G$2:$G$61)-ROW('Location RNG'!$G$2)+1),ROWS('Location RNG'!$G$2:G48))),"")</f>
        <v>47</v>
      </c>
      <c r="E48" t="str">
        <f ca="1">IFERROR(INDEX('Location RNG'!$L$2:$L$61,MATCH('Location Ranking'!$D48,'Location RNG'!$G$2:$G$61,0)),"")</f>
        <v>PL8</v>
      </c>
      <c r="F48" t="str">
        <f ca="1">IFERROR(INDEX('Location RNG'!$I$2:$I$61,MATCH('Location Ranking'!$D48,'Location RNG'!$G$2:$G$61,0)),"")</f>
        <v>F1</v>
      </c>
      <c r="G48">
        <f ca="1">IFERROR(INDEX('Location RNG'!$J$2:$J$61,MATCH('Location Ranking'!$D48,'Location RNG'!$G$2:$G$61,0)),"")</f>
        <v>60</v>
      </c>
      <c r="H48">
        <f t="shared" ca="1" si="0"/>
        <v>10000</v>
      </c>
      <c r="I48">
        <f t="shared" ca="1" si="1"/>
        <v>10060.431703290704</v>
      </c>
      <c r="J48">
        <f t="shared" ca="1" si="2"/>
        <v>40</v>
      </c>
    </row>
    <row r="49" spans="4:10" x14ac:dyDescent="0.45">
      <c r="D49">
        <f t="array" aca="1" ref="D49" ca="1">IFERROR(INDEX('Location RNG'!$G$2:$G$61,SMALL(IF('Location RNG'!$G$2:$G$61&lt;='PL &amp; Load RNG'!$B$8,ROW('Location RNG'!$G$2:$G$61)-ROW('Location RNG'!$G$2)+1),ROWS('Location RNG'!$G$2:G49))),"")</f>
        <v>48</v>
      </c>
      <c r="E49" t="str">
        <f ca="1">IFERROR(INDEX('Location RNG'!$L$2:$L$61,MATCH('Location Ranking'!$D49,'Location RNG'!$G$2:$G$61,0)),"")</f>
        <v>PL9</v>
      </c>
      <c r="F49" t="str">
        <f ca="1">IFERROR(INDEX('Location RNG'!$I$2:$I$61,MATCH('Location Ranking'!$D49,'Location RNG'!$G$2:$G$61,0)),"")</f>
        <v>GF</v>
      </c>
      <c r="G49" t="str">
        <f ca="1">IFERROR(INDEX('Location RNG'!$J$2:$J$61,MATCH('Location Ranking'!$D49,'Location RNG'!$G$2:$G$61,0)),"")</f>
        <v/>
      </c>
      <c r="H49">
        <f t="shared" ca="1" si="0"/>
        <v>1000000</v>
      </c>
      <c r="I49">
        <f t="shared" ca="1" si="1"/>
        <v>1000000.8913389653</v>
      </c>
      <c r="J49">
        <f t="shared" ca="1" si="2"/>
        <v>56</v>
      </c>
    </row>
    <row r="50" spans="4:10" x14ac:dyDescent="0.45">
      <c r="D50">
        <f t="array" aca="1" ref="D50" ca="1">IFERROR(INDEX('Location RNG'!$G$2:$G$61,SMALL(IF('Location RNG'!$G$2:$G$61&lt;='PL &amp; Load RNG'!$B$8,ROW('Location RNG'!$G$2:$G$61)-ROW('Location RNG'!$G$2)+1),ROWS('Location RNG'!$G$2:G50))),"")</f>
        <v>49</v>
      </c>
      <c r="E50" t="str">
        <f ca="1">IFERROR(INDEX('Location RNG'!$L$2:$L$61,MATCH('Location Ranking'!$D50,'Location RNG'!$G$2:$G$61,0)),"")</f>
        <v>PL9</v>
      </c>
      <c r="F50" t="str">
        <f ca="1">IFERROR(INDEX('Location RNG'!$I$2:$I$61,MATCH('Location Ranking'!$D50,'Location RNG'!$G$2:$G$61,0)),"")</f>
        <v>L1</v>
      </c>
      <c r="G50">
        <f ca="1">IFERROR(INDEX('Location RNG'!$J$2:$J$61,MATCH('Location Ranking'!$D50,'Location RNG'!$G$2:$G$61,0)),"")</f>
        <v>687</v>
      </c>
      <c r="H50">
        <f t="shared" ca="1" si="0"/>
        <v>1000</v>
      </c>
      <c r="I50">
        <f t="shared" ca="1" si="1"/>
        <v>1687.9433713931644</v>
      </c>
      <c r="J50">
        <f t="shared" ca="1" si="2"/>
        <v>13</v>
      </c>
    </row>
    <row r="51" spans="4:10" x14ac:dyDescent="0.45">
      <c r="D51">
        <f t="array" aca="1" ref="D51" ca="1">IFERROR(INDEX('Location RNG'!$G$2:$G$61,SMALL(IF('Location RNG'!$G$2:$G$61&lt;='PL &amp; Load RNG'!$B$8,ROW('Location RNG'!$G$2:$G$61)-ROW('Location RNG'!$G$2)+1),ROWS('Location RNG'!$G$2:G51))),"")</f>
        <v>50</v>
      </c>
      <c r="E51" t="str">
        <f ca="1">IFERROR(INDEX('Location RNG'!$L$2:$L$61,MATCH('Location Ranking'!$D51,'Location RNG'!$G$2:$G$61,0)),"")</f>
        <v>PL9</v>
      </c>
      <c r="F51" t="str">
        <f ca="1">IFERROR(INDEX('Location RNG'!$I$2:$I$61,MATCH('Location Ranking'!$D51,'Location RNG'!$G$2:$G$61,0)),"")</f>
        <v>L1</v>
      </c>
      <c r="G51">
        <f ca="1">IFERROR(INDEX('Location RNG'!$J$2:$J$61,MATCH('Location Ranking'!$D51,'Location RNG'!$G$2:$G$61,0)),"")</f>
        <v>1258</v>
      </c>
      <c r="H51">
        <f t="shared" ca="1" si="0"/>
        <v>1000</v>
      </c>
      <c r="I51">
        <f t="shared" ca="1" si="1"/>
        <v>2258.0711290472227</v>
      </c>
      <c r="J51">
        <f t="shared" ca="1" si="2"/>
        <v>33</v>
      </c>
    </row>
    <row r="52" spans="4:10" x14ac:dyDescent="0.45">
      <c r="D52">
        <f t="array" aca="1" ref="D52" ca="1">IFERROR(INDEX('Location RNG'!$G$2:$G$61,SMALL(IF('Location RNG'!$G$2:$G$61&lt;='PL &amp; Load RNG'!$B$8,ROW('Location RNG'!$G$2:$G$61)-ROW('Location RNG'!$G$2)+1),ROWS('Location RNG'!$G$2:G52))),"")</f>
        <v>51</v>
      </c>
      <c r="E52" t="str">
        <f ca="1">IFERROR(INDEX('Location RNG'!$L$2:$L$61,MATCH('Location Ranking'!$D52,'Location RNG'!$G$2:$G$61,0)),"")</f>
        <v>PL9</v>
      </c>
      <c r="F52" t="str">
        <f ca="1">IFERROR(INDEX('Location RNG'!$I$2:$I$61,MATCH('Location Ranking'!$D52,'Location RNG'!$G$2:$G$61,0)),"")</f>
        <v>GF</v>
      </c>
      <c r="G52" t="str">
        <f ca="1">IFERROR(INDEX('Location RNG'!$J$2:$J$61,MATCH('Location Ranking'!$D52,'Location RNG'!$G$2:$G$61,0)),"")</f>
        <v/>
      </c>
      <c r="H52">
        <f t="shared" ca="1" si="0"/>
        <v>1000000</v>
      </c>
      <c r="I52">
        <f t="shared" ca="1" si="1"/>
        <v>1000000.2089819396</v>
      </c>
      <c r="J52">
        <f t="shared" ca="1" si="2"/>
        <v>51</v>
      </c>
    </row>
    <row r="53" spans="4:10" x14ac:dyDescent="0.45">
      <c r="D53">
        <f t="array" aca="1" ref="D53" ca="1">IFERROR(INDEX('Location RNG'!$G$2:$G$61,SMALL(IF('Location RNG'!$G$2:$G$61&lt;='PL &amp; Load RNG'!$B$8,ROW('Location RNG'!$G$2:$G$61)-ROW('Location RNG'!$G$2)+1),ROWS('Location RNG'!$G$2:G53))),"")</f>
        <v>52</v>
      </c>
      <c r="E53" t="str">
        <f ca="1">IFERROR(INDEX('Location RNG'!$L$2:$L$61,MATCH('Location Ranking'!$D53,'Location RNG'!$G$2:$G$61,0)),"")</f>
        <v>PL10</v>
      </c>
      <c r="F53" t="str">
        <f ca="1">IFERROR(INDEX('Location RNG'!$I$2:$I$61,MATCH('Location Ranking'!$D53,'Location RNG'!$G$2:$G$61,0)),"")</f>
        <v>F1</v>
      </c>
      <c r="G53">
        <f ca="1">IFERROR(INDEX('Location RNG'!$J$2:$J$61,MATCH('Location Ranking'!$D53,'Location RNG'!$G$2:$G$61,0)),"")</f>
        <v>47</v>
      </c>
      <c r="H53">
        <f t="shared" ca="1" si="0"/>
        <v>10000</v>
      </c>
      <c r="I53">
        <f t="shared" ca="1" si="1"/>
        <v>10047.308933236056</v>
      </c>
      <c r="J53">
        <f t="shared" ca="1" si="2"/>
        <v>37</v>
      </c>
    </row>
    <row r="54" spans="4:10" x14ac:dyDescent="0.45">
      <c r="D54">
        <f t="array" aca="1" ref="D54" ca="1">IFERROR(INDEX('Location RNG'!$G$2:$G$61,SMALL(IF('Location RNG'!$G$2:$G$61&lt;='PL &amp; Load RNG'!$B$8,ROW('Location RNG'!$G$2:$G$61)-ROW('Location RNG'!$G$2)+1),ROWS('Location RNG'!$G$2:G54))),"")</f>
        <v>53</v>
      </c>
      <c r="E54" t="str">
        <f ca="1">IFERROR(INDEX('Location RNG'!$L$2:$L$61,MATCH('Location Ranking'!$D54,'Location RNG'!$G$2:$G$61,0)),"")</f>
        <v>PL10</v>
      </c>
      <c r="F54" t="str">
        <f ca="1">IFERROR(INDEX('Location RNG'!$I$2:$I$61,MATCH('Location Ranking'!$D54,'Location RNG'!$G$2:$G$61,0)),"")</f>
        <v>F1</v>
      </c>
      <c r="G54">
        <f ca="1">IFERROR(INDEX('Location RNG'!$J$2:$J$61,MATCH('Location Ranking'!$D54,'Location RNG'!$G$2:$G$61,0)),"")</f>
        <v>89</v>
      </c>
      <c r="H54">
        <f t="shared" ca="1" si="0"/>
        <v>10000</v>
      </c>
      <c r="I54">
        <f t="shared" ca="1" si="1"/>
        <v>10089.456871277511</v>
      </c>
      <c r="J54">
        <f t="shared" ca="1" si="2"/>
        <v>44</v>
      </c>
    </row>
    <row r="55" spans="4:10" x14ac:dyDescent="0.45">
      <c r="D55">
        <f t="array" aca="1" ref="D55" ca="1">IFERROR(INDEX('Location RNG'!$G$2:$G$61,SMALL(IF('Location RNG'!$G$2:$G$61&lt;='PL &amp; Load RNG'!$B$8,ROW('Location RNG'!$G$2:$G$61)-ROW('Location RNG'!$G$2)+1),ROWS('Location RNG'!$G$2:G55))),"")</f>
        <v>54</v>
      </c>
      <c r="E55" t="str">
        <f ca="1">IFERROR(INDEX('Location RNG'!$L$2:$L$61,MATCH('Location Ranking'!$D55,'Location RNG'!$G$2:$G$61,0)),"")</f>
        <v>PL10</v>
      </c>
      <c r="F55" t="str">
        <f ca="1">IFERROR(INDEX('Location RNG'!$I$2:$I$61,MATCH('Location Ranking'!$D55,'Location RNG'!$G$2:$G$61,0)),"")</f>
        <v>F1</v>
      </c>
      <c r="G55">
        <f ca="1">IFERROR(INDEX('Location RNG'!$J$2:$J$61,MATCH('Location Ranking'!$D55,'Location RNG'!$G$2:$G$61,0)),"")</f>
        <v>69</v>
      </c>
      <c r="H55">
        <f t="shared" ca="1" si="0"/>
        <v>10000</v>
      </c>
      <c r="I55">
        <f t="shared" ca="1" si="1"/>
        <v>10069.35654024042</v>
      </c>
      <c r="J55">
        <f t="shared" ca="1" si="2"/>
        <v>42</v>
      </c>
    </row>
    <row r="56" spans="4:10" x14ac:dyDescent="0.45">
      <c r="D56">
        <f t="array" aca="1" ref="D56" ca="1">IFERROR(INDEX('Location RNG'!$G$2:$G$61,SMALL(IF('Location RNG'!$G$2:$G$61&lt;='PL &amp; Load RNG'!$B$8,ROW('Location RNG'!$G$2:$G$61)-ROW('Location RNG'!$G$2)+1),ROWS('Location RNG'!$G$2:G56))),"")</f>
        <v>55</v>
      </c>
      <c r="E56" t="str">
        <f ca="1">IFERROR(INDEX('Location RNG'!$L$2:$L$61,MATCH('Location Ranking'!$D56,'Location RNG'!$G$2:$G$61,0)),"")</f>
        <v>PL10</v>
      </c>
      <c r="F56" t="str">
        <f ca="1">IFERROR(INDEX('Location RNG'!$I$2:$I$61,MATCH('Location Ranking'!$D56,'Location RNG'!$G$2:$G$61,0)),"")</f>
        <v>L1</v>
      </c>
      <c r="G56">
        <f ca="1">IFERROR(INDEX('Location RNG'!$J$2:$J$61,MATCH('Location Ranking'!$D56,'Location RNG'!$G$2:$G$61,0)),"")</f>
        <v>775</v>
      </c>
      <c r="H56">
        <f t="shared" ca="1" si="0"/>
        <v>1000</v>
      </c>
      <c r="I56">
        <f t="shared" ca="1" si="1"/>
        <v>1775.1104751134817</v>
      </c>
      <c r="J56">
        <f t="shared" ca="1" si="2"/>
        <v>16</v>
      </c>
    </row>
    <row r="57" spans="4:10" x14ac:dyDescent="0.45">
      <c r="D57">
        <f t="array" aca="1" ref="D57" ca="1">IFERROR(INDEX('Location RNG'!$G$2:$G$61,SMALL(IF('Location RNG'!$G$2:$G$61&lt;='PL &amp; Load RNG'!$B$8,ROW('Location RNG'!$G$2:$G$61)-ROW('Location RNG'!$G$2)+1),ROWS('Location RNG'!$G$2:G57))),"")</f>
        <v>56</v>
      </c>
      <c r="E57" t="str">
        <f ca="1">IFERROR(INDEX('Location RNG'!$L$2:$L$61,MATCH('Location Ranking'!$D57,'Location RNG'!$G$2:$G$61,0)),"")</f>
        <v>PL11</v>
      </c>
      <c r="F57" t="str">
        <f ca="1">IFERROR(INDEX('Location RNG'!$I$2:$I$61,MATCH('Location Ranking'!$D57,'Location RNG'!$G$2:$G$61,0)),"")</f>
        <v>GF</v>
      </c>
      <c r="G57" t="str">
        <f ca="1">IFERROR(INDEX('Location RNG'!$J$2:$J$61,MATCH('Location Ranking'!$D57,'Location RNG'!$G$2:$G$61,0)),"")</f>
        <v/>
      </c>
      <c r="H57">
        <f t="shared" ca="1" si="0"/>
        <v>1000000</v>
      </c>
      <c r="I57">
        <f t="shared" ca="1" si="1"/>
        <v>1000000.9502226742</v>
      </c>
      <c r="J57">
        <f t="shared" ca="1" si="2"/>
        <v>57</v>
      </c>
    </row>
    <row r="58" spans="4:10" x14ac:dyDescent="0.45">
      <c r="D58">
        <f t="array" aca="1" ref="D58" ca="1">IFERROR(INDEX('Location RNG'!$G$2:$G$61,SMALL(IF('Location RNG'!$G$2:$G$61&lt;='PL &amp; Load RNG'!$B$8,ROW('Location RNG'!$G$2:$G$61)-ROW('Location RNG'!$G$2)+1),ROWS('Location RNG'!$G$2:G58))),"")</f>
        <v>57</v>
      </c>
      <c r="E58" t="str">
        <f ca="1">IFERROR(INDEX('Location RNG'!$L$2:$L$61,MATCH('Location Ranking'!$D58,'Location RNG'!$G$2:$G$61,0)),"")</f>
        <v>PL11</v>
      </c>
      <c r="F58" t="str">
        <f ca="1">IFERROR(INDEX('Location RNG'!$I$2:$I$61,MATCH('Location Ranking'!$D58,'Location RNG'!$G$2:$G$61,0)),"")</f>
        <v>S2</v>
      </c>
      <c r="G58">
        <f ca="1">IFERROR(INDEX('Location RNG'!$J$2:$J$61,MATCH('Location Ranking'!$D58,'Location RNG'!$G$2:$G$61,0)),"")</f>
        <v>47</v>
      </c>
      <c r="H58">
        <f t="shared" ca="1" si="0"/>
        <v>100000</v>
      </c>
      <c r="I58">
        <f t="shared" ca="1" si="1"/>
        <v>100047.66472082547</v>
      </c>
      <c r="J58">
        <f t="shared" ca="1" si="2"/>
        <v>49</v>
      </c>
    </row>
    <row r="59" spans="4:10" x14ac:dyDescent="0.45">
      <c r="D59">
        <f t="array" aca="1" ref="D59" ca="1">IFERROR(INDEX('Location RNG'!$G$2:$G$61,SMALL(IF('Location RNG'!$G$2:$G$61&lt;='PL &amp; Load RNG'!$B$8,ROW('Location RNG'!$G$2:$G$61)-ROW('Location RNG'!$G$2)+1),ROWS('Location RNG'!$G$2:G59))),"")</f>
        <v>58</v>
      </c>
      <c r="E59" t="str">
        <f ca="1">IFERROR(INDEX('Location RNG'!$L$2:$L$61,MATCH('Location Ranking'!$D59,'Location RNG'!$G$2:$G$61,0)),"")</f>
        <v>PL11</v>
      </c>
      <c r="F59" t="str">
        <f ca="1">IFERROR(INDEX('Location RNG'!$I$2:$I$61,MATCH('Location Ranking'!$D59,'Location RNG'!$G$2:$G$61,0)),"")</f>
        <v>F1</v>
      </c>
      <c r="G59">
        <f ca="1">IFERROR(INDEX('Location RNG'!$J$2:$J$61,MATCH('Location Ranking'!$D59,'Location RNG'!$G$2:$G$61,0)),"")</f>
        <v>56</v>
      </c>
      <c r="H59">
        <f t="shared" ca="1" si="0"/>
        <v>10000</v>
      </c>
      <c r="I59">
        <f t="shared" ca="1" si="1"/>
        <v>10056.493600237744</v>
      </c>
      <c r="J59">
        <f t="shared" ca="1" si="2"/>
        <v>39</v>
      </c>
    </row>
    <row r="60" spans="4:10" x14ac:dyDescent="0.45">
      <c r="D60" t="str">
        <f t="array" aca="1" ref="D60" ca="1">IFERROR(INDEX('Location RNG'!$G$2:$G$61,SMALL(IF('Location RNG'!$G$2:$G$61&lt;='PL &amp; Load RNG'!$B$8,ROW('Location RNG'!$G$2:$G$61)-ROW('Location RNG'!$G$2)+1),ROWS('Location RNG'!$G$2:G60))),"")</f>
        <v/>
      </c>
      <c r="E60" t="str">
        <f ca="1">IFERROR(INDEX('Location RNG'!$L$2:$L$61,MATCH('Location Ranking'!$D60,'Location RNG'!$G$2:$G$61,0)),"")</f>
        <v/>
      </c>
      <c r="F60" t="str">
        <f ca="1">IFERROR(INDEX('Location RNG'!$I$2:$I$61,MATCH('Location Ranking'!$D60,'Location RNG'!$G$2:$G$61,0)),"")</f>
        <v/>
      </c>
      <c r="G60" t="str">
        <f ca="1">IFERROR(INDEX('Location RNG'!$J$2:$J$61,MATCH('Location Ranking'!$D60,'Location RNG'!$G$2:$G$61,0)),"")</f>
        <v/>
      </c>
      <c r="H60" t="str">
        <f t="shared" ca="1" si="0"/>
        <v/>
      </c>
      <c r="I60" t="str">
        <f t="shared" ca="1" si="1"/>
        <v/>
      </c>
      <c r="J60" t="str">
        <f t="shared" ca="1" si="2"/>
        <v/>
      </c>
    </row>
    <row r="61" spans="4:10" x14ac:dyDescent="0.45">
      <c r="D61" t="str">
        <f t="array" aca="1" ref="D61" ca="1">IFERROR(INDEX('Location RNG'!$G$2:$G$61,SMALL(IF('Location RNG'!$G$2:$G$61&lt;='PL &amp; Load RNG'!$B$8,ROW('Location RNG'!$G$2:$G$61)-ROW('Location RNG'!$G$2)+1),ROWS('Location RNG'!$G$2:G61))),"")</f>
        <v/>
      </c>
      <c r="E61" t="str">
        <f ca="1">IFERROR(INDEX('Location RNG'!$L$2:$L$61,MATCH('Location Ranking'!$D61,'Location RNG'!$G$2:$G$61,0)),"")</f>
        <v/>
      </c>
      <c r="F61" t="str">
        <f ca="1">IFERROR(INDEX('Location RNG'!$I$2:$I$61,MATCH('Location Ranking'!$D61,'Location RNG'!$G$2:$G$61,0)),"")</f>
        <v/>
      </c>
      <c r="G61" t="str">
        <f ca="1">IFERROR(INDEX('Location RNG'!$J$2:$J$61,MATCH('Location Ranking'!$D61,'Location RNG'!$G$2:$G$61,0)),"")</f>
        <v/>
      </c>
      <c r="H61" t="str">
        <f t="shared" ca="1" si="0"/>
        <v/>
      </c>
      <c r="I61" t="str">
        <f t="shared" ca="1" si="1"/>
        <v/>
      </c>
      <c r="J61" t="str">
        <f t="shared" ca="1" si="2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46" workbookViewId="0">
      <selection activeCell="G54" sqref="G54"/>
    </sheetView>
  </sheetViews>
  <sheetFormatPr defaultRowHeight="14.25" x14ac:dyDescent="0.45"/>
  <cols>
    <col min="1" max="1" width="4.59765625" bestFit="1" customWidth="1"/>
    <col min="4" max="4" width="13.53125" bestFit="1" customWidth="1"/>
    <col min="5" max="5" width="13.1328125" bestFit="1" customWidth="1"/>
  </cols>
  <sheetData>
    <row r="1" spans="1:5" x14ac:dyDescent="0.45">
      <c r="A1" t="s">
        <v>25</v>
      </c>
      <c r="B1" t="s">
        <v>10</v>
      </c>
      <c r="C1" t="s">
        <v>16</v>
      </c>
      <c r="D1" t="s">
        <v>23</v>
      </c>
      <c r="E1" t="s">
        <v>41</v>
      </c>
    </row>
    <row r="2" spans="1:5" x14ac:dyDescent="0.45">
      <c r="A2">
        <f t="array" aca="1" ref="A2" ca="1">IFERROR(INDEX('Location RNG'!$G$2:$G$61,SMALL(IF('Location RNG'!$G$2:$G$61&lt;='PL &amp; Load RNG'!$B$8,ROW('Location RNG'!$G$2:$G$61)-ROW('Location RNG'!$G$2)+1),ROWS('Location RNG'!$G$2:G2))),"")</f>
        <v>1</v>
      </c>
      <c r="B2" t="str">
        <f ca="1">INDEX('Location Ranking'!$F$2:$F$61,MATCH('Output Locations'!$A2,'Location Ranking'!$J$2:$J$61,0))</f>
        <v>S1</v>
      </c>
      <c r="C2">
        <f ca="1">INDEX('Location Ranking'!$G$2:$G$61,MATCH('Output Locations'!$A2,'Location Ranking'!$J$2:$J$61,0))</f>
        <v>207</v>
      </c>
      <c r="D2" t="str">
        <f ca="1">CONCATENATE($B2,IF($B2="GF","","_"),IF($B2="GF","",$C2))</f>
        <v>S1_207</v>
      </c>
      <c r="E2" t="str">
        <f ca="1">INDEX('Location Ranking'!$E$2:$E$61,MATCH('Output Locations'!$A2,'Location Ranking'!$J$2:$J$61,0))</f>
        <v>PL6</v>
      </c>
    </row>
    <row r="3" spans="1:5" x14ac:dyDescent="0.45">
      <c r="A3">
        <f t="array" aca="1" ref="A3" ca="1">IFERROR(INDEX('Location RNG'!$G$2:$G$61,SMALL(IF('Location RNG'!$G$2:$G$61&lt;='PL &amp; Load RNG'!$B$8,ROW('Location RNG'!$G$2:$G$61)-ROW('Location RNG'!$G$2)+1),ROWS('Location RNG'!$G$2:G3))),"")</f>
        <v>2</v>
      </c>
      <c r="B3" t="str">
        <f ca="1">INDEX('Location Ranking'!$F$2:$F$61,MATCH('Output Locations'!$A3,'Location Ranking'!$J$2:$J$61,0))</f>
        <v>S1</v>
      </c>
      <c r="C3">
        <f ca="1">INDEX('Location Ranking'!$G$2:$G$61,MATCH('Output Locations'!$A3,'Location Ranking'!$J$2:$J$61,0))</f>
        <v>292</v>
      </c>
      <c r="D3" t="str">
        <f t="shared" ref="D3:D61" ca="1" si="0">CONCATENATE($B3,IF($B3="GF","","_"),IF($B3="GF","",$C3))</f>
        <v>S1_292</v>
      </c>
      <c r="E3" t="str">
        <f ca="1">INDEX('Location Ranking'!$E$2:$E$61,MATCH('Output Locations'!$A3,'Location Ranking'!$J$2:$J$61,0))</f>
        <v>PL2</v>
      </c>
    </row>
    <row r="4" spans="1:5" x14ac:dyDescent="0.45">
      <c r="A4">
        <f t="array" aca="1" ref="A4" ca="1">IFERROR(INDEX('Location RNG'!$G$2:$G$61,SMALL(IF('Location RNG'!$G$2:$G$61&lt;='PL &amp; Load RNG'!$B$8,ROW('Location RNG'!$G$2:$G$61)-ROW('Location RNG'!$G$2)+1),ROWS('Location RNG'!$G$2:G4))),"")</f>
        <v>3</v>
      </c>
      <c r="B4" t="str">
        <f ca="1">INDEX('Location Ranking'!$F$2:$F$61,MATCH('Output Locations'!$A4,'Location Ranking'!$J$2:$J$61,0))</f>
        <v>S1</v>
      </c>
      <c r="C4">
        <f ca="1">INDEX('Location Ranking'!$G$2:$G$61,MATCH('Output Locations'!$A4,'Location Ranking'!$J$2:$J$61,0))</f>
        <v>335</v>
      </c>
      <c r="D4" t="str">
        <f t="shared" ca="1" si="0"/>
        <v>S1_335</v>
      </c>
      <c r="E4" t="str">
        <f ca="1">INDEX('Location Ranking'!$E$2:$E$61,MATCH('Output Locations'!$A4,'Location Ranking'!$J$2:$J$61,0))</f>
        <v>PL7</v>
      </c>
    </row>
    <row r="5" spans="1:5" x14ac:dyDescent="0.45">
      <c r="A5">
        <f t="array" aca="1" ref="A5" ca="1">IFERROR(INDEX('Location RNG'!$G$2:$G$61,SMALL(IF('Location RNG'!$G$2:$G$61&lt;='PL &amp; Load RNG'!$B$8,ROW('Location RNG'!$G$2:$G$61)-ROW('Location RNG'!$G$2)+1),ROWS('Location RNG'!$G$2:G5))),"")</f>
        <v>4</v>
      </c>
      <c r="B5" t="str">
        <f ca="1">INDEX('Location Ranking'!$F$2:$F$61,MATCH('Output Locations'!$A5,'Location Ranking'!$J$2:$J$61,0))</f>
        <v>L1</v>
      </c>
      <c r="C5">
        <f ca="1">INDEX('Location Ranking'!$G$2:$G$61,MATCH('Output Locations'!$A5,'Location Ranking'!$J$2:$J$61,0))</f>
        <v>73</v>
      </c>
      <c r="D5" t="str">
        <f t="shared" ca="1" si="0"/>
        <v>L1_73</v>
      </c>
      <c r="E5" t="str">
        <f ca="1">INDEX('Location Ranking'!$E$2:$E$61,MATCH('Output Locations'!$A5,'Location Ranking'!$J$2:$J$61,0))</f>
        <v>PL6</v>
      </c>
    </row>
    <row r="6" spans="1:5" x14ac:dyDescent="0.45">
      <c r="A6">
        <f t="array" aca="1" ref="A6" ca="1">IFERROR(INDEX('Location RNG'!$G$2:$G$61,SMALL(IF('Location RNG'!$G$2:$G$61&lt;='PL &amp; Load RNG'!$B$8,ROW('Location RNG'!$G$2:$G$61)-ROW('Location RNG'!$G$2)+1),ROWS('Location RNG'!$G$2:G6))),"")</f>
        <v>5</v>
      </c>
      <c r="B6" t="str">
        <f ca="1">INDEX('Location Ranking'!$F$2:$F$61,MATCH('Output Locations'!$A6,'Location Ranking'!$J$2:$J$61,0))</f>
        <v>L1</v>
      </c>
      <c r="C6">
        <f ca="1">INDEX('Location Ranking'!$G$2:$G$61,MATCH('Output Locations'!$A6,'Location Ranking'!$J$2:$J$61,0))</f>
        <v>310</v>
      </c>
      <c r="D6" t="str">
        <f t="shared" ca="1" si="0"/>
        <v>L1_310</v>
      </c>
      <c r="E6" t="str">
        <f ca="1">INDEX('Location Ranking'!$E$2:$E$61,MATCH('Output Locations'!$A6,'Location Ranking'!$J$2:$J$61,0))</f>
        <v>PL3</v>
      </c>
    </row>
    <row r="7" spans="1:5" x14ac:dyDescent="0.45">
      <c r="A7">
        <f t="array" aca="1" ref="A7" ca="1">IFERROR(INDEX('Location RNG'!$G$2:$G$61,SMALL(IF('Location RNG'!$G$2:$G$61&lt;='PL &amp; Load RNG'!$B$8,ROW('Location RNG'!$G$2:$G$61)-ROW('Location RNG'!$G$2)+1),ROWS('Location RNG'!$G$2:G7))),"")</f>
        <v>6</v>
      </c>
      <c r="B7" t="str">
        <f ca="1">INDEX('Location Ranking'!$F$2:$F$61,MATCH('Output Locations'!$A7,'Location Ranking'!$J$2:$J$61,0))</f>
        <v>L1</v>
      </c>
      <c r="C7">
        <f ca="1">INDEX('Location Ranking'!$G$2:$G$61,MATCH('Output Locations'!$A7,'Location Ranking'!$J$2:$J$61,0))</f>
        <v>363</v>
      </c>
      <c r="D7" t="str">
        <f t="shared" ca="1" si="0"/>
        <v>L1_363</v>
      </c>
      <c r="E7" t="str">
        <f ca="1">INDEX('Location Ranking'!$E$2:$E$61,MATCH('Output Locations'!$A7,'Location Ranking'!$J$2:$J$61,0))</f>
        <v>PL8</v>
      </c>
    </row>
    <row r="8" spans="1:5" x14ac:dyDescent="0.45">
      <c r="A8">
        <f t="array" aca="1" ref="A8" ca="1">IFERROR(INDEX('Location RNG'!$G$2:$G$61,SMALL(IF('Location RNG'!$G$2:$G$61&lt;='PL &amp; Load RNG'!$B$8,ROW('Location RNG'!$G$2:$G$61)-ROW('Location RNG'!$G$2)+1),ROWS('Location RNG'!$G$2:G8))),"")</f>
        <v>7</v>
      </c>
      <c r="B8" t="str">
        <f ca="1">INDEX('Location Ranking'!$F$2:$F$61,MATCH('Output Locations'!$A8,'Location Ranking'!$J$2:$J$61,0))</f>
        <v>L1</v>
      </c>
      <c r="C8">
        <f ca="1">INDEX('Location Ranking'!$G$2:$G$61,MATCH('Output Locations'!$A8,'Location Ranking'!$J$2:$J$61,0))</f>
        <v>388</v>
      </c>
      <c r="D8" t="str">
        <f t="shared" ca="1" si="0"/>
        <v>L1_388</v>
      </c>
      <c r="E8" t="str">
        <f ca="1">INDEX('Location Ranking'!$E$2:$E$61,MATCH('Output Locations'!$A8,'Location Ranking'!$J$2:$J$61,0))</f>
        <v>PL8</v>
      </c>
    </row>
    <row r="9" spans="1:5" x14ac:dyDescent="0.45">
      <c r="A9">
        <f t="array" aca="1" ref="A9" ca="1">IFERROR(INDEX('Location RNG'!$G$2:$G$61,SMALL(IF('Location RNG'!$G$2:$G$61&lt;='PL &amp; Load RNG'!$B$8,ROW('Location RNG'!$G$2:$G$61)-ROW('Location RNG'!$G$2)+1),ROWS('Location RNG'!$G$2:G9))),"")</f>
        <v>8</v>
      </c>
      <c r="B9" t="str">
        <f ca="1">INDEX('Location Ranking'!$F$2:$F$61,MATCH('Output Locations'!$A9,'Location Ranking'!$J$2:$J$61,0))</f>
        <v>L1</v>
      </c>
      <c r="C9">
        <f ca="1">INDEX('Location Ranking'!$G$2:$G$61,MATCH('Output Locations'!$A9,'Location Ranking'!$J$2:$J$61,0))</f>
        <v>425</v>
      </c>
      <c r="D9" t="str">
        <f t="shared" ca="1" si="0"/>
        <v>L1_425</v>
      </c>
      <c r="E9" t="str">
        <f ca="1">INDEX('Location Ranking'!$E$2:$E$61,MATCH('Output Locations'!$A9,'Location Ranking'!$J$2:$J$61,0))</f>
        <v>PL6</v>
      </c>
    </row>
    <row r="10" spans="1:5" x14ac:dyDescent="0.45">
      <c r="A10">
        <f t="array" aca="1" ref="A10" ca="1">IFERROR(INDEX('Location RNG'!$G$2:$G$61,SMALL(IF('Location RNG'!$G$2:$G$61&lt;='PL &amp; Load RNG'!$B$8,ROW('Location RNG'!$G$2:$G$61)-ROW('Location RNG'!$G$2)+1),ROWS('Location RNG'!$G$2:G10))),"")</f>
        <v>9</v>
      </c>
      <c r="B10" t="str">
        <f ca="1">INDEX('Location Ranking'!$F$2:$F$61,MATCH('Output Locations'!$A10,'Location Ranking'!$J$2:$J$61,0))</f>
        <v>L1</v>
      </c>
      <c r="C10">
        <f ca="1">INDEX('Location Ranking'!$G$2:$G$61,MATCH('Output Locations'!$A10,'Location Ranking'!$J$2:$J$61,0))</f>
        <v>536</v>
      </c>
      <c r="D10" t="str">
        <f t="shared" ca="1" si="0"/>
        <v>L1_536</v>
      </c>
      <c r="E10" t="str">
        <f ca="1">INDEX('Location Ranking'!$E$2:$E$61,MATCH('Output Locations'!$A10,'Location Ranking'!$J$2:$J$61,0))</f>
        <v>PL6</v>
      </c>
    </row>
    <row r="11" spans="1:5" x14ac:dyDescent="0.45">
      <c r="A11">
        <f t="array" aca="1" ref="A11" ca="1">IFERROR(INDEX('Location RNG'!$G$2:$G$61,SMALL(IF('Location RNG'!$G$2:$G$61&lt;='PL &amp; Load RNG'!$B$8,ROW('Location RNG'!$G$2:$G$61)-ROW('Location RNG'!$G$2)+1),ROWS('Location RNG'!$G$2:G11))),"")</f>
        <v>10</v>
      </c>
      <c r="B11" t="str">
        <f ca="1">INDEX('Location Ranking'!$F$2:$F$61,MATCH('Output Locations'!$A11,'Location Ranking'!$J$2:$J$61,0))</f>
        <v>L1</v>
      </c>
      <c r="C11">
        <f ca="1">INDEX('Location Ranking'!$G$2:$G$61,MATCH('Output Locations'!$A11,'Location Ranking'!$J$2:$J$61,0))</f>
        <v>571</v>
      </c>
      <c r="D11" t="str">
        <f t="shared" ca="1" si="0"/>
        <v>L1_571</v>
      </c>
      <c r="E11" t="str">
        <f ca="1">INDEX('Location Ranking'!$E$2:$E$61,MATCH('Output Locations'!$A11,'Location Ranking'!$J$2:$J$61,0))</f>
        <v>PL6</v>
      </c>
    </row>
    <row r="12" spans="1:5" x14ac:dyDescent="0.45">
      <c r="A12">
        <f t="array" aca="1" ref="A12" ca="1">IFERROR(INDEX('Location RNG'!$G$2:$G$61,SMALL(IF('Location RNG'!$G$2:$G$61&lt;='PL &amp; Load RNG'!$B$8,ROW('Location RNG'!$G$2:$G$61)-ROW('Location RNG'!$G$2)+1),ROWS('Location RNG'!$G$2:G12))),"")</f>
        <v>11</v>
      </c>
      <c r="B12" t="str">
        <f ca="1">INDEX('Location Ranking'!$F$2:$F$61,MATCH('Output Locations'!$A12,'Location Ranking'!$J$2:$J$61,0))</f>
        <v>L1</v>
      </c>
      <c r="C12">
        <f ca="1">INDEX('Location Ranking'!$G$2:$G$61,MATCH('Output Locations'!$A12,'Location Ranking'!$J$2:$J$61,0))</f>
        <v>627</v>
      </c>
      <c r="D12" t="str">
        <f t="shared" ca="1" si="0"/>
        <v>L1_627</v>
      </c>
      <c r="E12" t="str">
        <f ca="1">INDEX('Location Ranking'!$E$2:$E$61,MATCH('Output Locations'!$A12,'Location Ranking'!$J$2:$J$61,0))</f>
        <v>PL7</v>
      </c>
    </row>
    <row r="13" spans="1:5" x14ac:dyDescent="0.45">
      <c r="A13">
        <f t="array" aca="1" ref="A13" ca="1">IFERROR(INDEX('Location RNG'!$G$2:$G$61,SMALL(IF('Location RNG'!$G$2:$G$61&lt;='PL &amp; Load RNG'!$B$8,ROW('Location RNG'!$G$2:$G$61)-ROW('Location RNG'!$G$2)+1),ROWS('Location RNG'!$G$2:G13))),"")</f>
        <v>12</v>
      </c>
      <c r="B13" t="str">
        <f ca="1">INDEX('Location Ranking'!$F$2:$F$61,MATCH('Output Locations'!$A13,'Location Ranking'!$J$2:$J$61,0))</f>
        <v>L1</v>
      </c>
      <c r="C13">
        <f ca="1">INDEX('Location Ranking'!$G$2:$G$61,MATCH('Output Locations'!$A13,'Location Ranking'!$J$2:$J$61,0))</f>
        <v>651</v>
      </c>
      <c r="D13" t="str">
        <f t="shared" ca="1" si="0"/>
        <v>L1_651</v>
      </c>
      <c r="E13" t="str">
        <f ca="1">INDEX('Location Ranking'!$E$2:$E$61,MATCH('Output Locations'!$A13,'Location Ranking'!$J$2:$J$61,0))</f>
        <v>PL6</v>
      </c>
    </row>
    <row r="14" spans="1:5" x14ac:dyDescent="0.45">
      <c r="A14">
        <f t="array" aca="1" ref="A14" ca="1">IFERROR(INDEX('Location RNG'!$G$2:$G$61,SMALL(IF('Location RNG'!$G$2:$G$61&lt;='PL &amp; Load RNG'!$B$8,ROW('Location RNG'!$G$2:$G$61)-ROW('Location RNG'!$G$2)+1),ROWS('Location RNG'!$G$2:G14))),"")</f>
        <v>13</v>
      </c>
      <c r="B14" t="str">
        <f ca="1">INDEX('Location Ranking'!$F$2:$F$61,MATCH('Output Locations'!$A14,'Location Ranking'!$J$2:$J$61,0))</f>
        <v>L1</v>
      </c>
      <c r="C14">
        <f ca="1">INDEX('Location Ranking'!$G$2:$G$61,MATCH('Output Locations'!$A14,'Location Ranking'!$J$2:$J$61,0))</f>
        <v>687</v>
      </c>
      <c r="D14" t="str">
        <f t="shared" ca="1" si="0"/>
        <v>L1_687</v>
      </c>
      <c r="E14" t="str">
        <f ca="1">INDEX('Location Ranking'!$E$2:$E$61,MATCH('Output Locations'!$A14,'Location Ranking'!$J$2:$J$61,0))</f>
        <v>PL9</v>
      </c>
    </row>
    <row r="15" spans="1:5" x14ac:dyDescent="0.45">
      <c r="A15">
        <f t="array" aca="1" ref="A15" ca="1">IFERROR(INDEX('Location RNG'!$G$2:$G$61,SMALL(IF('Location RNG'!$G$2:$G$61&lt;='PL &amp; Load RNG'!$B$8,ROW('Location RNG'!$G$2:$G$61)-ROW('Location RNG'!$G$2)+1),ROWS('Location RNG'!$G$2:G15))),"")</f>
        <v>14</v>
      </c>
      <c r="B15" t="str">
        <f ca="1">INDEX('Location Ranking'!$F$2:$F$61,MATCH('Output Locations'!$A15,'Location Ranking'!$J$2:$J$61,0))</f>
        <v>L1</v>
      </c>
      <c r="C15">
        <f ca="1">INDEX('Location Ranking'!$G$2:$G$61,MATCH('Output Locations'!$A15,'Location Ranking'!$J$2:$J$61,0))</f>
        <v>700</v>
      </c>
      <c r="D15" t="str">
        <f t="shared" ca="1" si="0"/>
        <v>L1_700</v>
      </c>
      <c r="E15" t="str">
        <f ca="1">INDEX('Location Ranking'!$E$2:$E$61,MATCH('Output Locations'!$A15,'Location Ranking'!$J$2:$J$61,0))</f>
        <v>PL7</v>
      </c>
    </row>
    <row r="16" spans="1:5" x14ac:dyDescent="0.45">
      <c r="A16">
        <f t="array" aca="1" ref="A16" ca="1">IFERROR(INDEX('Location RNG'!$G$2:$G$61,SMALL(IF('Location RNG'!$G$2:$G$61&lt;='PL &amp; Load RNG'!$B$8,ROW('Location RNG'!$G$2:$G$61)-ROW('Location RNG'!$G$2)+1),ROWS('Location RNG'!$G$2:G16))),"")</f>
        <v>15</v>
      </c>
      <c r="B16" t="str">
        <f ca="1">INDEX('Location Ranking'!$F$2:$F$61,MATCH('Output Locations'!$A16,'Location Ranking'!$J$2:$J$61,0))</f>
        <v>L1</v>
      </c>
      <c r="C16">
        <f ca="1">INDEX('Location Ranking'!$G$2:$G$61,MATCH('Output Locations'!$A16,'Location Ranking'!$J$2:$J$61,0))</f>
        <v>739</v>
      </c>
      <c r="D16" t="str">
        <f t="shared" ca="1" si="0"/>
        <v>L1_739</v>
      </c>
      <c r="E16" t="str">
        <f ca="1">INDEX('Location Ranking'!$E$2:$E$61,MATCH('Output Locations'!$A16,'Location Ranking'!$J$2:$J$61,0))</f>
        <v>PL5</v>
      </c>
    </row>
    <row r="17" spans="1:5" x14ac:dyDescent="0.45">
      <c r="A17">
        <f t="array" aca="1" ref="A17" ca="1">IFERROR(INDEX('Location RNG'!$G$2:$G$61,SMALL(IF('Location RNG'!$G$2:$G$61&lt;='PL &amp; Load RNG'!$B$8,ROW('Location RNG'!$G$2:$G$61)-ROW('Location RNG'!$G$2)+1),ROWS('Location RNG'!$G$2:G17))),"")</f>
        <v>16</v>
      </c>
      <c r="B17" t="str">
        <f ca="1">INDEX('Location Ranking'!$F$2:$F$61,MATCH('Output Locations'!$A17,'Location Ranking'!$J$2:$J$61,0))</f>
        <v>L1</v>
      </c>
      <c r="C17">
        <f ca="1">INDEX('Location Ranking'!$G$2:$G$61,MATCH('Output Locations'!$A17,'Location Ranking'!$J$2:$J$61,0))</f>
        <v>775</v>
      </c>
      <c r="D17" t="str">
        <f t="shared" ca="1" si="0"/>
        <v>L1_775</v>
      </c>
      <c r="E17" t="str">
        <f ca="1">INDEX('Location Ranking'!$E$2:$E$61,MATCH('Output Locations'!$A17,'Location Ranking'!$J$2:$J$61,0))</f>
        <v>PL10</v>
      </c>
    </row>
    <row r="18" spans="1:5" x14ac:dyDescent="0.45">
      <c r="A18">
        <f t="array" aca="1" ref="A18" ca="1">IFERROR(INDEX('Location RNG'!$G$2:$G$61,SMALL(IF('Location RNG'!$G$2:$G$61&lt;='PL &amp; Load RNG'!$B$8,ROW('Location RNG'!$G$2:$G$61)-ROW('Location RNG'!$G$2)+1),ROWS('Location RNG'!$G$2:G18))),"")</f>
        <v>17</v>
      </c>
      <c r="B18" t="str">
        <f ca="1">INDEX('Location Ranking'!$F$2:$F$61,MATCH('Output Locations'!$A18,'Location Ranking'!$J$2:$J$61,0))</f>
        <v>L1</v>
      </c>
      <c r="C18">
        <f ca="1">INDEX('Location Ranking'!$G$2:$G$61,MATCH('Output Locations'!$A18,'Location Ranking'!$J$2:$J$61,0))</f>
        <v>780</v>
      </c>
      <c r="D18" t="str">
        <f t="shared" ca="1" si="0"/>
        <v>L1_780</v>
      </c>
      <c r="E18" t="str">
        <f ca="1">INDEX('Location Ranking'!$E$2:$E$61,MATCH('Output Locations'!$A18,'Location Ranking'!$J$2:$J$61,0))</f>
        <v>PL4</v>
      </c>
    </row>
    <row r="19" spans="1:5" x14ac:dyDescent="0.45">
      <c r="A19">
        <f t="array" aca="1" ref="A19" ca="1">IFERROR(INDEX('Location RNG'!$G$2:$G$61,SMALL(IF('Location RNG'!$G$2:$G$61&lt;='PL &amp; Load RNG'!$B$8,ROW('Location RNG'!$G$2:$G$61)-ROW('Location RNG'!$G$2)+1),ROWS('Location RNG'!$G$2:G19))),"")</f>
        <v>18</v>
      </c>
      <c r="B19" t="str">
        <f ca="1">INDEX('Location Ranking'!$F$2:$F$61,MATCH('Output Locations'!$A19,'Location Ranking'!$J$2:$J$61,0))</f>
        <v>L1</v>
      </c>
      <c r="C19">
        <f ca="1">INDEX('Location Ranking'!$G$2:$G$61,MATCH('Output Locations'!$A19,'Location Ranking'!$J$2:$J$61,0))</f>
        <v>799</v>
      </c>
      <c r="D19" t="str">
        <f t="shared" ca="1" si="0"/>
        <v>L1_799</v>
      </c>
      <c r="E19" t="str">
        <f ca="1">INDEX('Location Ranking'!$E$2:$E$61,MATCH('Output Locations'!$A19,'Location Ranking'!$J$2:$J$61,0))</f>
        <v>PL5</v>
      </c>
    </row>
    <row r="20" spans="1:5" x14ac:dyDescent="0.45">
      <c r="A20">
        <f t="array" aca="1" ref="A20" ca="1">IFERROR(INDEX('Location RNG'!$G$2:$G$61,SMALL(IF('Location RNG'!$G$2:$G$61&lt;='PL &amp; Load RNG'!$B$8,ROW('Location RNG'!$G$2:$G$61)-ROW('Location RNG'!$G$2)+1),ROWS('Location RNG'!$G$2:G20))),"")</f>
        <v>19</v>
      </c>
      <c r="B20" t="str">
        <f ca="1">INDEX('Location Ranking'!$F$2:$F$61,MATCH('Output Locations'!$A20,'Location Ranking'!$J$2:$J$61,0))</f>
        <v>L1</v>
      </c>
      <c r="C20">
        <f ca="1">INDEX('Location Ranking'!$G$2:$G$61,MATCH('Output Locations'!$A20,'Location Ranking'!$J$2:$J$61,0))</f>
        <v>837</v>
      </c>
      <c r="D20" t="str">
        <f t="shared" ca="1" si="0"/>
        <v>L1_837</v>
      </c>
      <c r="E20" t="str">
        <f ca="1">INDEX('Location Ranking'!$E$2:$E$61,MATCH('Output Locations'!$A20,'Location Ranking'!$J$2:$J$61,0))</f>
        <v>PL7</v>
      </c>
    </row>
    <row r="21" spans="1:5" x14ac:dyDescent="0.45">
      <c r="A21">
        <f t="array" aca="1" ref="A21" ca="1">IFERROR(INDEX('Location RNG'!$G$2:$G$61,SMALL(IF('Location RNG'!$G$2:$G$61&lt;='PL &amp; Load RNG'!$B$8,ROW('Location RNG'!$G$2:$G$61)-ROW('Location RNG'!$G$2)+1),ROWS('Location RNG'!$G$2:G21))),"")</f>
        <v>20</v>
      </c>
      <c r="B21" t="str">
        <f ca="1">INDEX('Location Ranking'!$F$2:$F$61,MATCH('Output Locations'!$A21,'Location Ranking'!$J$2:$J$61,0))</f>
        <v>L1</v>
      </c>
      <c r="C21">
        <f ca="1">INDEX('Location Ranking'!$G$2:$G$61,MATCH('Output Locations'!$A21,'Location Ranking'!$J$2:$J$61,0))</f>
        <v>872</v>
      </c>
      <c r="D21" t="str">
        <f t="shared" ca="1" si="0"/>
        <v>L1_872</v>
      </c>
      <c r="E21" t="str">
        <f ca="1">INDEX('Location Ranking'!$E$2:$E$61,MATCH('Output Locations'!$A21,'Location Ranking'!$J$2:$J$61,0))</f>
        <v>PL2</v>
      </c>
    </row>
    <row r="22" spans="1:5" x14ac:dyDescent="0.45">
      <c r="A22">
        <f t="array" aca="1" ref="A22" ca="1">IFERROR(INDEX('Location RNG'!$G$2:$G$61,SMALL(IF('Location RNG'!$G$2:$G$61&lt;='PL &amp; Load RNG'!$B$8,ROW('Location RNG'!$G$2:$G$61)-ROW('Location RNG'!$G$2)+1),ROWS('Location RNG'!$G$2:G22))),"")</f>
        <v>21</v>
      </c>
      <c r="B22" t="str">
        <f ca="1">INDEX('Location Ranking'!$F$2:$F$61,MATCH('Output Locations'!$A22,'Location Ranking'!$J$2:$J$61,0))</f>
        <v>L1</v>
      </c>
      <c r="C22">
        <f ca="1">INDEX('Location Ranking'!$G$2:$G$61,MATCH('Output Locations'!$A22,'Location Ranking'!$J$2:$J$61,0))</f>
        <v>875</v>
      </c>
      <c r="D22" t="str">
        <f t="shared" ca="1" si="0"/>
        <v>L1_875</v>
      </c>
      <c r="E22" t="str">
        <f ca="1">INDEX('Location Ranking'!$E$2:$E$61,MATCH('Output Locations'!$A22,'Location Ranking'!$J$2:$J$61,0))</f>
        <v>PL7</v>
      </c>
    </row>
    <row r="23" spans="1:5" x14ac:dyDescent="0.45">
      <c r="A23">
        <f t="array" aca="1" ref="A23" ca="1">IFERROR(INDEX('Location RNG'!$G$2:$G$61,SMALL(IF('Location RNG'!$G$2:$G$61&lt;='PL &amp; Load RNG'!$B$8,ROW('Location RNG'!$G$2:$G$61)-ROW('Location RNG'!$G$2)+1),ROWS('Location RNG'!$G$2:G23))),"")</f>
        <v>22</v>
      </c>
      <c r="B23" t="str">
        <f ca="1">INDEX('Location Ranking'!$F$2:$F$61,MATCH('Output Locations'!$A23,'Location Ranking'!$J$2:$J$61,0))</f>
        <v>L1</v>
      </c>
      <c r="C23">
        <f ca="1">INDEX('Location Ranking'!$G$2:$G$61,MATCH('Output Locations'!$A23,'Location Ranking'!$J$2:$J$61,0))</f>
        <v>880</v>
      </c>
      <c r="D23" t="str">
        <f t="shared" ca="1" si="0"/>
        <v>L1_880</v>
      </c>
      <c r="E23" t="str">
        <f ca="1">INDEX('Location Ranking'!$E$2:$E$61,MATCH('Output Locations'!$A23,'Location Ranking'!$J$2:$J$61,0))</f>
        <v>PL6</v>
      </c>
    </row>
    <row r="24" spans="1:5" x14ac:dyDescent="0.45">
      <c r="A24">
        <f t="array" aca="1" ref="A24" ca="1">IFERROR(INDEX('Location RNG'!$G$2:$G$61,SMALL(IF('Location RNG'!$G$2:$G$61&lt;='PL &amp; Load RNG'!$B$8,ROW('Location RNG'!$G$2:$G$61)-ROW('Location RNG'!$G$2)+1),ROWS('Location RNG'!$G$2:G24))),"")</f>
        <v>23</v>
      </c>
      <c r="B24" t="str">
        <f ca="1">INDEX('Location Ranking'!$F$2:$F$61,MATCH('Output Locations'!$A24,'Location Ranking'!$J$2:$J$61,0))</f>
        <v>L1</v>
      </c>
      <c r="C24">
        <f ca="1">INDEX('Location Ranking'!$G$2:$G$61,MATCH('Output Locations'!$A24,'Location Ranking'!$J$2:$J$61,0))</f>
        <v>942</v>
      </c>
      <c r="D24" t="str">
        <f t="shared" ca="1" si="0"/>
        <v>L1_942</v>
      </c>
      <c r="E24" t="str">
        <f ca="1">INDEX('Location Ranking'!$E$2:$E$61,MATCH('Output Locations'!$A24,'Location Ranking'!$J$2:$J$61,0))</f>
        <v>PL6</v>
      </c>
    </row>
    <row r="25" spans="1:5" x14ac:dyDescent="0.45">
      <c r="A25">
        <f t="array" aca="1" ref="A25" ca="1">IFERROR(INDEX('Location RNG'!$G$2:$G$61,SMALL(IF('Location RNG'!$G$2:$G$61&lt;='PL &amp; Load RNG'!$B$8,ROW('Location RNG'!$G$2:$G$61)-ROW('Location RNG'!$G$2)+1),ROWS('Location RNG'!$G$2:G25))),"")</f>
        <v>24</v>
      </c>
      <c r="B25" t="str">
        <f ca="1">INDEX('Location Ranking'!$F$2:$F$61,MATCH('Output Locations'!$A25,'Location Ranking'!$J$2:$J$61,0))</f>
        <v>L1</v>
      </c>
      <c r="C25">
        <f ca="1">INDEX('Location Ranking'!$G$2:$G$61,MATCH('Output Locations'!$A25,'Location Ranking'!$J$2:$J$61,0))</f>
        <v>948</v>
      </c>
      <c r="D25" t="str">
        <f t="shared" ca="1" si="0"/>
        <v>L1_948</v>
      </c>
      <c r="E25" t="str">
        <f ca="1">INDEX('Location Ranking'!$E$2:$E$61,MATCH('Output Locations'!$A25,'Location Ranking'!$J$2:$J$61,0))</f>
        <v>PL3</v>
      </c>
    </row>
    <row r="26" spans="1:5" x14ac:dyDescent="0.45">
      <c r="A26">
        <f t="array" aca="1" ref="A26" ca="1">IFERROR(INDEX('Location RNG'!$G$2:$G$61,SMALL(IF('Location RNG'!$G$2:$G$61&lt;='PL &amp; Load RNG'!$B$8,ROW('Location RNG'!$G$2:$G$61)-ROW('Location RNG'!$G$2)+1),ROWS('Location RNG'!$G$2:G26))),"")</f>
        <v>25</v>
      </c>
      <c r="B26" t="str">
        <f ca="1">INDEX('Location Ranking'!$F$2:$F$61,MATCH('Output Locations'!$A26,'Location Ranking'!$J$2:$J$61,0))</f>
        <v>L1</v>
      </c>
      <c r="C26">
        <f ca="1">INDEX('Location Ranking'!$G$2:$G$61,MATCH('Output Locations'!$A26,'Location Ranking'!$J$2:$J$61,0))</f>
        <v>977</v>
      </c>
      <c r="D26" t="str">
        <f t="shared" ca="1" si="0"/>
        <v>L1_977</v>
      </c>
      <c r="E26" t="str">
        <f ca="1">INDEX('Location Ranking'!$E$2:$E$61,MATCH('Output Locations'!$A26,'Location Ranking'!$J$2:$J$61,0))</f>
        <v>PL1</v>
      </c>
    </row>
    <row r="27" spans="1:5" x14ac:dyDescent="0.45">
      <c r="A27">
        <f t="array" aca="1" ref="A27" ca="1">IFERROR(INDEX('Location RNG'!$G$2:$G$61,SMALL(IF('Location RNG'!$G$2:$G$61&lt;='PL &amp; Load RNG'!$B$8,ROW('Location RNG'!$G$2:$G$61)-ROW('Location RNG'!$G$2)+1),ROWS('Location RNG'!$G$2:G27))),"")</f>
        <v>26</v>
      </c>
      <c r="B27" t="str">
        <f ca="1">INDEX('Location Ranking'!$F$2:$F$61,MATCH('Output Locations'!$A27,'Location Ranking'!$J$2:$J$61,0))</f>
        <v>L1</v>
      </c>
      <c r="C27">
        <f ca="1">INDEX('Location Ranking'!$G$2:$G$61,MATCH('Output Locations'!$A27,'Location Ranking'!$J$2:$J$61,0))</f>
        <v>998</v>
      </c>
      <c r="D27" t="str">
        <f t="shared" ca="1" si="0"/>
        <v>L1_998</v>
      </c>
      <c r="E27" t="str">
        <f ca="1">INDEX('Location Ranking'!$E$2:$E$61,MATCH('Output Locations'!$A27,'Location Ranking'!$J$2:$J$61,0))</f>
        <v>PL6</v>
      </c>
    </row>
    <row r="28" spans="1:5" x14ac:dyDescent="0.45">
      <c r="A28">
        <f t="array" aca="1" ref="A28" ca="1">IFERROR(INDEX('Location RNG'!$G$2:$G$61,SMALL(IF('Location RNG'!$G$2:$G$61&lt;='PL &amp; Load RNG'!$B$8,ROW('Location RNG'!$G$2:$G$61)-ROW('Location RNG'!$G$2)+1),ROWS('Location RNG'!$G$2:G28))),"")</f>
        <v>27</v>
      </c>
      <c r="B28" t="str">
        <f ca="1">INDEX('Location Ranking'!$F$2:$F$61,MATCH('Output Locations'!$A28,'Location Ranking'!$J$2:$J$61,0))</f>
        <v>L1</v>
      </c>
      <c r="C28">
        <f ca="1">INDEX('Location Ranking'!$G$2:$G$61,MATCH('Output Locations'!$A28,'Location Ranking'!$J$2:$J$61,0))</f>
        <v>1010</v>
      </c>
      <c r="D28" t="str">
        <f t="shared" ca="1" si="0"/>
        <v>L1_1010</v>
      </c>
      <c r="E28" t="str">
        <f ca="1">INDEX('Location Ranking'!$E$2:$E$61,MATCH('Output Locations'!$A28,'Location Ranking'!$J$2:$J$61,0))</f>
        <v>PL6</v>
      </c>
    </row>
    <row r="29" spans="1:5" x14ac:dyDescent="0.45">
      <c r="A29">
        <f t="array" aca="1" ref="A29" ca="1">IFERROR(INDEX('Location RNG'!$G$2:$G$61,SMALL(IF('Location RNG'!$G$2:$G$61&lt;='PL &amp; Load RNG'!$B$8,ROW('Location RNG'!$G$2:$G$61)-ROW('Location RNG'!$G$2)+1),ROWS('Location RNG'!$G$2:G29))),"")</f>
        <v>28</v>
      </c>
      <c r="B29" t="str">
        <f ca="1">INDEX('Location Ranking'!$F$2:$F$61,MATCH('Output Locations'!$A29,'Location Ranking'!$J$2:$J$61,0))</f>
        <v>L1</v>
      </c>
      <c r="C29">
        <f ca="1">INDEX('Location Ranking'!$G$2:$G$61,MATCH('Output Locations'!$A29,'Location Ranking'!$J$2:$J$61,0))</f>
        <v>1015</v>
      </c>
      <c r="D29" t="str">
        <f t="shared" ca="1" si="0"/>
        <v>L1_1015</v>
      </c>
      <c r="E29" t="str">
        <f ca="1">INDEX('Location Ranking'!$E$2:$E$61,MATCH('Output Locations'!$A29,'Location Ranking'!$J$2:$J$61,0))</f>
        <v>PL1</v>
      </c>
    </row>
    <row r="30" spans="1:5" x14ac:dyDescent="0.45">
      <c r="A30">
        <f t="array" aca="1" ref="A30" ca="1">IFERROR(INDEX('Location RNG'!$G$2:$G$61,SMALL(IF('Location RNG'!$G$2:$G$61&lt;='PL &amp; Load RNG'!$B$8,ROW('Location RNG'!$G$2:$G$61)-ROW('Location RNG'!$G$2)+1),ROWS('Location RNG'!$G$2:G30))),"")</f>
        <v>29</v>
      </c>
      <c r="B30" t="str">
        <f ca="1">INDEX('Location Ranking'!$F$2:$F$61,MATCH('Output Locations'!$A30,'Location Ranking'!$J$2:$J$61,0))</f>
        <v>L1</v>
      </c>
      <c r="C30">
        <f ca="1">INDEX('Location Ranking'!$G$2:$G$61,MATCH('Output Locations'!$A30,'Location Ranking'!$J$2:$J$61,0))</f>
        <v>1113</v>
      </c>
      <c r="D30" t="str">
        <f t="shared" ca="1" si="0"/>
        <v>L1_1113</v>
      </c>
      <c r="E30" t="str">
        <f ca="1">INDEX('Location Ranking'!$E$2:$E$61,MATCH('Output Locations'!$A30,'Location Ranking'!$J$2:$J$61,0))</f>
        <v>PL5</v>
      </c>
    </row>
    <row r="31" spans="1:5" x14ac:dyDescent="0.45">
      <c r="A31">
        <f t="array" aca="1" ref="A31" ca="1">IFERROR(INDEX('Location RNG'!$G$2:$G$61,SMALL(IF('Location RNG'!$G$2:$G$61&lt;='PL &amp; Load RNG'!$B$8,ROW('Location RNG'!$G$2:$G$61)-ROW('Location RNG'!$G$2)+1),ROWS('Location RNG'!$G$2:G31))),"")</f>
        <v>30</v>
      </c>
      <c r="B31" t="str">
        <f ca="1">INDEX('Location Ranking'!$F$2:$F$61,MATCH('Output Locations'!$A31,'Location Ranking'!$J$2:$J$61,0))</f>
        <v>L1</v>
      </c>
      <c r="C31">
        <f ca="1">INDEX('Location Ranking'!$G$2:$G$61,MATCH('Output Locations'!$A31,'Location Ranking'!$J$2:$J$61,0))</f>
        <v>1139</v>
      </c>
      <c r="D31" t="str">
        <f t="shared" ca="1" si="0"/>
        <v>L1_1139</v>
      </c>
      <c r="E31" t="str">
        <f ca="1">INDEX('Location Ranking'!$E$2:$E$61,MATCH('Output Locations'!$A31,'Location Ranking'!$J$2:$J$61,0))</f>
        <v>PL2</v>
      </c>
    </row>
    <row r="32" spans="1:5" x14ac:dyDescent="0.45">
      <c r="A32">
        <f t="array" aca="1" ref="A32" ca="1">IFERROR(INDEX('Location RNG'!$G$2:$G$61,SMALL(IF('Location RNG'!$G$2:$G$61&lt;='PL &amp; Load RNG'!$B$8,ROW('Location RNG'!$G$2:$G$61)-ROW('Location RNG'!$G$2)+1),ROWS('Location RNG'!$G$2:G32))),"")</f>
        <v>31</v>
      </c>
      <c r="B32" t="str">
        <f ca="1">INDEX('Location Ranking'!$F$2:$F$61,MATCH('Output Locations'!$A32,'Location Ranking'!$J$2:$J$61,0))</f>
        <v>L1</v>
      </c>
      <c r="C32">
        <f ca="1">INDEX('Location Ranking'!$G$2:$G$61,MATCH('Output Locations'!$A32,'Location Ranking'!$J$2:$J$61,0))</f>
        <v>1230</v>
      </c>
      <c r="D32" t="str">
        <f t="shared" ca="1" si="0"/>
        <v>L1_1230</v>
      </c>
      <c r="E32" t="str">
        <f ca="1">INDEX('Location Ranking'!$E$2:$E$61,MATCH('Output Locations'!$A32,'Location Ranking'!$J$2:$J$61,0))</f>
        <v>PL5</v>
      </c>
    </row>
    <row r="33" spans="1:5" x14ac:dyDescent="0.45">
      <c r="A33">
        <f t="array" aca="1" ref="A33" ca="1">IFERROR(INDEX('Location RNG'!$G$2:$G$61,SMALL(IF('Location RNG'!$G$2:$G$61&lt;='PL &amp; Load RNG'!$B$8,ROW('Location RNG'!$G$2:$G$61)-ROW('Location RNG'!$G$2)+1),ROWS('Location RNG'!$G$2:G33))),"")</f>
        <v>32</v>
      </c>
      <c r="B33" t="str">
        <f ca="1">INDEX('Location Ranking'!$F$2:$F$61,MATCH('Output Locations'!$A33,'Location Ranking'!$J$2:$J$61,0))</f>
        <v>L1</v>
      </c>
      <c r="C33">
        <f ca="1">INDEX('Location Ranking'!$G$2:$G$61,MATCH('Output Locations'!$A33,'Location Ranking'!$J$2:$J$61,0))</f>
        <v>1230</v>
      </c>
      <c r="D33" t="str">
        <f t="shared" ca="1" si="0"/>
        <v>L1_1230</v>
      </c>
      <c r="E33" t="str">
        <f ca="1">INDEX('Location Ranking'!$E$2:$E$61,MATCH('Output Locations'!$A33,'Location Ranking'!$J$2:$J$61,0))</f>
        <v>PL1</v>
      </c>
    </row>
    <row r="34" spans="1:5" x14ac:dyDescent="0.45">
      <c r="A34">
        <f t="array" aca="1" ref="A34" ca="1">IFERROR(INDEX('Location RNG'!$G$2:$G$61,SMALL(IF('Location RNG'!$G$2:$G$61&lt;='PL &amp; Load RNG'!$B$8,ROW('Location RNG'!$G$2:$G$61)-ROW('Location RNG'!$G$2)+1),ROWS('Location RNG'!$G$2:G34))),"")</f>
        <v>33</v>
      </c>
      <c r="B34" t="str">
        <f ca="1">INDEX('Location Ranking'!$F$2:$F$61,MATCH('Output Locations'!$A34,'Location Ranking'!$J$2:$J$61,0))</f>
        <v>L1</v>
      </c>
      <c r="C34">
        <f ca="1">INDEX('Location Ranking'!$G$2:$G$61,MATCH('Output Locations'!$A34,'Location Ranking'!$J$2:$J$61,0))</f>
        <v>1258</v>
      </c>
      <c r="D34" t="str">
        <f t="shared" ca="1" si="0"/>
        <v>L1_1258</v>
      </c>
      <c r="E34" t="str">
        <f ca="1">INDEX('Location Ranking'!$E$2:$E$61,MATCH('Output Locations'!$A34,'Location Ranking'!$J$2:$J$61,0))</f>
        <v>PL9</v>
      </c>
    </row>
    <row r="35" spans="1:5" x14ac:dyDescent="0.45">
      <c r="A35">
        <f t="array" aca="1" ref="A35" ca="1">IFERROR(INDEX('Location RNG'!$G$2:$G$61,SMALL(IF('Location RNG'!$G$2:$G$61&lt;='PL &amp; Load RNG'!$B$8,ROW('Location RNG'!$G$2:$G$61)-ROW('Location RNG'!$G$2)+1),ROWS('Location RNG'!$G$2:G35))),"")</f>
        <v>34</v>
      </c>
      <c r="B35" t="str">
        <f ca="1">INDEX('Location Ranking'!$F$2:$F$61,MATCH('Output Locations'!$A35,'Location Ranking'!$J$2:$J$61,0))</f>
        <v>L1</v>
      </c>
      <c r="C35">
        <f ca="1">INDEX('Location Ranking'!$G$2:$G$61,MATCH('Output Locations'!$A35,'Location Ranking'!$J$2:$J$61,0))</f>
        <v>1297</v>
      </c>
      <c r="D35" t="str">
        <f t="shared" ca="1" si="0"/>
        <v>L1_1297</v>
      </c>
      <c r="E35" t="str">
        <f ca="1">INDEX('Location Ranking'!$E$2:$E$61,MATCH('Output Locations'!$A35,'Location Ranking'!$J$2:$J$61,0))</f>
        <v>PL6</v>
      </c>
    </row>
    <row r="36" spans="1:5" x14ac:dyDescent="0.45">
      <c r="A36">
        <f t="array" aca="1" ref="A36" ca="1">IFERROR(INDEX('Location RNG'!$G$2:$G$61,SMALL(IF('Location RNG'!$G$2:$G$61&lt;='PL &amp; Load RNG'!$B$8,ROW('Location RNG'!$G$2:$G$61)-ROW('Location RNG'!$G$2)+1),ROWS('Location RNG'!$G$2:G36))),"")</f>
        <v>35</v>
      </c>
      <c r="B36" t="str">
        <f ca="1">INDEX('Location Ranking'!$F$2:$F$61,MATCH('Output Locations'!$A36,'Location Ranking'!$J$2:$J$61,0))</f>
        <v>F1</v>
      </c>
      <c r="C36">
        <f ca="1">INDEX('Location Ranking'!$G$2:$G$61,MATCH('Output Locations'!$A36,'Location Ranking'!$J$2:$J$61,0))</f>
        <v>4</v>
      </c>
      <c r="D36" t="str">
        <f t="shared" ca="1" si="0"/>
        <v>F1_4</v>
      </c>
      <c r="E36" t="str">
        <f ca="1">INDEX('Location Ranking'!$E$2:$E$61,MATCH('Output Locations'!$A36,'Location Ranking'!$J$2:$J$61,0))</f>
        <v>PL8</v>
      </c>
    </row>
    <row r="37" spans="1:5" x14ac:dyDescent="0.45">
      <c r="A37">
        <f t="array" aca="1" ref="A37" ca="1">IFERROR(INDEX('Location RNG'!$G$2:$G$61,SMALL(IF('Location RNG'!$G$2:$G$61&lt;='PL &amp; Load RNG'!$B$8,ROW('Location RNG'!$G$2:$G$61)-ROW('Location RNG'!$G$2)+1),ROWS('Location RNG'!$G$2:G37))),"")</f>
        <v>36</v>
      </c>
      <c r="B37" t="str">
        <f ca="1">INDEX('Location Ranking'!$F$2:$F$61,MATCH('Output Locations'!$A37,'Location Ranking'!$J$2:$J$61,0))</f>
        <v>F1</v>
      </c>
      <c r="C37">
        <f ca="1">INDEX('Location Ranking'!$G$2:$G$61,MATCH('Output Locations'!$A37,'Location Ranking'!$J$2:$J$61,0))</f>
        <v>42</v>
      </c>
      <c r="D37" t="str">
        <f t="shared" ca="1" si="0"/>
        <v>F1_42</v>
      </c>
      <c r="E37" t="str">
        <f ca="1">INDEX('Location Ranking'!$E$2:$E$61,MATCH('Output Locations'!$A37,'Location Ranking'!$J$2:$J$61,0))</f>
        <v>PL3</v>
      </c>
    </row>
    <row r="38" spans="1:5" x14ac:dyDescent="0.45">
      <c r="A38">
        <f t="array" aca="1" ref="A38" ca="1">IFERROR(INDEX('Location RNG'!$G$2:$G$61,SMALL(IF('Location RNG'!$G$2:$G$61&lt;='PL &amp; Load RNG'!$B$8,ROW('Location RNG'!$G$2:$G$61)-ROW('Location RNG'!$G$2)+1),ROWS('Location RNG'!$G$2:G38))),"")</f>
        <v>37</v>
      </c>
      <c r="B38" t="str">
        <f ca="1">INDEX('Location Ranking'!$F$2:$F$61,MATCH('Output Locations'!$A38,'Location Ranking'!$J$2:$J$61,0))</f>
        <v>F1</v>
      </c>
      <c r="C38">
        <f ca="1">INDEX('Location Ranking'!$G$2:$G$61,MATCH('Output Locations'!$A38,'Location Ranking'!$J$2:$J$61,0))</f>
        <v>47</v>
      </c>
      <c r="D38" t="str">
        <f t="shared" ca="1" si="0"/>
        <v>F1_47</v>
      </c>
      <c r="E38" t="str">
        <f ca="1">INDEX('Location Ranking'!$E$2:$E$61,MATCH('Output Locations'!$A38,'Location Ranking'!$J$2:$J$61,0))</f>
        <v>PL10</v>
      </c>
    </row>
    <row r="39" spans="1:5" x14ac:dyDescent="0.45">
      <c r="A39">
        <f t="array" aca="1" ref="A39" ca="1">IFERROR(INDEX('Location RNG'!$G$2:$G$61,SMALL(IF('Location RNG'!$G$2:$G$61&lt;='PL &amp; Load RNG'!$B$8,ROW('Location RNG'!$G$2:$G$61)-ROW('Location RNG'!$G$2)+1),ROWS('Location RNG'!$G$2:G39))),"")</f>
        <v>38</v>
      </c>
      <c r="B39" t="str">
        <f ca="1">INDEX('Location Ranking'!$F$2:$F$61,MATCH('Output Locations'!$A39,'Location Ranking'!$J$2:$J$61,0))</f>
        <v>F1</v>
      </c>
      <c r="C39">
        <f ca="1">INDEX('Location Ranking'!$G$2:$G$61,MATCH('Output Locations'!$A39,'Location Ranking'!$J$2:$J$61,0))</f>
        <v>47</v>
      </c>
      <c r="D39" t="str">
        <f t="shared" ca="1" si="0"/>
        <v>F1_47</v>
      </c>
      <c r="E39" t="str">
        <f ca="1">INDEX('Location Ranking'!$E$2:$E$61,MATCH('Output Locations'!$A39,'Location Ranking'!$J$2:$J$61,0))</f>
        <v>PL7</v>
      </c>
    </row>
    <row r="40" spans="1:5" x14ac:dyDescent="0.45">
      <c r="A40">
        <f t="array" aca="1" ref="A40" ca="1">IFERROR(INDEX('Location RNG'!$G$2:$G$61,SMALL(IF('Location RNG'!$G$2:$G$61&lt;='PL &amp; Load RNG'!$B$8,ROW('Location RNG'!$G$2:$G$61)-ROW('Location RNG'!$G$2)+1),ROWS('Location RNG'!$G$2:G40))),"")</f>
        <v>39</v>
      </c>
      <c r="B40" t="str">
        <f ca="1">INDEX('Location Ranking'!$F$2:$F$61,MATCH('Output Locations'!$A40,'Location Ranking'!$J$2:$J$61,0))</f>
        <v>F1</v>
      </c>
      <c r="C40">
        <f ca="1">INDEX('Location Ranking'!$G$2:$G$61,MATCH('Output Locations'!$A40,'Location Ranking'!$J$2:$J$61,0))</f>
        <v>56</v>
      </c>
      <c r="D40" t="str">
        <f t="shared" ca="1" si="0"/>
        <v>F1_56</v>
      </c>
      <c r="E40" t="str">
        <f ca="1">INDEX('Location Ranking'!$E$2:$E$61,MATCH('Output Locations'!$A40,'Location Ranking'!$J$2:$J$61,0))</f>
        <v>PL11</v>
      </c>
    </row>
    <row r="41" spans="1:5" x14ac:dyDescent="0.45">
      <c r="A41">
        <f t="array" aca="1" ref="A41" ca="1">IFERROR(INDEX('Location RNG'!$G$2:$G$61,SMALL(IF('Location RNG'!$G$2:$G$61&lt;='PL &amp; Load RNG'!$B$8,ROW('Location RNG'!$G$2:$G$61)-ROW('Location RNG'!$G$2)+1),ROWS('Location RNG'!$G$2:G41))),"")</f>
        <v>40</v>
      </c>
      <c r="B41" t="str">
        <f ca="1">INDEX('Location Ranking'!$F$2:$F$61,MATCH('Output Locations'!$A41,'Location Ranking'!$J$2:$J$61,0))</f>
        <v>F1</v>
      </c>
      <c r="C41">
        <f ca="1">INDEX('Location Ranking'!$G$2:$G$61,MATCH('Output Locations'!$A41,'Location Ranking'!$J$2:$J$61,0))</f>
        <v>60</v>
      </c>
      <c r="D41" t="str">
        <f t="shared" ca="1" si="0"/>
        <v>F1_60</v>
      </c>
      <c r="E41" t="str">
        <f ca="1">INDEX('Location Ranking'!$E$2:$E$61,MATCH('Output Locations'!$A41,'Location Ranking'!$J$2:$J$61,0))</f>
        <v>PL8</v>
      </c>
    </row>
    <row r="42" spans="1:5" x14ac:dyDescent="0.45">
      <c r="A42">
        <f t="array" aca="1" ref="A42" ca="1">IFERROR(INDEX('Location RNG'!$G$2:$G$61,SMALL(IF('Location RNG'!$G$2:$G$61&lt;='PL &amp; Load RNG'!$B$8,ROW('Location RNG'!$G$2:$G$61)-ROW('Location RNG'!$G$2)+1),ROWS('Location RNG'!$G$2:G42))),"")</f>
        <v>41</v>
      </c>
      <c r="B42" t="str">
        <f ca="1">INDEX('Location Ranking'!$F$2:$F$61,MATCH('Output Locations'!$A42,'Location Ranking'!$J$2:$J$61,0))</f>
        <v>F1</v>
      </c>
      <c r="C42">
        <f ca="1">INDEX('Location Ranking'!$G$2:$G$61,MATCH('Output Locations'!$A42,'Location Ranking'!$J$2:$J$61,0))</f>
        <v>60</v>
      </c>
      <c r="D42" t="str">
        <f t="shared" ca="1" si="0"/>
        <v>F1_60</v>
      </c>
      <c r="E42" t="str">
        <f ca="1">INDEX('Location Ranking'!$E$2:$E$61,MATCH('Output Locations'!$A42,'Location Ranking'!$J$2:$J$61,0))</f>
        <v>PL1</v>
      </c>
    </row>
    <row r="43" spans="1:5" x14ac:dyDescent="0.45">
      <c r="A43">
        <f t="array" aca="1" ref="A43" ca="1">IFERROR(INDEX('Location RNG'!$G$2:$G$61,SMALL(IF('Location RNG'!$G$2:$G$61&lt;='PL &amp; Load RNG'!$B$8,ROW('Location RNG'!$G$2:$G$61)-ROW('Location RNG'!$G$2)+1),ROWS('Location RNG'!$G$2:G43))),"")</f>
        <v>42</v>
      </c>
      <c r="B43" t="str">
        <f ca="1">INDEX('Location Ranking'!$F$2:$F$61,MATCH('Output Locations'!$A43,'Location Ranking'!$J$2:$J$61,0))</f>
        <v>F1</v>
      </c>
      <c r="C43">
        <f ca="1">INDEX('Location Ranking'!$G$2:$G$61,MATCH('Output Locations'!$A43,'Location Ranking'!$J$2:$J$61,0))</f>
        <v>69</v>
      </c>
      <c r="D43" t="str">
        <f t="shared" ca="1" si="0"/>
        <v>F1_69</v>
      </c>
      <c r="E43" t="str">
        <f ca="1">INDEX('Location Ranking'!$E$2:$E$61,MATCH('Output Locations'!$A43,'Location Ranking'!$J$2:$J$61,0))</f>
        <v>PL10</v>
      </c>
    </row>
    <row r="44" spans="1:5" x14ac:dyDescent="0.45">
      <c r="A44">
        <f t="array" aca="1" ref="A44" ca="1">IFERROR(INDEX('Location RNG'!$G$2:$G$61,SMALL(IF('Location RNG'!$G$2:$G$61&lt;='PL &amp; Load RNG'!$B$8,ROW('Location RNG'!$G$2:$G$61)-ROW('Location RNG'!$G$2)+1),ROWS('Location RNG'!$G$2:G44))),"")</f>
        <v>43</v>
      </c>
      <c r="B44" t="str">
        <f ca="1">INDEX('Location Ranking'!$F$2:$F$61,MATCH('Output Locations'!$A44,'Location Ranking'!$J$2:$J$61,0))</f>
        <v>F1</v>
      </c>
      <c r="C44">
        <f ca="1">INDEX('Location Ranking'!$G$2:$G$61,MATCH('Output Locations'!$A44,'Location Ranking'!$J$2:$J$61,0))</f>
        <v>88</v>
      </c>
      <c r="D44" t="str">
        <f t="shared" ca="1" si="0"/>
        <v>F1_88</v>
      </c>
      <c r="E44" t="str">
        <f ca="1">INDEX('Location Ranking'!$E$2:$E$61,MATCH('Output Locations'!$A44,'Location Ranking'!$J$2:$J$61,0))</f>
        <v>PL7</v>
      </c>
    </row>
    <row r="45" spans="1:5" x14ac:dyDescent="0.45">
      <c r="A45">
        <f t="array" aca="1" ref="A45" ca="1">IFERROR(INDEX('Location RNG'!$G$2:$G$61,SMALL(IF('Location RNG'!$G$2:$G$61&lt;='PL &amp; Load RNG'!$B$8,ROW('Location RNG'!$G$2:$G$61)-ROW('Location RNG'!$G$2)+1),ROWS('Location RNG'!$G$2:G45))),"")</f>
        <v>44</v>
      </c>
      <c r="B45" t="str">
        <f ca="1">INDEX('Location Ranking'!$F$2:$F$61,MATCH('Output Locations'!$A45,'Location Ranking'!$J$2:$J$61,0))</f>
        <v>F1</v>
      </c>
      <c r="C45">
        <f ca="1">INDEX('Location Ranking'!$G$2:$G$61,MATCH('Output Locations'!$A45,'Location Ranking'!$J$2:$J$61,0))</f>
        <v>89</v>
      </c>
      <c r="D45" t="str">
        <f t="shared" ca="1" si="0"/>
        <v>F1_89</v>
      </c>
      <c r="E45" t="str">
        <f ca="1">INDEX('Location Ranking'!$E$2:$E$61,MATCH('Output Locations'!$A45,'Location Ranking'!$J$2:$J$61,0))</f>
        <v>PL10</v>
      </c>
    </row>
    <row r="46" spans="1:5" x14ac:dyDescent="0.45">
      <c r="A46">
        <f t="array" aca="1" ref="A46" ca="1">IFERROR(INDEX('Location RNG'!$G$2:$G$61,SMALL(IF('Location RNG'!$G$2:$G$61&lt;='PL &amp; Load RNG'!$B$8,ROW('Location RNG'!$G$2:$G$61)-ROW('Location RNG'!$G$2)+1),ROWS('Location RNG'!$G$2:G46))),"")</f>
        <v>45</v>
      </c>
      <c r="B46" t="str">
        <f ca="1">INDEX('Location Ranking'!$F$2:$F$61,MATCH('Output Locations'!$A46,'Location Ranking'!$J$2:$J$61,0))</f>
        <v>F1</v>
      </c>
      <c r="C46">
        <f ca="1">INDEX('Location Ranking'!$G$2:$G$61,MATCH('Output Locations'!$A46,'Location Ranking'!$J$2:$J$61,0))</f>
        <v>126</v>
      </c>
      <c r="D46" t="str">
        <f t="shared" ca="1" si="0"/>
        <v>F1_126</v>
      </c>
      <c r="E46" t="str">
        <f ca="1">INDEX('Location Ranking'!$E$2:$E$61,MATCH('Output Locations'!$A46,'Location Ranking'!$J$2:$J$61,0))</f>
        <v>PL1</v>
      </c>
    </row>
    <row r="47" spans="1:5" x14ac:dyDescent="0.45">
      <c r="A47">
        <f t="array" aca="1" ref="A47" ca="1">IFERROR(INDEX('Location RNG'!$G$2:$G$61,SMALL(IF('Location RNG'!$G$2:$G$61&lt;='PL &amp; Load RNG'!$B$8,ROW('Location RNG'!$G$2:$G$61)-ROW('Location RNG'!$G$2)+1),ROWS('Location RNG'!$G$2:G47))),"")</f>
        <v>46</v>
      </c>
      <c r="B47" t="str">
        <f ca="1">INDEX('Location Ranking'!$F$2:$F$61,MATCH('Output Locations'!$A47,'Location Ranking'!$J$2:$J$61,0))</f>
        <v>F1</v>
      </c>
      <c r="C47">
        <f ca="1">INDEX('Location Ranking'!$G$2:$G$61,MATCH('Output Locations'!$A47,'Location Ranking'!$J$2:$J$61,0))</f>
        <v>130</v>
      </c>
      <c r="D47" t="str">
        <f t="shared" ca="1" si="0"/>
        <v>F1_130</v>
      </c>
      <c r="E47" t="str">
        <f ca="1">INDEX('Location Ranking'!$E$2:$E$61,MATCH('Output Locations'!$A47,'Location Ranking'!$J$2:$J$61,0))</f>
        <v>PL8</v>
      </c>
    </row>
    <row r="48" spans="1:5" x14ac:dyDescent="0.45">
      <c r="A48">
        <f t="array" aca="1" ref="A48" ca="1">IFERROR(INDEX('Location RNG'!$G$2:$G$61,SMALL(IF('Location RNG'!$G$2:$G$61&lt;='PL &amp; Load RNG'!$B$8,ROW('Location RNG'!$G$2:$G$61)-ROW('Location RNG'!$G$2)+1),ROWS('Location RNG'!$G$2:G48))),"")</f>
        <v>47</v>
      </c>
      <c r="B48" t="str">
        <f ca="1">INDEX('Location Ranking'!$F$2:$F$61,MATCH('Output Locations'!$A48,'Location Ranking'!$J$2:$J$61,0))</f>
        <v>F1</v>
      </c>
      <c r="C48">
        <f ca="1">INDEX('Location Ranking'!$G$2:$G$61,MATCH('Output Locations'!$A48,'Location Ranking'!$J$2:$J$61,0))</f>
        <v>134</v>
      </c>
      <c r="D48" t="str">
        <f t="shared" ca="1" si="0"/>
        <v>F1_134</v>
      </c>
      <c r="E48" t="str">
        <f ca="1">INDEX('Location Ranking'!$E$2:$E$61,MATCH('Output Locations'!$A48,'Location Ranking'!$J$2:$J$61,0))</f>
        <v>PL3</v>
      </c>
    </row>
    <row r="49" spans="1:5" x14ac:dyDescent="0.45">
      <c r="A49">
        <f t="array" aca="1" ref="A49" ca="1">IFERROR(INDEX('Location RNG'!$G$2:$G$61,SMALL(IF('Location RNG'!$G$2:$G$61&lt;='PL &amp; Load RNG'!$B$8,ROW('Location RNG'!$G$2:$G$61)-ROW('Location RNG'!$G$2)+1),ROWS('Location RNG'!$G$2:G49))),"")</f>
        <v>48</v>
      </c>
      <c r="B49" t="str">
        <f ca="1">INDEX('Location Ranking'!$F$2:$F$61,MATCH('Output Locations'!$A49,'Location Ranking'!$J$2:$J$61,0))</f>
        <v>F1</v>
      </c>
      <c r="C49">
        <f ca="1">INDEX('Location Ranking'!$G$2:$G$61,MATCH('Output Locations'!$A49,'Location Ranking'!$J$2:$J$61,0))</f>
        <v>136</v>
      </c>
      <c r="D49" t="str">
        <f t="shared" ca="1" si="0"/>
        <v>F1_136</v>
      </c>
      <c r="E49" t="str">
        <f ca="1">INDEX('Location Ranking'!$E$2:$E$61,MATCH('Output Locations'!$A49,'Location Ranking'!$J$2:$J$61,0))</f>
        <v>PL5</v>
      </c>
    </row>
    <row r="50" spans="1:5" x14ac:dyDescent="0.45">
      <c r="A50">
        <f t="array" aca="1" ref="A50" ca="1">IFERROR(INDEX('Location RNG'!$G$2:$G$61,SMALL(IF('Location RNG'!$G$2:$G$61&lt;='PL &amp; Load RNG'!$B$8,ROW('Location RNG'!$G$2:$G$61)-ROW('Location RNG'!$G$2)+1),ROWS('Location RNG'!$G$2:G50))),"")</f>
        <v>49</v>
      </c>
      <c r="B50" t="str">
        <f ca="1">INDEX('Location Ranking'!$F$2:$F$61,MATCH('Output Locations'!$A50,'Location Ranking'!$J$2:$J$61,0))</f>
        <v>S2</v>
      </c>
      <c r="C50">
        <f ca="1">INDEX('Location Ranking'!$G$2:$G$61,MATCH('Output Locations'!$A50,'Location Ranking'!$J$2:$J$61,0))</f>
        <v>47</v>
      </c>
      <c r="D50" t="str">
        <f t="shared" ca="1" si="0"/>
        <v>S2_47</v>
      </c>
      <c r="E50" t="str">
        <f ca="1">INDEX('Location Ranking'!$E$2:$E$61,MATCH('Output Locations'!$A50,'Location Ranking'!$J$2:$J$61,0))</f>
        <v>PL11</v>
      </c>
    </row>
    <row r="51" spans="1:5" x14ac:dyDescent="0.45">
      <c r="A51">
        <f t="array" aca="1" ref="A51" ca="1">IFERROR(INDEX('Location RNG'!$G$2:$G$61,SMALL(IF('Location RNG'!$G$2:$G$61&lt;='PL &amp; Load RNG'!$B$8,ROW('Location RNG'!$G$2:$G$61)-ROW('Location RNG'!$G$2)+1),ROWS('Location RNG'!$G$2:G51))),"")</f>
        <v>50</v>
      </c>
      <c r="B51" t="str">
        <f ca="1">INDEX('Location Ranking'!$F$2:$F$61,MATCH('Output Locations'!$A51,'Location Ranking'!$J$2:$J$61,0))</f>
        <v>GF</v>
      </c>
      <c r="C51" t="str">
        <f ca="1">INDEX('Location Ranking'!$G$2:$G$61,MATCH('Output Locations'!$A51,'Location Ranking'!$J$2:$J$61,0))</f>
        <v/>
      </c>
      <c r="D51" t="str">
        <f t="shared" ca="1" si="0"/>
        <v>GF</v>
      </c>
      <c r="E51" t="str">
        <f ca="1">INDEX('Location Ranking'!$E$2:$E$61,MATCH('Output Locations'!$A51,'Location Ranking'!$J$2:$J$61,0))</f>
        <v>PL8</v>
      </c>
    </row>
    <row r="52" spans="1:5" x14ac:dyDescent="0.45">
      <c r="A52">
        <f t="array" aca="1" ref="A52" ca="1">IFERROR(INDEX('Location RNG'!$G$2:$G$61,SMALL(IF('Location RNG'!$G$2:$G$61&lt;='PL &amp; Load RNG'!$B$8,ROW('Location RNG'!$G$2:$G$61)-ROW('Location RNG'!$G$2)+1),ROWS('Location RNG'!$G$2:G52))),"")</f>
        <v>51</v>
      </c>
      <c r="B52" t="str">
        <f ca="1">INDEX('Location Ranking'!$F$2:$F$61,MATCH('Output Locations'!$A52,'Location Ranking'!$J$2:$J$61,0))</f>
        <v>GF</v>
      </c>
      <c r="C52" t="str">
        <f ca="1">INDEX('Location Ranking'!$G$2:$G$61,MATCH('Output Locations'!$A52,'Location Ranking'!$J$2:$J$61,0))</f>
        <v/>
      </c>
      <c r="D52" t="str">
        <f t="shared" ca="1" si="0"/>
        <v>GF</v>
      </c>
      <c r="E52" t="str">
        <f ca="1">INDEX('Location Ranking'!$E$2:$E$61,MATCH('Output Locations'!$A52,'Location Ranking'!$J$2:$J$61,0))</f>
        <v>PL9</v>
      </c>
    </row>
    <row r="53" spans="1:5" x14ac:dyDescent="0.45">
      <c r="A53">
        <f t="array" aca="1" ref="A53" ca="1">IFERROR(INDEX('Location RNG'!$G$2:$G$61,SMALL(IF('Location RNG'!$G$2:$G$61&lt;='PL &amp; Load RNG'!$B$8,ROW('Location RNG'!$G$2:$G$61)-ROW('Location RNG'!$G$2)+1),ROWS('Location RNG'!$G$2:G53))),"")</f>
        <v>52</v>
      </c>
      <c r="B53" t="str">
        <f ca="1">INDEX('Location Ranking'!$F$2:$F$61,MATCH('Output Locations'!$A53,'Location Ranking'!$J$2:$J$61,0))</f>
        <v>GF</v>
      </c>
      <c r="C53" t="str">
        <f ca="1">INDEX('Location Ranking'!$G$2:$G$61,MATCH('Output Locations'!$A53,'Location Ranking'!$J$2:$J$61,0))</f>
        <v/>
      </c>
      <c r="D53" t="str">
        <f t="shared" ca="1" si="0"/>
        <v>GF</v>
      </c>
      <c r="E53" t="str">
        <f ca="1">INDEX('Location Ranking'!$E$2:$E$61,MATCH('Output Locations'!$A53,'Location Ranking'!$J$2:$J$61,0))</f>
        <v>PL5</v>
      </c>
    </row>
    <row r="54" spans="1:5" x14ac:dyDescent="0.45">
      <c r="A54">
        <f t="array" aca="1" ref="A54" ca="1">IFERROR(INDEX('Location RNG'!$G$2:$G$61,SMALL(IF('Location RNG'!$G$2:$G$61&lt;='PL &amp; Load RNG'!$B$8,ROW('Location RNG'!$G$2:$G$61)-ROW('Location RNG'!$G$2)+1),ROWS('Location RNG'!$G$2:G54))),"")</f>
        <v>53</v>
      </c>
      <c r="B54" t="str">
        <f ca="1">INDEX('Location Ranking'!$F$2:$F$61,MATCH('Output Locations'!$A54,'Location Ranking'!$J$2:$J$61,0))</f>
        <v>GF</v>
      </c>
      <c r="C54" t="str">
        <f ca="1">INDEX('Location Ranking'!$G$2:$G$61,MATCH('Output Locations'!$A54,'Location Ranking'!$J$2:$J$61,0))</f>
        <v/>
      </c>
      <c r="D54" t="str">
        <f t="shared" ca="1" si="0"/>
        <v>GF</v>
      </c>
      <c r="E54" t="str">
        <f ca="1">INDEX('Location Ranking'!$E$2:$E$61,MATCH('Output Locations'!$A54,'Location Ranking'!$J$2:$J$61,0))</f>
        <v>PL1</v>
      </c>
    </row>
    <row r="55" spans="1:5" x14ac:dyDescent="0.45">
      <c r="A55">
        <f t="array" aca="1" ref="A55" ca="1">IFERROR(INDEX('Location RNG'!$G$2:$G$61,SMALL(IF('Location RNG'!$G$2:$G$61&lt;='PL &amp; Load RNG'!$B$8,ROW('Location RNG'!$G$2:$G$61)-ROW('Location RNG'!$G$2)+1),ROWS('Location RNG'!$G$2:G55))),"")</f>
        <v>54</v>
      </c>
      <c r="B55" t="str">
        <f ca="1">INDEX('Location Ranking'!$F$2:$F$61,MATCH('Output Locations'!$A55,'Location Ranking'!$J$2:$J$61,0))</f>
        <v>GF</v>
      </c>
      <c r="C55" t="str">
        <f ca="1">INDEX('Location Ranking'!$G$2:$G$61,MATCH('Output Locations'!$A55,'Location Ranking'!$J$2:$J$61,0))</f>
        <v/>
      </c>
      <c r="D55" t="str">
        <f t="shared" ca="1" si="0"/>
        <v>GF</v>
      </c>
      <c r="E55" t="str">
        <f ca="1">INDEX('Location Ranking'!$E$2:$E$61,MATCH('Output Locations'!$A55,'Location Ranking'!$J$2:$J$61,0))</f>
        <v>PL2</v>
      </c>
    </row>
    <row r="56" spans="1:5" x14ac:dyDescent="0.45">
      <c r="A56">
        <f t="array" aca="1" ref="A56" ca="1">IFERROR(INDEX('Location RNG'!$G$2:$G$61,SMALL(IF('Location RNG'!$G$2:$G$61&lt;='PL &amp; Load RNG'!$B$8,ROW('Location RNG'!$G$2:$G$61)-ROW('Location RNG'!$G$2)+1),ROWS('Location RNG'!$G$2:G56))),"")</f>
        <v>55</v>
      </c>
      <c r="B56" t="str">
        <f ca="1">INDEX('Location Ranking'!$F$2:$F$61,MATCH('Output Locations'!$A56,'Location Ranking'!$J$2:$J$61,0))</f>
        <v>GF</v>
      </c>
      <c r="C56" t="str">
        <f ca="1">INDEX('Location Ranking'!$G$2:$G$61,MATCH('Output Locations'!$A56,'Location Ranking'!$J$2:$J$61,0))</f>
        <v/>
      </c>
      <c r="D56" t="str">
        <f t="shared" ca="1" si="0"/>
        <v>GF</v>
      </c>
      <c r="E56" t="str">
        <f ca="1">INDEX('Location Ranking'!$E$2:$E$61,MATCH('Output Locations'!$A56,'Location Ranking'!$J$2:$J$61,0))</f>
        <v>PL7</v>
      </c>
    </row>
    <row r="57" spans="1:5" x14ac:dyDescent="0.45">
      <c r="A57">
        <f t="array" aca="1" ref="A57" ca="1">IFERROR(INDEX('Location RNG'!$G$2:$G$61,SMALL(IF('Location RNG'!$G$2:$G$61&lt;='PL &amp; Load RNG'!$B$8,ROW('Location RNG'!$G$2:$G$61)-ROW('Location RNG'!$G$2)+1),ROWS('Location RNG'!$G$2:G57))),"")</f>
        <v>56</v>
      </c>
      <c r="B57" t="str">
        <f ca="1">INDEX('Location Ranking'!$F$2:$F$61,MATCH('Output Locations'!$A57,'Location Ranking'!$J$2:$J$61,0))</f>
        <v>GF</v>
      </c>
      <c r="C57" t="str">
        <f ca="1">INDEX('Location Ranking'!$G$2:$G$61,MATCH('Output Locations'!$A57,'Location Ranking'!$J$2:$J$61,0))</f>
        <v/>
      </c>
      <c r="D57" t="str">
        <f t="shared" ca="1" si="0"/>
        <v>GF</v>
      </c>
      <c r="E57" t="str">
        <f ca="1">INDEX('Location Ranking'!$E$2:$E$61,MATCH('Output Locations'!$A57,'Location Ranking'!$J$2:$J$61,0))</f>
        <v>PL9</v>
      </c>
    </row>
    <row r="58" spans="1:5" x14ac:dyDescent="0.45">
      <c r="A58">
        <f t="array" aca="1" ref="A58" ca="1">IFERROR(INDEX('Location RNG'!$G$2:$G$61,SMALL(IF('Location RNG'!$G$2:$G$61&lt;='PL &amp; Load RNG'!$B$8,ROW('Location RNG'!$G$2:$G$61)-ROW('Location RNG'!$G$2)+1),ROWS('Location RNG'!$G$2:G58))),"")</f>
        <v>57</v>
      </c>
      <c r="B58" t="str">
        <f ca="1">INDEX('Location Ranking'!$F$2:$F$61,MATCH('Output Locations'!$A58,'Location Ranking'!$J$2:$J$61,0))</f>
        <v>GF</v>
      </c>
      <c r="C58" t="str">
        <f ca="1">INDEX('Location Ranking'!$G$2:$G$61,MATCH('Output Locations'!$A58,'Location Ranking'!$J$2:$J$61,0))</f>
        <v/>
      </c>
      <c r="D58" t="str">
        <f t="shared" ca="1" si="0"/>
        <v>GF</v>
      </c>
      <c r="E58" t="str">
        <f ca="1">INDEX('Location Ranking'!$E$2:$E$61,MATCH('Output Locations'!$A58,'Location Ranking'!$J$2:$J$61,0))</f>
        <v>PL11</v>
      </c>
    </row>
    <row r="59" spans="1:5" x14ac:dyDescent="0.45">
      <c r="A59">
        <f t="array" aca="1" ref="A59" ca="1">IFERROR(INDEX('Location RNG'!$G$2:$G$61,SMALL(IF('Location RNG'!$G$2:$G$61&lt;='PL &amp; Load RNG'!$B$8,ROW('Location RNG'!$G$2:$G$61)-ROW('Location RNG'!$G$2)+1),ROWS('Location RNG'!$G$2:G59))),"")</f>
        <v>58</v>
      </c>
      <c r="B59" t="str">
        <f ca="1">INDEX('Location Ranking'!$F$2:$F$61,MATCH('Output Locations'!$A59,'Location Ranking'!$J$2:$J$61,0))</f>
        <v>GF</v>
      </c>
      <c r="C59" t="str">
        <f ca="1">INDEX('Location Ranking'!$G$2:$G$61,MATCH('Output Locations'!$A59,'Location Ranking'!$J$2:$J$61,0))</f>
        <v/>
      </c>
      <c r="D59" t="str">
        <f t="shared" ca="1" si="0"/>
        <v>GF</v>
      </c>
      <c r="E59" t="str">
        <f ca="1">INDEX('Location Ranking'!$E$2:$E$61,MATCH('Output Locations'!$A59,'Location Ranking'!$J$2:$J$61,0))</f>
        <v>PL1</v>
      </c>
    </row>
    <row r="60" spans="1:5" x14ac:dyDescent="0.45">
      <c r="A60" t="str">
        <f t="array" aca="1" ref="A60" ca="1">IFERROR(INDEX('Location RNG'!$G$2:$G$61,SMALL(IF('Location RNG'!$G$2:$G$61&lt;='PL &amp; Load RNG'!$B$8,ROW('Location RNG'!$G$2:$G$61)-ROW('Location RNG'!$G$2)+1),ROWS('Location RNG'!$G$2:G60))),"")</f>
        <v/>
      </c>
      <c r="B60" t="str">
        <f ca="1">INDEX('Location Ranking'!$F$2:$F$61,MATCH('Output Locations'!$A60,'Location Ranking'!$J$2:$J$61,0))</f>
        <v/>
      </c>
      <c r="C60" t="str">
        <f ca="1">INDEX('Location Ranking'!$G$2:$G$61,MATCH('Output Locations'!$A60,'Location Ranking'!$J$2:$J$61,0))</f>
        <v/>
      </c>
      <c r="D60" t="str">
        <f t="shared" ca="1" si="0"/>
        <v>_</v>
      </c>
      <c r="E60" t="str">
        <f ca="1">INDEX('Location Ranking'!$E$2:$E$61,MATCH('Output Locations'!$A60,'Location Ranking'!$J$2:$J$61,0))</f>
        <v/>
      </c>
    </row>
    <row r="61" spans="1:5" x14ac:dyDescent="0.45">
      <c r="A61" t="str">
        <f t="array" aca="1" ref="A61" ca="1">IFERROR(INDEX('Location RNG'!$G$2:$G$61,SMALL(IF('Location RNG'!$G$2:$G$61&lt;='PL &amp; Load RNG'!$B$8,ROW('Location RNG'!$G$2:$G$61)-ROW('Location RNG'!$G$2)+1),ROWS('Location RNG'!$G$2:G61))),"")</f>
        <v/>
      </c>
      <c r="B61" t="str">
        <f ca="1">INDEX('Location Ranking'!$F$2:$F$61,MATCH('Output Locations'!$A61,'Location Ranking'!$J$2:$J$61,0))</f>
        <v/>
      </c>
      <c r="C61" t="str">
        <f ca="1">INDEX('Location Ranking'!$G$2:$G$61,MATCH('Output Locations'!$A61,'Location Ranking'!$J$2:$J$61,0))</f>
        <v/>
      </c>
      <c r="D61" t="str">
        <f t="shared" ca="1" si="0"/>
        <v>_</v>
      </c>
      <c r="E61" t="str">
        <f ca="1">INDEX('Location Ranking'!$E$2:$E$61,MATCH('Output Locations'!$A61,'Location Ranking'!$J$2:$J$61,0))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 &amp; Load RNG</vt:lpstr>
      <vt:lpstr>Location RNG</vt:lpstr>
      <vt:lpstr>Location Ranking</vt:lpstr>
      <vt:lpstr>Output Locations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Soh</dc:creator>
  <cp:lastModifiedBy>Andy Soh</cp:lastModifiedBy>
  <dcterms:created xsi:type="dcterms:W3CDTF">2015-10-15T04:42:08Z</dcterms:created>
  <dcterms:modified xsi:type="dcterms:W3CDTF">2015-10-15T10:41:00Z</dcterms:modified>
</cp:coreProperties>
</file>