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Alpha 0.30 Feature List" sheetId="5" r:id="rId4"/>
    <sheet name="Alpha 0.30 Scheduling" sheetId="6" r:id="rId5"/>
    <sheet name="Habit Diagram" sheetId="3" r:id="rId6"/>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6" l="1"/>
  <c r="B48" i="6"/>
  <c r="B47" i="6"/>
  <c r="C30" i="6"/>
  <c r="B49" i="6" s="1"/>
  <c r="A10" i="6"/>
  <c r="A8" i="6"/>
  <c r="A11" i="6"/>
  <c r="A2" i="6"/>
  <c r="A3" i="6" s="1"/>
  <c r="C56" i="6" l="1"/>
  <c r="D53" i="6"/>
  <c r="A12" i="6"/>
  <c r="F53" i="6" l="1"/>
  <c r="D54" i="6"/>
  <c r="F54" i="6" s="1"/>
  <c r="C57" i="6"/>
  <c r="E57" i="6" s="1"/>
  <c r="E56" i="6"/>
</calcChain>
</file>

<file path=xl/sharedStrings.xml><?xml version="1.0" encoding="utf-8"?>
<sst xmlns="http://schemas.openxmlformats.org/spreadsheetml/2006/main" count="763" uniqueCount="482">
  <si>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</si>
  <si>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</si>
  <si>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</si>
  <si>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</si>
  <si>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</si>
  <si>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</si>
  <si>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</si>
  <si>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</si>
  <si>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</si>
  <si>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</si>
  <si>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</si>
  <si>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</si>
  <si>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</si>
  <si>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</si>
  <si>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</si>
  <si>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</si>
  <si>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</si>
  <si>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</si>
  <si>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</si>
  <si>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</si>
  <si>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</si>
  <si>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</si>
  <si>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</si>
  <si>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</si>
  <si>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</si>
  <si>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</si>
  <si>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</si>
  <si>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</si>
  <si>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</si>
  <si>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</si>
  <si>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</si>
  <si>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</si>
  <si>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</si>
  <si>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</si>
  <si>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</si>
  <si>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</si>
  <si>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</si>
  <si>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</si>
  <si>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</si>
  <si>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</si>
  <si>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</si>
  <si>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</si>
  <si>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</si>
  <si>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</si>
  <si>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</si>
  <si>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</si>
  <si>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</si>
  <si>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</si>
  <si>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</si>
  <si>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</si>
  <si>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</si>
  <si>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</si>
  <si>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</si>
  <si>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</si>
  <si>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</si>
  <si>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</si>
  <si>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</si>
  <si>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</si>
  <si>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</si>
  <si>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</si>
  <si>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</si>
  <si>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</si>
  <si>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</si>
  <si>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</si>
  <si>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</si>
  <si>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</si>
  <si>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</si>
  <si>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</si>
  <si>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</si>
  <si>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</si>
  <si>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</si>
  <si>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</si>
  <si>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</si>
  <si>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</si>
  <si>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</si>
  <si>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</si>
  <si>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</si>
  <si>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</si>
  <si>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</si>
  <si>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</si>
  <si>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</si>
  <si>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</si>
  <si>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</si>
  <si>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</si>
  <si>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</si>
  <si>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</si>
  <si>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</si>
  <si>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</si>
  <si>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</si>
  <si>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</si>
  <si>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</si>
  <si>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</si>
  <si>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</si>
  <si>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</si>
  <si>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</si>
  <si>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</si>
  <si>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</si>
  <si>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</si>
  <si>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</si>
  <si>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</si>
  <si>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</si>
  <si>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</si>
  <si>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</si>
  <si>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</si>
  <si>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</si>
  <si>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</si>
  <si>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</si>
  <si>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</si>
  <si>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</si>
  <si>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</si>
  <si>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</si>
  <si>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</si>
  <si>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</si>
  <si>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</si>
  <si>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</si>
  <si>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</si>
  <si>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</si>
  <si>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</si>
  <si>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</si>
  <si>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</si>
  <si>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</si>
  <si>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</si>
  <si>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</si>
  <si>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</si>
  <si>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</si>
  <si>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</si>
  <si>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</si>
  <si>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</si>
  <si>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</si>
  <si>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</si>
  <si>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</si>
  <si>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</si>
  <si>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</si>
  <si>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</si>
  <si>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</si>
  <si>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</si>
  <si>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</si>
  <si>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</si>
  <si>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</si>
  <si>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</si>
  <si>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</si>
  <si>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</si>
  <si>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</si>
  <si>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</si>
  <si>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</si>
  <si>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</si>
  <si>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</si>
  <si>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</si>
  <si>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</si>
  <si>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</si>
  <si>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</si>
  <si>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</si>
  <si>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</si>
  <si>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</si>
  <si>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</si>
  <si>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</si>
  <si>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</si>
  <si>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</si>
  <si>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</si>
  <si>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</si>
  <si>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</si>
  <si>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</si>
  <si>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</si>
  <si>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</si>
  <si>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</si>
  <si>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</si>
  <si>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</si>
  <si>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</si>
  <si>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</si>
  <si>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</si>
  <si>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</si>
  <si>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</si>
  <si>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</si>
  <si>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</si>
  <si>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</si>
  <si>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</si>
  <si>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</si>
  <si>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</si>
  <si>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</si>
  <si>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</si>
  <si>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</si>
  <si>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</si>
  <si>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</si>
  <si>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</si>
  <si>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</si>
  <si>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</si>
  <si>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</si>
  <si>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</si>
  <si>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</si>
  <si>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</si>
  <si>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</si>
  <si>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</si>
  <si>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</si>
  <si>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</si>
  <si>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</si>
  <si>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</si>
  <si>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</si>
  <si>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</si>
  <si>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</si>
  <si>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</si>
  <si>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</si>
  <si>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</si>
  <si>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</si>
  <si>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</si>
  <si>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</si>
  <si>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</si>
  <si>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</si>
  <si>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</si>
  <si>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</si>
  <si>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</si>
  <si>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</si>
  <si>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</si>
  <si>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</si>
  <si>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</si>
  <si>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</si>
  <si>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</si>
  <si>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</si>
  <si>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</si>
  <si>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</si>
  <si>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</si>
  <si>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</si>
  <si>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</si>
  <si>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</si>
  <si>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</si>
  <si>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</si>
  <si>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</si>
  <si>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</si>
  <si>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</si>
  <si>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</si>
  <si>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</si>
  <si>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</si>
  <si>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</si>
  <si>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</si>
  <si>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</si>
  <si>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</si>
  <si>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</si>
  <si>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</si>
  <si>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</si>
  <si>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</si>
  <si>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</si>
  <si>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</si>
  <si>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</si>
  <si>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</si>
  <si>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</si>
  <si>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</si>
  <si>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</si>
  <si>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</si>
  <si>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</si>
  <si>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</si>
  <si>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</si>
  <si>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</si>
  <si>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</si>
  <si>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</si>
  <si>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</si>
  <si>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</si>
  <si>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</si>
  <si>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</si>
  <si>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</si>
  <si>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</si>
  <si>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</si>
  <si>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</si>
  <si>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</si>
  <si>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</si>
  <si>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</si>
  <si>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</si>
  <si>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</si>
  <si>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</si>
  <si>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</si>
  <si>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</si>
  <si>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</si>
  <si>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</si>
  <si>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</si>
  <si>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</si>
  <si>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</si>
  <si>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</si>
  <si>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</si>
  <si>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</si>
  <si>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</si>
  <si>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</si>
  <si>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</si>
  <si>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</si>
  <si>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</si>
  <si>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</si>
  <si>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</si>
  <si>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</si>
  <si>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</si>
  <si>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</si>
  <si>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</si>
  <si>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</si>
  <si>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</si>
  <si>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</si>
  <si>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</si>
  <si>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</si>
  <si>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</si>
  <si>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</si>
  <si>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</si>
  <si>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</si>
  <si>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</si>
  <si>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</si>
  <si>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</si>
  <si>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</si>
  <si>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</si>
  <si>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</si>
  <si>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</si>
  <si>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</si>
  <si>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</si>
  <si>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</si>
  <si>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</si>
  <si>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</si>
  <si>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</si>
  <si>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</si>
  <si>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</si>
  <si>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</si>
  <si>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</si>
  <si>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</si>
  <si>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</si>
  <si>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Breakdown</t>
  </si>
  <si>
    <t>Feature lock release Oct 1?</t>
  </si>
  <si>
    <t>Total</t>
  </si>
  <si>
    <t>Maybe consider doing half release with all mechanics then rest of 2019 Kipling in the (maybe 0.30.0 and 0.30.5 or just 0.30 and 0.31)</t>
  </si>
  <si>
    <t>Item/Player Attributes</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</si>
  <si>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</si>
  <si>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</si>
  <si>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</si>
  <si>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</si>
  <si>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</si>
  <si>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</si>
  <si>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</si>
  <si>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</si>
  <si>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</si>
  <si>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</si>
  <si>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</si>
  <si>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</si>
  <si>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</si>
  <si>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Make facebook, twitter, website, instagram outreach and update to keep players/community involved and invite new players
* Put game on steam</t>
  </si>
  <si>
    <t>* They move around
* Have  a companion
* Can equip items to yourself to store for later games so they act as a companion.</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</si>
  <si>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</si>
  <si>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</si>
  <si>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</si>
  <si>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</si>
  <si>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</si>
  <si>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</si>
  <si>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</si>
  <si>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</si>
  <si>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</si>
  <si>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</si>
  <si>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 Having a ascii art converter and font typing creator
* making a cover picture
* having all the pictures of stuff in game</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</si>
  <si>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</si>
  <si>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</si>
  <si>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</si>
  <si>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</si>
  <si>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</si>
  <si>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 Making sure all bosses are beatable without secrets so at least not frustrating for new players
* See balance metrics from balance sheet
* Maybe only have saving and autosaving as a developer.</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</si>
  <si>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</si>
  <si>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</si>
  <si>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</si>
  <si>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</si>
  <si>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</si>
  <si>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</si>
  <si>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</si>
  <si>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</si>
  <si>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</si>
  <si>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</si>
  <si>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</si>
  <si>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</si>
  <si>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</si>
  <si>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</si>
  <si>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Attack and defense, speed doesn't do anything. 
* Would need to be be after combat update. 
* Possibly have star/some sort of indicator for bosses OR have the indicator just be how hard they can hit you/how big they are
* More direct reward for exploration with something that ties back into game (like BOTW)
* Having body armour Quantum relic</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</si>
  <si>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</si>
  <si>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</si>
  <si>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</si>
  <si>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</si>
  <si>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</si>
  <si>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</si>
  <si>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</si>
  <si>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</si>
  <si>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</si>
  <si>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</si>
  <si>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</si>
  <si>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</si>
  <si>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</si>
  <si>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</si>
  <si>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</si>
  <si>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</si>
  <si>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xml:space="preserve">* Allow Sounds to play
* transitions and have 
* different music for different settings
* Belzabad plays when you fight kleiman
* Channel Orange by Frank Ocean
* More/changing voice dialoges for people
* ability for characters to play audio when you talk to them
* Make high pitch willhelm screen when women die
</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</si>
  <si>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</si>
  <si>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</si>
  <si>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</si>
  <si>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</si>
  <si>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Classes, object methods, how map works (numbered adjacency lists), commenting code. Updating to python 3. Interactables class. Buildings as an entity.
* PP8 style using PyCharm
* Get rid of global variables and restructure code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</si>
  <si>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</si>
  <si>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</si>
  <si>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</si>
  <si>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xml:space="preserve">*-fast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</si>
  <si>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</si>
  <si>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</si>
  <si>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</si>
  <si>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</si>
  <si>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</si>
  <si>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</si>
  <si>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</si>
  <si>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</si>
  <si>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</si>
  <si>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</si>
  <si>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</si>
  <si>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</si>
  <si>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</si>
  <si>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</si>
  <si>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Need to finish breaking down before finaliziaing list</t>
  </si>
  <si>
    <t xml:space="preserve">0.30.0 </t>
  </si>
  <si>
    <t>Half Release</t>
  </si>
  <si>
    <t>Features + Updated 2017-2018</t>
  </si>
  <si>
    <t>0.30.9</t>
  </si>
  <si>
    <t>2019 Kipling</t>
  </si>
  <si>
    <t>2018-2019 story</t>
  </si>
  <si>
    <t>No Particular Order</t>
  </si>
  <si>
    <t>Map/Item/People/Quests</t>
  </si>
  <si>
    <t>Interriors</t>
  </si>
  <si>
    <t>Proper Compile</t>
  </si>
  <si>
    <t>Must have</t>
  </si>
  <si>
    <t>Try, see how goes</t>
  </si>
  <si>
    <t>EXP/LVLs/Mobs</t>
  </si>
  <si>
    <t>Fast Addrewssing</t>
  </si>
  <si>
    <t>Music/Sounds</t>
  </si>
  <si>
    <t>Nice to have</t>
  </si>
  <si>
    <t>Nonsense/Insanity</t>
  </si>
  <si>
    <t>BioCards</t>
  </si>
  <si>
    <t>Item Balance</t>
  </si>
  <si>
    <t>Artwork/ascii converter</t>
  </si>
  <si>
    <t>hard and priority features first so get idea of timeline</t>
  </si>
  <si>
    <t>build from ground up for foundation/bug sake</t>
  </si>
  <si>
    <t xml:space="preserve"> (i.e. don't want big feature at end that breaks game and causes big rebuild)</t>
  </si>
  <si>
    <t>Class Level</t>
  </si>
  <si>
    <t>Features/mechanics</t>
  </si>
  <si>
    <t>Compiler</t>
  </si>
  <si>
    <t>Content</t>
  </si>
  <si>
    <t>Standardize before optimize (get it working before pretty)</t>
  </si>
  <si>
    <t>-&gt;</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</si>
  <si>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</si>
  <si>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</si>
  <si>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</si>
  <si>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</si>
  <si>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</si>
  <si>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</si>
  <si>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</si>
  <si>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</si>
  <si>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</si>
  <si>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</si>
  <si>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</si>
  <si>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If 5 hours per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</si>
  <si>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</si>
  <si>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</si>
  <si>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</si>
  <si>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</si>
  <si>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</si>
  <si>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</si>
  <si>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</si>
  <si>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</si>
  <si>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*Year selector
* intro
* Map/characters ( Measure Alice or Bob &amp; they collapse, also DOD)
* BSB Dungeon
* storyline/quests. This is a substantial piece of work
* See Google Keep notes on the story
* tutorial
* BSB IS A DUNGEON WITH KEYS (EITHER UNIQUE OR NOT )
* Have Brendan Fallon character with eclipse mug, rocketry t-shirt, Strainer on head?SafetyGlasses?, and iron ring (more characters)</t>
  </si>
  <si>
    <t>BD, 15+8+15+20+30?</t>
  </si>
  <si>
    <t>Number</t>
  </si>
  <si>
    <t>Est. Hours</t>
  </si>
  <si>
    <t>Let's say the estimates are right, they're not, they'll take WAY longer</t>
  </si>
  <si>
    <t>Bugs</t>
  </si>
  <si>
    <t>EVEN without nice to have:</t>
  </si>
  <si>
    <t>Hours Learn Pygame</t>
  </si>
  <si>
    <t>Hours Debugging, polishing, and getting into release state</t>
  </si>
  <si>
    <t>SHIT THAT’S BASSICALLY THE UPPER LIMIT</t>
  </si>
  <si>
    <t>with x1.5 factor:</t>
  </si>
  <si>
    <t>330 min/5.5 hr</t>
  </si>
  <si>
    <t>195 min/3.25 hr</t>
  </si>
  <si>
    <t xml:space="preserve">27 - </t>
  </si>
  <si>
    <t>26 - ✔ Transferred List and did macro schedule. Shits bad</t>
  </si>
  <si>
    <t>Hours upper limit IF I'M PUSHING IT at 43 hours a week</t>
  </si>
  <si>
    <t>HOURS at 30 mins a day/3.5 hr/week</t>
  </si>
  <si>
    <t xml:space="preserve"> the low end/garunteed hours commited to the assignment (not a lot at all)</t>
  </si>
  <si>
    <t>Total Needed</t>
  </si>
  <si>
    <t>hours a week</t>
  </si>
  <si>
    <t>Looking like somewhere around 30 hours a week</t>
  </si>
  <si>
    <t>That's INSANE FIRST OF ALL</t>
  </si>
  <si>
    <t>But that looks like 2 hr Fri-Sat, 2 hr Sun, AND 6.5 HOURS EVER DAY</t>
  </si>
  <si>
    <t>I can do something, I don't know if it's that but I can do something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</si>
</sst>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2" borderId="0" xfId="0" applyFont="1" applyFill="1"/>
    <xf numFmtId="0" fontId="0" fillId="0" borderId="0" xfId="0" applyFont="1" applyAlignment="1">
      <alignment horizontal="center" vertical="center"/>
    </xf>
    <xf numFmtId="0" fontId="0" fillId="2" borderId="0" xfId="0" applyFont="1" applyFill="1" applyAlignment="1">
      <alignment horizontal="center" vertical="center"/>
    </xf>
    <xf numFmtId="0" fontId="0" fillId="0" borderId="0" xfId="0" quotePrefix="1"/>
  </cellXfs>
  <cellStyles count="1">
    <cellStyle name="Normal" xfId="0" builtinId="0"/>
  </cellStyles>
  <dxfs count="7">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H51" totalsRowShown="0" headerRowDxfId="6">
  <autoFilter ref="A1:H51"/>
  <sortState ref="A2:H51">
    <sortCondition ref="B1:B51"/>
  </sortState>
  <tableColumns count="8">
    <tableColumn id="1" name="Feedback" dataDxfId="5"/>
    <tableColumn id="2" name="Priority" dataDxfId="4"/>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58" totalsRowShown="0" headerRowDxfId="3">
  <autoFilter ref="A4:I58"/>
  <sortState ref="A5:I58">
    <sortCondition ref="B4:B58"/>
  </sortState>
  <tableColumns count="9">
    <tableColumn id="1" name="Feature"/>
    <tableColumn id="2" name="0.30 Priority" dataDxfId="2"/>
    <tableColumn id="3" name="Links"/>
    <tableColumn id="4" name="Est Implement Time (hrs)"/>
    <tableColumn id="5" name="Description (64 char max)"/>
    <tableColumn id="6" name="Details" dataDxfId="1"/>
    <tableColumn id="7" name="When to implement(update)" dataDxfId="0"/>
    <tableColumn id="8" name="What kind of game it makes "/>
    <tableColumn id="9" name="Who would play this g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D12" sqref="D12"/>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318</v>
      </c>
      <c r="I9" s="9">
        <v>45</v>
      </c>
      <c r="J9" t="s">
        <v>143</v>
      </c>
    </row>
    <row r="10" spans="1:10" x14ac:dyDescent="0.25">
      <c r="A10" t="s">
        <v>97</v>
      </c>
      <c r="B10" t="s">
        <v>107</v>
      </c>
      <c r="C10" t="s">
        <v>188</v>
      </c>
      <c r="D10" t="s">
        <v>189</v>
      </c>
      <c r="E10" t="s">
        <v>194</v>
      </c>
      <c r="F10" t="s">
        <v>220</v>
      </c>
      <c r="G10" t="s">
        <v>226</v>
      </c>
      <c r="H10" t="s">
        <v>469</v>
      </c>
    </row>
    <row r="11" spans="1:10" x14ac:dyDescent="0.25">
      <c r="A11" t="s">
        <v>313</v>
      </c>
      <c r="B11" t="s">
        <v>314</v>
      </c>
      <c r="C11" t="s">
        <v>364</v>
      </c>
      <c r="D11" t="s">
        <v>374</v>
      </c>
      <c r="E11" t="s">
        <v>396</v>
      </c>
      <c r="F11" t="s">
        <v>401</v>
      </c>
      <c r="G11" t="s">
        <v>403</v>
      </c>
      <c r="H11" t="s">
        <v>470</v>
      </c>
      <c r="I11" t="s">
        <v>315</v>
      </c>
    </row>
    <row r="12" spans="1:10" x14ac:dyDescent="0.25">
      <c r="A12" t="s">
        <v>404</v>
      </c>
      <c r="B12" t="s">
        <v>405</v>
      </c>
      <c r="C12" t="s">
        <v>406</v>
      </c>
      <c r="D12" t="s">
        <v>472</v>
      </c>
      <c r="E12" t="s">
        <v>471</v>
      </c>
      <c r="F12" t="s">
        <v>98</v>
      </c>
      <c r="G12" t="s">
        <v>99</v>
      </c>
      <c r="I12" t="s">
        <v>316</v>
      </c>
    </row>
    <row r="13" spans="1:10" x14ac:dyDescent="0.25">
      <c r="A13" t="s">
        <v>100</v>
      </c>
      <c r="B13" t="s">
        <v>101</v>
      </c>
      <c r="C13" t="s">
        <v>102</v>
      </c>
      <c r="D13" t="s">
        <v>103</v>
      </c>
      <c r="E13" t="s">
        <v>104</v>
      </c>
      <c r="F13" t="s">
        <v>105</v>
      </c>
      <c r="G13" t="s">
        <v>106</v>
      </c>
      <c r="I13" t="s">
        <v>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election activeCell="D50" sqref="D50"/>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348</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349</v>
      </c>
    </row>
    <row r="15" spans="1:14" x14ac:dyDescent="0.25">
      <c r="A15" s="11">
        <v>43</v>
      </c>
      <c r="B15" s="1" t="s">
        <v>13</v>
      </c>
      <c r="C15" t="s">
        <v>361</v>
      </c>
      <c r="D15">
        <v>0.28000000000000003</v>
      </c>
      <c r="E15">
        <v>0.5</v>
      </c>
      <c r="F15" t="s">
        <v>205</v>
      </c>
    </row>
    <row r="16" spans="1:14" x14ac:dyDescent="0.25">
      <c r="A16" s="11">
        <v>46</v>
      </c>
      <c r="B16" s="1" t="s">
        <v>13</v>
      </c>
      <c r="D16">
        <v>0.28000000000000003</v>
      </c>
      <c r="E16">
        <v>1.5</v>
      </c>
      <c r="F16" s="15" t="s">
        <v>209</v>
      </c>
    </row>
    <row r="17" spans="1:7" x14ac:dyDescent="0.25">
      <c r="A17" s="11">
        <v>48</v>
      </c>
      <c r="B17" s="1" t="s">
        <v>13</v>
      </c>
      <c r="D17">
        <v>0.28999999999999998</v>
      </c>
      <c r="E17">
        <v>0.5</v>
      </c>
      <c r="F17" s="15" t="s">
        <v>362</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350</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353</v>
      </c>
      <c r="D27">
        <v>0.28999999999999998</v>
      </c>
      <c r="E27">
        <v>6</v>
      </c>
      <c r="F27" t="s">
        <v>353</v>
      </c>
      <c r="G27" s="14" t="s">
        <v>357</v>
      </c>
    </row>
    <row r="28" spans="1:7" x14ac:dyDescent="0.25">
      <c r="A28" s="11">
        <v>38</v>
      </c>
      <c r="B28" s="1" t="s">
        <v>17</v>
      </c>
      <c r="D28">
        <v>0.28000000000000003</v>
      </c>
      <c r="E28">
        <v>1.5</v>
      </c>
      <c r="F28" t="s">
        <v>355</v>
      </c>
      <c r="G28" s="14" t="s">
        <v>368</v>
      </c>
    </row>
    <row r="29" spans="1:7" x14ac:dyDescent="0.25">
      <c r="A29" s="11">
        <v>40</v>
      </c>
      <c r="B29" s="1" t="s">
        <v>17</v>
      </c>
      <c r="D29">
        <v>0.28000000000000003</v>
      </c>
      <c r="E29">
        <v>5</v>
      </c>
      <c r="F29" t="s">
        <v>359</v>
      </c>
    </row>
    <row r="30" spans="1:7" x14ac:dyDescent="0.25">
      <c r="A30" s="11">
        <v>42</v>
      </c>
      <c r="B30" s="1" t="s">
        <v>17</v>
      </c>
      <c r="D30">
        <v>0.27</v>
      </c>
      <c r="E30">
        <v>0.5</v>
      </c>
      <c r="F30" t="s">
        <v>356</v>
      </c>
      <c r="G30" t="s">
        <v>195</v>
      </c>
    </row>
    <row r="31" spans="1:7" x14ac:dyDescent="0.25">
      <c r="A31" s="11">
        <v>44</v>
      </c>
      <c r="B31" s="1" t="s">
        <v>17</v>
      </c>
      <c r="D31">
        <v>0.28000000000000003</v>
      </c>
      <c r="E31">
        <v>2</v>
      </c>
      <c r="F31" t="s">
        <v>207</v>
      </c>
    </row>
    <row r="32" spans="1:7" x14ac:dyDescent="0.25">
      <c r="A32" s="11">
        <v>45</v>
      </c>
      <c r="B32" s="1" t="s">
        <v>17</v>
      </c>
      <c r="D32">
        <v>0.28000000000000003</v>
      </c>
      <c r="E32">
        <v>3</v>
      </c>
      <c r="F32" t="s">
        <v>208</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354</v>
      </c>
      <c r="G37" s="14" t="s">
        <v>358</v>
      </c>
    </row>
    <row r="38" spans="1:7" x14ac:dyDescent="0.25">
      <c r="A38" s="11">
        <v>47</v>
      </c>
      <c r="B38" s="1" t="s">
        <v>14</v>
      </c>
      <c r="D38">
        <v>0.28000000000000003</v>
      </c>
      <c r="E38" t="s">
        <v>284</v>
      </c>
      <c r="F38" s="15" t="s">
        <v>214</v>
      </c>
    </row>
    <row r="39" spans="1:7" x14ac:dyDescent="0.25">
      <c r="A39" s="19">
        <v>50</v>
      </c>
      <c r="B39" s="1" t="s">
        <v>15</v>
      </c>
      <c r="D39">
        <v>0.28999999999999998</v>
      </c>
      <c r="E39">
        <v>4</v>
      </c>
      <c r="F39" s="15" t="s">
        <v>363</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196</v>
      </c>
    </row>
    <row r="50" spans="1:6" x14ac:dyDescent="0.25">
      <c r="A50" s="19">
        <v>41</v>
      </c>
      <c r="B50" s="1" t="s">
        <v>15</v>
      </c>
      <c r="D50">
        <v>0.28000000000000003</v>
      </c>
      <c r="E50">
        <v>5</v>
      </c>
      <c r="F50" t="s">
        <v>203</v>
      </c>
    </row>
    <row r="51" spans="1:6" ht="15.75" x14ac:dyDescent="0.25">
      <c r="A51" s="19">
        <v>49</v>
      </c>
      <c r="B51" s="1" t="s">
        <v>15</v>
      </c>
      <c r="D51">
        <v>0.28000000000000003</v>
      </c>
      <c r="E51" t="s">
        <v>284</v>
      </c>
      <c r="F51" s="16" t="s">
        <v>218</v>
      </c>
    </row>
    <row r="53" spans="1:6" x14ac:dyDescent="0.25">
      <c r="F53" s="15"/>
    </row>
    <row r="54" spans="1:6" x14ac:dyDescent="0.25">
      <c r="A54" s="11" t="s">
        <v>360</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workbookViewId="0">
      <selection activeCell="B19" sqref="B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127</v>
      </c>
      <c r="C4" s="17" t="s">
        <v>22</v>
      </c>
      <c r="D4" s="17" t="s">
        <v>68</v>
      </c>
      <c r="E4" s="17" t="s">
        <v>65</v>
      </c>
      <c r="F4" s="17" t="s">
        <v>66</v>
      </c>
      <c r="G4" s="17" t="s">
        <v>70</v>
      </c>
      <c r="H4" s="17" t="s">
        <v>77</v>
      </c>
      <c r="I4" s="17" t="s">
        <v>78</v>
      </c>
      <c r="K4" t="s">
        <v>57</v>
      </c>
      <c r="N4" t="s">
        <v>74</v>
      </c>
      <c r="O4" t="s">
        <v>73</v>
      </c>
      <c r="P4" t="s">
        <v>75</v>
      </c>
    </row>
    <row r="5" spans="1:16" x14ac:dyDescent="0.25">
      <c r="A5">
        <v>50</v>
      </c>
      <c r="B5" s="1" t="s">
        <v>16</v>
      </c>
      <c r="D5">
        <v>5</v>
      </c>
      <c r="E5" t="s">
        <v>457</v>
      </c>
      <c r="F5" s="14" t="s">
        <v>398</v>
      </c>
      <c r="K5" s="1" t="s">
        <v>7</v>
      </c>
      <c r="L5" s="3" t="s">
        <v>72</v>
      </c>
      <c r="N5" s="1" t="s">
        <v>7</v>
      </c>
      <c r="O5" s="1" t="s">
        <v>15</v>
      </c>
      <c r="P5" s="1" t="s">
        <v>7</v>
      </c>
    </row>
    <row r="6" spans="1:16" ht="15.75" x14ac:dyDescent="0.25">
      <c r="A6">
        <v>51</v>
      </c>
      <c r="B6" s="1" t="s">
        <v>16</v>
      </c>
      <c r="D6">
        <v>2</v>
      </c>
      <c r="E6" t="s">
        <v>347</v>
      </c>
      <c r="F6" s="14" t="s">
        <v>456</v>
      </c>
      <c r="G6" s="10"/>
      <c r="K6" s="1" t="s">
        <v>16</v>
      </c>
      <c r="L6" t="s">
        <v>33</v>
      </c>
      <c r="N6" s="1" t="s">
        <v>16</v>
      </c>
      <c r="O6" s="2" t="s">
        <v>14</v>
      </c>
      <c r="P6" s="1" t="s">
        <v>16</v>
      </c>
    </row>
    <row r="7" spans="1:16" x14ac:dyDescent="0.25">
      <c r="A7">
        <v>2</v>
      </c>
      <c r="B7" s="1" t="s">
        <v>13</v>
      </c>
      <c r="D7">
        <v>1.5</v>
      </c>
      <c r="E7" t="s">
        <v>81</v>
      </c>
      <c r="F7" s="14" t="s">
        <v>383</v>
      </c>
      <c r="G7" s="10" t="s">
        <v>109</v>
      </c>
      <c r="H7" t="s">
        <v>86</v>
      </c>
      <c r="I7" t="s">
        <v>87</v>
      </c>
      <c r="K7" s="1" t="s">
        <v>13</v>
      </c>
      <c r="L7" s="3" t="s">
        <v>19</v>
      </c>
      <c r="N7" s="1" t="s">
        <v>13</v>
      </c>
      <c r="O7" s="1" t="s">
        <v>17</v>
      </c>
      <c r="P7" s="1" t="s">
        <v>8</v>
      </c>
    </row>
    <row r="8" spans="1:16" ht="15.75" x14ac:dyDescent="0.25">
      <c r="A8">
        <v>3</v>
      </c>
      <c r="B8" s="1" t="s">
        <v>13</v>
      </c>
      <c r="C8" t="s">
        <v>112</v>
      </c>
      <c r="D8">
        <v>2</v>
      </c>
      <c r="E8" t="s">
        <v>108</v>
      </c>
      <c r="F8" s="14" t="s">
        <v>386</v>
      </c>
      <c r="G8" s="10" t="s">
        <v>109</v>
      </c>
      <c r="H8" t="s">
        <v>111</v>
      </c>
      <c r="I8" t="s">
        <v>110</v>
      </c>
      <c r="K8" s="2" t="s">
        <v>14</v>
      </c>
      <c r="L8" t="s">
        <v>21</v>
      </c>
      <c r="N8" s="1" t="s">
        <v>17</v>
      </c>
      <c r="O8" s="1" t="s">
        <v>13</v>
      </c>
      <c r="P8" s="1" t="s">
        <v>12</v>
      </c>
    </row>
    <row r="9" spans="1:16" ht="15.75" x14ac:dyDescent="0.25">
      <c r="A9">
        <v>16</v>
      </c>
      <c r="B9" s="1" t="s">
        <v>13</v>
      </c>
      <c r="D9">
        <v>6</v>
      </c>
      <c r="E9" t="s">
        <v>161</v>
      </c>
      <c r="F9" s="14" t="s">
        <v>324</v>
      </c>
      <c r="G9" s="10" t="s">
        <v>109</v>
      </c>
      <c r="H9" t="s">
        <v>162</v>
      </c>
      <c r="I9" t="s">
        <v>163</v>
      </c>
      <c r="K9" s="1" t="s">
        <v>17</v>
      </c>
      <c r="L9" s="3" t="s">
        <v>18</v>
      </c>
      <c r="N9" s="2" t="s">
        <v>14</v>
      </c>
      <c r="O9" s="1" t="s">
        <v>16</v>
      </c>
      <c r="P9" s="1" t="s">
        <v>10</v>
      </c>
    </row>
    <row r="10" spans="1:16" x14ac:dyDescent="0.25">
      <c r="A10" s="11">
        <v>21</v>
      </c>
      <c r="B10" s="12" t="s">
        <v>13</v>
      </c>
      <c r="C10" s="11"/>
      <c r="D10" s="11">
        <v>4</v>
      </c>
      <c r="E10" s="11" t="s">
        <v>182</v>
      </c>
      <c r="F10" s="11" t="s">
        <v>184</v>
      </c>
      <c r="G10" s="13" t="s">
        <v>109</v>
      </c>
      <c r="H10" s="11" t="s">
        <v>185</v>
      </c>
      <c r="I10" s="11" t="s">
        <v>179</v>
      </c>
      <c r="K10" s="1" t="s">
        <v>15</v>
      </c>
      <c r="L10" s="3" t="s">
        <v>20</v>
      </c>
      <c r="N10" s="1" t="s">
        <v>15</v>
      </c>
      <c r="O10" s="1" t="s">
        <v>7</v>
      </c>
      <c r="P10" s="1" t="s">
        <v>9</v>
      </c>
    </row>
    <row r="11" spans="1:16" x14ac:dyDescent="0.25">
      <c r="A11">
        <v>22</v>
      </c>
      <c r="B11" s="1" t="s">
        <v>13</v>
      </c>
      <c r="D11">
        <v>4</v>
      </c>
      <c r="E11" t="s">
        <v>183</v>
      </c>
      <c r="F11" s="14" t="s">
        <v>388</v>
      </c>
      <c r="G11" s="10" t="s">
        <v>109</v>
      </c>
      <c r="H11" t="s">
        <v>187</v>
      </c>
      <c r="I11" t="s">
        <v>186</v>
      </c>
      <c r="P11" s="1" t="s">
        <v>11</v>
      </c>
    </row>
    <row r="12" spans="1:16" x14ac:dyDescent="0.25">
      <c r="A12">
        <v>48</v>
      </c>
      <c r="B12" s="1" t="s">
        <v>13</v>
      </c>
      <c r="D12">
        <v>8</v>
      </c>
      <c r="E12" t="s">
        <v>240</v>
      </c>
      <c r="F12" s="14" t="s">
        <v>352</v>
      </c>
      <c r="G12" s="10" t="s">
        <v>109</v>
      </c>
      <c r="H12" t="s">
        <v>241</v>
      </c>
      <c r="I12" t="s">
        <v>242</v>
      </c>
      <c r="K12" s="6" t="s">
        <v>76</v>
      </c>
      <c r="P12" s="1" t="s">
        <v>13</v>
      </c>
    </row>
    <row r="13" spans="1:16" x14ac:dyDescent="0.25">
      <c r="A13">
        <v>4</v>
      </c>
      <c r="B13" s="1" t="s">
        <v>17</v>
      </c>
      <c r="D13">
        <v>2</v>
      </c>
      <c r="E13" t="s">
        <v>382</v>
      </c>
      <c r="F13" s="14" t="s">
        <v>395</v>
      </c>
      <c r="G13" s="10" t="s">
        <v>113</v>
      </c>
      <c r="H13" t="s">
        <v>114</v>
      </c>
      <c r="I13" t="s">
        <v>115</v>
      </c>
      <c r="P13" s="1" t="s">
        <v>17</v>
      </c>
    </row>
    <row r="14" spans="1:16" ht="15.75" x14ac:dyDescent="0.25">
      <c r="A14">
        <v>5</v>
      </c>
      <c r="B14" s="1" t="s">
        <v>17</v>
      </c>
      <c r="D14">
        <v>15</v>
      </c>
      <c r="E14" t="s">
        <v>116</v>
      </c>
      <c r="F14" s="14" t="s">
        <v>321</v>
      </c>
      <c r="G14" s="10" t="s">
        <v>147</v>
      </c>
      <c r="H14" t="s">
        <v>118</v>
      </c>
      <c r="I14" t="s">
        <v>117</v>
      </c>
      <c r="P14" s="2" t="s">
        <v>14</v>
      </c>
    </row>
    <row r="15" spans="1:16" x14ac:dyDescent="0.25">
      <c r="A15">
        <v>19</v>
      </c>
      <c r="B15" s="1" t="s">
        <v>17</v>
      </c>
      <c r="D15">
        <v>8</v>
      </c>
      <c r="E15" t="s">
        <v>175</v>
      </c>
      <c r="F15" s="14" t="s">
        <v>325</v>
      </c>
      <c r="G15" s="10" t="s">
        <v>113</v>
      </c>
      <c r="H15" t="s">
        <v>176</v>
      </c>
      <c r="I15" t="s">
        <v>177</v>
      </c>
      <c r="P15" s="1" t="s">
        <v>15</v>
      </c>
    </row>
    <row r="16" spans="1:16" x14ac:dyDescent="0.25">
      <c r="A16">
        <v>28</v>
      </c>
      <c r="B16" s="1" t="s">
        <v>17</v>
      </c>
      <c r="C16" t="s">
        <v>191</v>
      </c>
      <c r="D16">
        <v>12</v>
      </c>
      <c r="E16" t="s">
        <v>190</v>
      </c>
      <c r="F16" s="18" t="s">
        <v>367</v>
      </c>
      <c r="G16" s="10" t="s">
        <v>146</v>
      </c>
      <c r="H16" s="14" t="s">
        <v>243</v>
      </c>
      <c r="I16" s="14" t="s">
        <v>177</v>
      </c>
    </row>
    <row r="17" spans="1:9" x14ac:dyDescent="0.25">
      <c r="A17">
        <v>34</v>
      </c>
      <c r="B17" s="1" t="s">
        <v>17</v>
      </c>
      <c r="C17" t="s">
        <v>155</v>
      </c>
      <c r="D17">
        <v>6</v>
      </c>
      <c r="E17" t="s">
        <v>199</v>
      </c>
      <c r="F17" s="14" t="s">
        <v>335</v>
      </c>
      <c r="G17" s="10" t="s">
        <v>109</v>
      </c>
      <c r="H17" s="14" t="s">
        <v>257</v>
      </c>
      <c r="I17" s="14" t="s">
        <v>126</v>
      </c>
    </row>
    <row r="18" spans="1:9" x14ac:dyDescent="0.25">
      <c r="A18">
        <v>50</v>
      </c>
      <c r="B18" s="1" t="s">
        <v>17</v>
      </c>
      <c r="C18" t="s">
        <v>402</v>
      </c>
      <c r="D18" t="s">
        <v>122</v>
      </c>
      <c r="E18" t="s">
        <v>299</v>
      </c>
      <c r="F18" s="14" t="s">
        <v>346</v>
      </c>
      <c r="G18" s="10"/>
    </row>
    <row r="19" spans="1:9" x14ac:dyDescent="0.25">
      <c r="A19">
        <v>26</v>
      </c>
      <c r="B19" s="1" t="s">
        <v>14</v>
      </c>
      <c r="C19" t="s">
        <v>148</v>
      </c>
      <c r="D19" t="s">
        <v>235</v>
      </c>
      <c r="E19" t="s">
        <v>219</v>
      </c>
      <c r="F19" s="14" t="s">
        <v>328</v>
      </c>
      <c r="G19" s="10" t="s">
        <v>109</v>
      </c>
      <c r="H19" s="14" t="s">
        <v>236</v>
      </c>
      <c r="I19" s="14" t="s">
        <v>237</v>
      </c>
    </row>
    <row r="20" spans="1:9" x14ac:dyDescent="0.25">
      <c r="A20">
        <v>6</v>
      </c>
      <c r="B20" s="1" t="s">
        <v>14</v>
      </c>
      <c r="D20" t="s">
        <v>397</v>
      </c>
      <c r="E20" t="s">
        <v>119</v>
      </c>
      <c r="F20" s="14" t="s">
        <v>394</v>
      </c>
      <c r="G20" s="10" t="s">
        <v>109</v>
      </c>
      <c r="H20" t="s">
        <v>120</v>
      </c>
      <c r="I20" t="s">
        <v>121</v>
      </c>
    </row>
    <row r="21" spans="1:9" x14ac:dyDescent="0.25">
      <c r="A21">
        <v>7</v>
      </c>
      <c r="B21" s="1" t="s">
        <v>14</v>
      </c>
      <c r="C21" t="s">
        <v>124</v>
      </c>
      <c r="D21" t="s">
        <v>123</v>
      </c>
      <c r="E21" t="s">
        <v>58</v>
      </c>
      <c r="F21" s="14" t="s">
        <v>391</v>
      </c>
      <c r="G21" s="10" t="s">
        <v>109</v>
      </c>
      <c r="H21" t="s">
        <v>125</v>
      </c>
      <c r="I21" t="s">
        <v>126</v>
      </c>
    </row>
    <row r="22" spans="1:9" x14ac:dyDescent="0.25">
      <c r="A22">
        <v>10</v>
      </c>
      <c r="B22" s="1" t="s">
        <v>14</v>
      </c>
      <c r="D22">
        <v>9</v>
      </c>
      <c r="E22" t="s">
        <v>197</v>
      </c>
      <c r="F22" s="14" t="s">
        <v>393</v>
      </c>
      <c r="G22" s="10"/>
      <c r="H22" t="s">
        <v>141</v>
      </c>
      <c r="I22" t="s">
        <v>142</v>
      </c>
    </row>
    <row r="23" spans="1:9" x14ac:dyDescent="0.25">
      <c r="A23">
        <v>12</v>
      </c>
      <c r="B23" s="1" t="s">
        <v>14</v>
      </c>
      <c r="D23" t="s">
        <v>459</v>
      </c>
      <c r="E23" t="s">
        <v>148</v>
      </c>
      <c r="F23" s="14" t="s">
        <v>458</v>
      </c>
      <c r="G23" s="10" t="s">
        <v>109</v>
      </c>
      <c r="H23" t="s">
        <v>154</v>
      </c>
      <c r="I23" t="s">
        <v>167</v>
      </c>
    </row>
    <row r="24" spans="1:9" x14ac:dyDescent="0.25">
      <c r="A24">
        <v>13</v>
      </c>
      <c r="B24" s="1" t="s">
        <v>14</v>
      </c>
      <c r="C24" t="s">
        <v>150</v>
      </c>
      <c r="D24">
        <v>10</v>
      </c>
      <c r="E24" t="s">
        <v>149</v>
      </c>
      <c r="F24" s="14" t="s">
        <v>384</v>
      </c>
      <c r="G24" s="10" t="s">
        <v>109</v>
      </c>
      <c r="H24" t="s">
        <v>153</v>
      </c>
      <c r="I24" t="s">
        <v>166</v>
      </c>
    </row>
    <row r="25" spans="1:9" x14ac:dyDescent="0.25">
      <c r="A25">
        <v>14</v>
      </c>
      <c r="B25" s="1" t="s">
        <v>14</v>
      </c>
      <c r="C25" t="s">
        <v>156</v>
      </c>
      <c r="D25">
        <v>10</v>
      </c>
      <c r="E25" t="s">
        <v>155</v>
      </c>
      <c r="F25" s="14" t="s">
        <v>392</v>
      </c>
      <c r="G25" s="10" t="s">
        <v>109</v>
      </c>
      <c r="H25" t="s">
        <v>157</v>
      </c>
      <c r="I25" t="s">
        <v>165</v>
      </c>
    </row>
    <row r="26" spans="1:9" x14ac:dyDescent="0.25">
      <c r="A26">
        <v>25</v>
      </c>
      <c r="B26" s="1" t="s">
        <v>14</v>
      </c>
      <c r="C26" t="s">
        <v>273</v>
      </c>
      <c r="D26" t="s">
        <v>229</v>
      </c>
      <c r="E26" t="s">
        <v>223</v>
      </c>
      <c r="F26" s="14" t="s">
        <v>327</v>
      </c>
      <c r="G26" s="10" t="s">
        <v>109</v>
      </c>
      <c r="H26" t="s">
        <v>233</v>
      </c>
      <c r="I26" t="s">
        <v>234</v>
      </c>
    </row>
    <row r="27" spans="1:9" x14ac:dyDescent="0.25">
      <c r="A27">
        <v>18</v>
      </c>
      <c r="B27" s="1" t="s">
        <v>15</v>
      </c>
      <c r="C27" t="s">
        <v>273</v>
      </c>
      <c r="D27">
        <v>15</v>
      </c>
      <c r="E27" t="s">
        <v>172</v>
      </c>
      <c r="F27" s="14" t="s">
        <v>371</v>
      </c>
      <c r="G27" s="10" t="s">
        <v>113</v>
      </c>
      <c r="H27" t="s">
        <v>173</v>
      </c>
      <c r="I27" t="s">
        <v>174</v>
      </c>
    </row>
    <row r="28" spans="1:9" x14ac:dyDescent="0.25">
      <c r="A28">
        <v>1</v>
      </c>
      <c r="B28" s="1" t="s">
        <v>15</v>
      </c>
      <c r="C28" t="s">
        <v>85</v>
      </c>
      <c r="D28" t="s">
        <v>80</v>
      </c>
      <c r="E28" t="s">
        <v>79</v>
      </c>
      <c r="F28" s="14" t="s">
        <v>389</v>
      </c>
      <c r="G28" s="10" t="s">
        <v>84</v>
      </c>
      <c r="H28" t="s">
        <v>83</v>
      </c>
      <c r="I28" t="s">
        <v>82</v>
      </c>
    </row>
    <row r="29" spans="1:9" x14ac:dyDescent="0.25">
      <c r="A29">
        <v>8</v>
      </c>
      <c r="B29" s="1" t="s">
        <v>15</v>
      </c>
      <c r="C29" t="s">
        <v>131</v>
      </c>
      <c r="D29" t="s">
        <v>130</v>
      </c>
      <c r="E29" t="s">
        <v>129</v>
      </c>
      <c r="F29" s="14" t="s">
        <v>322</v>
      </c>
      <c r="G29" s="10" t="s">
        <v>133</v>
      </c>
      <c r="H29" t="s">
        <v>134</v>
      </c>
      <c r="I29" t="s">
        <v>140</v>
      </c>
    </row>
    <row r="30" spans="1:9" x14ac:dyDescent="0.25">
      <c r="A30">
        <v>9</v>
      </c>
      <c r="B30" s="1" t="s">
        <v>15</v>
      </c>
      <c r="C30" t="s">
        <v>137</v>
      </c>
      <c r="D30" t="s">
        <v>130</v>
      </c>
      <c r="E30" t="s">
        <v>136</v>
      </c>
      <c r="F30" t="s">
        <v>323</v>
      </c>
      <c r="G30" s="10" t="s">
        <v>135</v>
      </c>
      <c r="H30" t="s">
        <v>138</v>
      </c>
      <c r="I30" t="s">
        <v>139</v>
      </c>
    </row>
    <row r="31" spans="1:9" x14ac:dyDescent="0.25">
      <c r="A31">
        <v>11</v>
      </c>
      <c r="B31" s="1" t="s">
        <v>15</v>
      </c>
      <c r="D31" t="s">
        <v>145</v>
      </c>
      <c r="E31" t="s">
        <v>144</v>
      </c>
      <c r="F31" s="14" t="s">
        <v>390</v>
      </c>
      <c r="G31" s="10" t="s">
        <v>146</v>
      </c>
      <c r="H31" t="s">
        <v>151</v>
      </c>
      <c r="I31" t="s">
        <v>152</v>
      </c>
    </row>
    <row r="32" spans="1:9" x14ac:dyDescent="0.25">
      <c r="A32">
        <v>15</v>
      </c>
      <c r="B32" s="1" t="s">
        <v>15</v>
      </c>
      <c r="C32" t="s">
        <v>160</v>
      </c>
      <c r="D32">
        <v>6</v>
      </c>
      <c r="E32" t="s">
        <v>158</v>
      </c>
      <c r="F32" s="14" t="s">
        <v>387</v>
      </c>
      <c r="G32" s="10" t="s">
        <v>146</v>
      </c>
      <c r="H32" t="s">
        <v>159</v>
      </c>
      <c r="I32" t="s">
        <v>164</v>
      </c>
    </row>
    <row r="33" spans="1:9" x14ac:dyDescent="0.25">
      <c r="A33">
        <v>17</v>
      </c>
      <c r="B33" s="1" t="s">
        <v>15</v>
      </c>
      <c r="C33" t="s">
        <v>377</v>
      </c>
      <c r="D33" t="s">
        <v>123</v>
      </c>
      <c r="E33" t="s">
        <v>168</v>
      </c>
      <c r="F33" s="14" t="s">
        <v>380</v>
      </c>
      <c r="G33" s="10" t="s">
        <v>169</v>
      </c>
      <c r="H33" t="s">
        <v>170</v>
      </c>
      <c r="I33" t="s">
        <v>171</v>
      </c>
    </row>
    <row r="34" spans="1:9" x14ac:dyDescent="0.25">
      <c r="A34">
        <v>20</v>
      </c>
      <c r="B34" s="1" t="s">
        <v>15</v>
      </c>
      <c r="D34" t="s">
        <v>181</v>
      </c>
      <c r="E34" t="s">
        <v>178</v>
      </c>
      <c r="F34" t="s">
        <v>326</v>
      </c>
      <c r="G34" s="10" t="s">
        <v>132</v>
      </c>
      <c r="H34" t="s">
        <v>180</v>
      </c>
      <c r="I34" t="s">
        <v>179</v>
      </c>
    </row>
    <row r="35" spans="1:9" x14ac:dyDescent="0.25">
      <c r="A35">
        <v>23</v>
      </c>
      <c r="B35" s="1" t="s">
        <v>15</v>
      </c>
      <c r="C35" t="s">
        <v>258</v>
      </c>
      <c r="D35" t="s">
        <v>229</v>
      </c>
      <c r="E35" t="s">
        <v>221</v>
      </c>
      <c r="F35" s="14" t="s">
        <v>351</v>
      </c>
      <c r="G35" s="10" t="s">
        <v>133</v>
      </c>
      <c r="H35" t="s">
        <v>228</v>
      </c>
      <c r="I35" t="s">
        <v>227</v>
      </c>
    </row>
    <row r="36" spans="1:9" x14ac:dyDescent="0.25">
      <c r="A36">
        <v>24</v>
      </c>
      <c r="B36" s="1" t="s">
        <v>15</v>
      </c>
      <c r="C36" t="s">
        <v>155</v>
      </c>
      <c r="D36">
        <v>10</v>
      </c>
      <c r="E36" t="s">
        <v>222</v>
      </c>
      <c r="F36" s="14" t="s">
        <v>330</v>
      </c>
      <c r="G36" s="10" t="s">
        <v>230</v>
      </c>
      <c r="H36" t="s">
        <v>231</v>
      </c>
      <c r="I36" t="s">
        <v>232</v>
      </c>
    </row>
    <row r="37" spans="1:9" x14ac:dyDescent="0.25">
      <c r="A37">
        <v>27</v>
      </c>
      <c r="B37" s="1" t="s">
        <v>15</v>
      </c>
      <c r="D37">
        <v>8</v>
      </c>
      <c r="E37" t="s">
        <v>217</v>
      </c>
      <c r="F37" s="14" t="s">
        <v>329</v>
      </c>
      <c r="G37" s="10" t="s">
        <v>230</v>
      </c>
      <c r="H37" s="14" t="s">
        <v>238</v>
      </c>
      <c r="I37" s="14" t="s">
        <v>239</v>
      </c>
    </row>
    <row r="38" spans="1:9" x14ac:dyDescent="0.25">
      <c r="A38">
        <v>29</v>
      </c>
      <c r="B38" s="1" t="s">
        <v>15</v>
      </c>
      <c r="D38">
        <v>6</v>
      </c>
      <c r="E38" t="s">
        <v>192</v>
      </c>
      <c r="F38" t="s">
        <v>331</v>
      </c>
      <c r="G38" s="10" t="s">
        <v>146</v>
      </c>
      <c r="H38" s="14" t="s">
        <v>244</v>
      </c>
      <c r="I38" s="14" t="s">
        <v>126</v>
      </c>
    </row>
    <row r="39" spans="1:9" x14ac:dyDescent="0.25">
      <c r="A39">
        <v>30</v>
      </c>
      <c r="B39" s="1" t="s">
        <v>15</v>
      </c>
      <c r="C39" t="s">
        <v>246</v>
      </c>
      <c r="D39">
        <v>16</v>
      </c>
      <c r="E39" t="s">
        <v>193</v>
      </c>
      <c r="F39" s="14" t="s">
        <v>332</v>
      </c>
      <c r="G39" s="10" t="s">
        <v>245</v>
      </c>
      <c r="H39" s="14" t="s">
        <v>247</v>
      </c>
      <c r="I39" s="14" t="s">
        <v>248</v>
      </c>
    </row>
    <row r="40" spans="1:9" x14ac:dyDescent="0.25">
      <c r="A40">
        <v>31</v>
      </c>
      <c r="B40" s="1" t="s">
        <v>15</v>
      </c>
      <c r="D40">
        <v>20</v>
      </c>
      <c r="E40" t="s">
        <v>320</v>
      </c>
      <c r="F40" s="14" t="s">
        <v>333</v>
      </c>
      <c r="G40" s="10" t="s">
        <v>249</v>
      </c>
      <c r="H40" s="14" t="s">
        <v>250</v>
      </c>
      <c r="I40" s="14" t="s">
        <v>251</v>
      </c>
    </row>
    <row r="41" spans="1:9" x14ac:dyDescent="0.25">
      <c r="A41">
        <v>32</v>
      </c>
      <c r="B41" s="1" t="s">
        <v>15</v>
      </c>
      <c r="D41">
        <v>10</v>
      </c>
      <c r="E41" t="s">
        <v>198</v>
      </c>
      <c r="F41" s="14" t="s">
        <v>376</v>
      </c>
      <c r="G41" s="10" t="s">
        <v>253</v>
      </c>
      <c r="H41" s="14" t="s">
        <v>254</v>
      </c>
      <c r="I41" s="14" t="s">
        <v>252</v>
      </c>
    </row>
    <row r="42" spans="1:9" x14ac:dyDescent="0.25">
      <c r="A42">
        <v>33</v>
      </c>
      <c r="B42" s="1" t="s">
        <v>15</v>
      </c>
      <c r="D42">
        <v>20</v>
      </c>
      <c r="E42" t="s">
        <v>206</v>
      </c>
      <c r="F42" s="14" t="s">
        <v>369</v>
      </c>
      <c r="G42" s="10" t="s">
        <v>255</v>
      </c>
      <c r="H42" s="14" t="s">
        <v>256</v>
      </c>
      <c r="I42" s="14" t="s">
        <v>308</v>
      </c>
    </row>
    <row r="43" spans="1:9" x14ac:dyDescent="0.25">
      <c r="A43">
        <v>35</v>
      </c>
      <c r="B43" s="1" t="s">
        <v>15</v>
      </c>
      <c r="C43" t="s">
        <v>258</v>
      </c>
      <c r="D43">
        <v>12</v>
      </c>
      <c r="E43" t="s">
        <v>200</v>
      </c>
      <c r="F43" s="14" t="s">
        <v>336</v>
      </c>
      <c r="G43" s="10" t="s">
        <v>259</v>
      </c>
      <c r="H43" s="14" t="s">
        <v>266</v>
      </c>
      <c r="I43" s="14" t="s">
        <v>265</v>
      </c>
    </row>
    <row r="44" spans="1:9" x14ac:dyDescent="0.25">
      <c r="A44">
        <v>36</v>
      </c>
      <c r="B44" s="1" t="s">
        <v>15</v>
      </c>
      <c r="C44" t="s">
        <v>258</v>
      </c>
      <c r="D44">
        <v>20</v>
      </c>
      <c r="E44" t="s">
        <v>201</v>
      </c>
      <c r="F44" s="14" t="s">
        <v>370</v>
      </c>
      <c r="G44" s="10" t="s">
        <v>267</v>
      </c>
      <c r="H44" s="14" t="s">
        <v>268</v>
      </c>
      <c r="I44" s="14" t="s">
        <v>269</v>
      </c>
    </row>
    <row r="45" spans="1:9" x14ac:dyDescent="0.25">
      <c r="A45">
        <v>37</v>
      </c>
      <c r="B45" s="1" t="s">
        <v>15</v>
      </c>
      <c r="D45">
        <v>10</v>
      </c>
      <c r="E45" t="s">
        <v>202</v>
      </c>
      <c r="F45" s="14" t="s">
        <v>337</v>
      </c>
      <c r="G45" s="10" t="s">
        <v>270</v>
      </c>
      <c r="H45" s="14" t="s">
        <v>271</v>
      </c>
      <c r="I45" s="14" t="s">
        <v>272</v>
      </c>
    </row>
    <row r="46" spans="1:9" x14ac:dyDescent="0.25">
      <c r="A46">
        <v>38</v>
      </c>
      <c r="B46" s="1" t="s">
        <v>15</v>
      </c>
      <c r="C46" t="s">
        <v>58</v>
      </c>
      <c r="D46">
        <v>7</v>
      </c>
      <c r="E46" t="s">
        <v>399</v>
      </c>
      <c r="F46" t="s">
        <v>400</v>
      </c>
      <c r="G46" s="10" t="s">
        <v>109</v>
      </c>
      <c r="H46" s="14" t="s">
        <v>274</v>
      </c>
      <c r="I46" s="14" t="s">
        <v>275</v>
      </c>
    </row>
    <row r="47" spans="1:9" x14ac:dyDescent="0.25">
      <c r="A47">
        <v>39</v>
      </c>
      <c r="B47" s="1" t="s">
        <v>15</v>
      </c>
      <c r="D47">
        <v>10</v>
      </c>
      <c r="E47" t="s">
        <v>204</v>
      </c>
      <c r="F47" s="14" t="s">
        <v>338</v>
      </c>
      <c r="G47" s="10" t="s">
        <v>267</v>
      </c>
      <c r="H47" s="14" t="s">
        <v>280</v>
      </c>
      <c r="I47" s="14" t="s">
        <v>279</v>
      </c>
    </row>
    <row r="48" spans="1:9" x14ac:dyDescent="0.25">
      <c r="A48">
        <v>40</v>
      </c>
      <c r="B48" s="1" t="s">
        <v>15</v>
      </c>
      <c r="C48" t="s">
        <v>282</v>
      </c>
      <c r="D48" t="s">
        <v>281</v>
      </c>
      <c r="E48" t="s">
        <v>210</v>
      </c>
      <c r="F48" s="14" t="s">
        <v>339</v>
      </c>
      <c r="G48" s="10" t="s">
        <v>267</v>
      </c>
      <c r="H48" s="14" t="s">
        <v>287</v>
      </c>
      <c r="I48" s="14" t="s">
        <v>167</v>
      </c>
    </row>
    <row r="49" spans="1:9" x14ac:dyDescent="0.25">
      <c r="A49">
        <v>41</v>
      </c>
      <c r="B49" s="1" t="s">
        <v>15</v>
      </c>
      <c r="C49" t="s">
        <v>290</v>
      </c>
      <c r="D49" t="s">
        <v>289</v>
      </c>
      <c r="E49" t="s">
        <v>211</v>
      </c>
      <c r="F49" s="14" t="s">
        <v>340</v>
      </c>
      <c r="G49" s="10" t="s">
        <v>276</v>
      </c>
      <c r="H49" s="14" t="s">
        <v>291</v>
      </c>
      <c r="I49" s="14" t="s">
        <v>288</v>
      </c>
    </row>
    <row r="50" spans="1:9" x14ac:dyDescent="0.25">
      <c r="A50">
        <v>42</v>
      </c>
      <c r="B50" s="1" t="s">
        <v>15</v>
      </c>
      <c r="D50" t="s">
        <v>292</v>
      </c>
      <c r="E50" t="s">
        <v>212</v>
      </c>
      <c r="F50" s="14" t="s">
        <v>341</v>
      </c>
      <c r="G50" s="10" t="s">
        <v>276</v>
      </c>
      <c r="H50" s="14" t="s">
        <v>293</v>
      </c>
      <c r="I50" s="14" t="s">
        <v>294</v>
      </c>
    </row>
    <row r="51" spans="1:9" x14ac:dyDescent="0.25">
      <c r="A51">
        <v>43</v>
      </c>
      <c r="B51" s="1" t="s">
        <v>15</v>
      </c>
      <c r="D51" t="s">
        <v>289</v>
      </c>
      <c r="E51" t="s">
        <v>213</v>
      </c>
      <c r="F51" s="14" t="s">
        <v>342</v>
      </c>
      <c r="G51" s="10" t="s">
        <v>277</v>
      </c>
      <c r="H51" s="14" t="s">
        <v>296</v>
      </c>
      <c r="I51" s="14" t="s">
        <v>295</v>
      </c>
    </row>
    <row r="52" spans="1:9" x14ac:dyDescent="0.25">
      <c r="A52">
        <v>44</v>
      </c>
      <c r="B52" s="1" t="s">
        <v>15</v>
      </c>
      <c r="D52" t="s">
        <v>292</v>
      </c>
      <c r="E52" t="s">
        <v>215</v>
      </c>
      <c r="F52" s="14" t="s">
        <v>334</v>
      </c>
      <c r="G52" s="10" t="s">
        <v>135</v>
      </c>
      <c r="H52" s="14" t="s">
        <v>297</v>
      </c>
      <c r="I52" s="14" t="s">
        <v>298</v>
      </c>
    </row>
    <row r="53" spans="1:9" x14ac:dyDescent="0.25">
      <c r="A53">
        <v>45</v>
      </c>
      <c r="B53" s="1" t="s">
        <v>15</v>
      </c>
      <c r="C53" t="s">
        <v>303</v>
      </c>
      <c r="D53" t="s">
        <v>300</v>
      </c>
      <c r="E53" t="s">
        <v>216</v>
      </c>
      <c r="F53" s="14" t="s">
        <v>343</v>
      </c>
      <c r="G53" s="10" t="s">
        <v>249</v>
      </c>
      <c r="H53" s="14" t="s">
        <v>301</v>
      </c>
      <c r="I53" s="14" t="s">
        <v>302</v>
      </c>
    </row>
    <row r="54" spans="1:9" x14ac:dyDescent="0.25">
      <c r="A54">
        <v>46</v>
      </c>
      <c r="B54" s="1" t="s">
        <v>15</v>
      </c>
      <c r="D54" t="s">
        <v>304</v>
      </c>
      <c r="E54" t="s">
        <v>224</v>
      </c>
      <c r="F54" s="14" t="s">
        <v>344</v>
      </c>
      <c r="G54" s="10" t="s">
        <v>277</v>
      </c>
      <c r="H54" s="14" t="s">
        <v>309</v>
      </c>
      <c r="I54" s="14" t="s">
        <v>305</v>
      </c>
    </row>
    <row r="55" spans="1:9" x14ac:dyDescent="0.25">
      <c r="A55">
        <v>47</v>
      </c>
      <c r="B55" s="1" t="s">
        <v>15</v>
      </c>
      <c r="D55" t="s">
        <v>312</v>
      </c>
      <c r="E55" t="s">
        <v>225</v>
      </c>
      <c r="F55" s="14" t="s">
        <v>345</v>
      </c>
      <c r="G55" s="10" t="s">
        <v>278</v>
      </c>
      <c r="H55" s="14" t="s">
        <v>311</v>
      </c>
      <c r="I55" s="14" t="s">
        <v>310</v>
      </c>
    </row>
    <row r="56" spans="1:9" x14ac:dyDescent="0.25">
      <c r="A56">
        <v>49</v>
      </c>
      <c r="B56" s="1" t="s">
        <v>15</v>
      </c>
      <c r="D56" t="s">
        <v>284</v>
      </c>
      <c r="E56" t="s">
        <v>283</v>
      </c>
      <c r="F56" s="14" t="s">
        <v>385</v>
      </c>
      <c r="G56" s="10" t="s">
        <v>284</v>
      </c>
      <c r="H56" t="s">
        <v>286</v>
      </c>
      <c r="I56" t="s">
        <v>285</v>
      </c>
    </row>
    <row r="57" spans="1:9" x14ac:dyDescent="0.25">
      <c r="A57">
        <v>52</v>
      </c>
      <c r="B57" s="1" t="s">
        <v>15</v>
      </c>
      <c r="E57" t="s">
        <v>365</v>
      </c>
      <c r="F57" s="14" t="s">
        <v>366</v>
      </c>
      <c r="G57" s="10"/>
    </row>
    <row r="58" spans="1:9" x14ac:dyDescent="0.25">
      <c r="A58">
        <v>53</v>
      </c>
      <c r="B58" s="1" t="s">
        <v>15</v>
      </c>
      <c r="C58" t="s">
        <v>258</v>
      </c>
      <c r="E58" t="s">
        <v>377</v>
      </c>
      <c r="F58" s="14" t="s">
        <v>381</v>
      </c>
      <c r="G58" t="s">
        <v>169</v>
      </c>
      <c r="H58" t="s">
        <v>379</v>
      </c>
      <c r="I58" t="s">
        <v>378</v>
      </c>
    </row>
    <row r="65" spans="4:6" x14ac:dyDescent="0.25">
      <c r="E65" t="s">
        <v>128</v>
      </c>
    </row>
    <row r="66" spans="4:6" x14ac:dyDescent="0.25">
      <c r="E66" t="s">
        <v>64</v>
      </c>
    </row>
    <row r="67" spans="4:6" x14ac:dyDescent="0.25">
      <c r="D67" s="11" t="s">
        <v>263</v>
      </c>
    </row>
    <row r="68" spans="4:6" x14ac:dyDescent="0.25">
      <c r="D68" s="11" t="s">
        <v>260</v>
      </c>
    </row>
    <row r="69" spans="4:6" x14ac:dyDescent="0.25">
      <c r="D69" s="11" t="s">
        <v>264</v>
      </c>
    </row>
    <row r="70" spans="4:6" x14ac:dyDescent="0.25">
      <c r="D70" s="11" t="s">
        <v>373</v>
      </c>
    </row>
    <row r="71" spans="4:6" x14ac:dyDescent="0.25">
      <c r="D71" s="11" t="s">
        <v>375</v>
      </c>
    </row>
    <row r="72" spans="4:6" x14ac:dyDescent="0.25">
      <c r="D72" t="s">
        <v>261</v>
      </c>
    </row>
    <row r="73" spans="4:6" x14ac:dyDescent="0.25">
      <c r="D73" t="s">
        <v>262</v>
      </c>
      <c r="F73" t="s">
        <v>372</v>
      </c>
    </row>
    <row r="74" spans="4:6" x14ac:dyDescent="0.25">
      <c r="D74" t="s">
        <v>307</v>
      </c>
    </row>
    <row r="75" spans="4:6" x14ac:dyDescent="0.25">
      <c r="E75" t="s">
        <v>306</v>
      </c>
    </row>
    <row r="76" spans="4:6" x14ac:dyDescent="0.25">
      <c r="D76" t="s">
        <v>319</v>
      </c>
    </row>
  </sheetData>
  <sortState ref="O5:O10">
    <sortCondition descending="1" ref="O5"/>
  </sortState>
  <dataValidations count="1">
    <dataValidation type="list" allowBlank="1" showInputMessage="1" showErrorMessage="1" sqref="B5:B58">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election activeCell="A27" activeCellId="2" sqref="A12 A20 A27"/>
    </sheetView>
  </sheetViews>
  <sheetFormatPr defaultRowHeight="15" x14ac:dyDescent="0.25"/>
  <cols>
    <col min="2" max="2" width="16.42578125" customWidth="1"/>
  </cols>
  <sheetData>
    <row r="1" spans="1:16" x14ac:dyDescent="0.25">
      <c r="A1" t="s">
        <v>443</v>
      </c>
    </row>
    <row r="2" spans="1:16" x14ac:dyDescent="0.25">
      <c r="A2" t="s">
        <v>409</v>
      </c>
      <c r="B2" t="s">
        <v>410</v>
      </c>
      <c r="C2" t="s">
        <v>411</v>
      </c>
    </row>
    <row r="3" spans="1:16" x14ac:dyDescent="0.25">
      <c r="A3" t="s">
        <v>412</v>
      </c>
      <c r="B3" t="s">
        <v>413</v>
      </c>
      <c r="C3" t="s">
        <v>414</v>
      </c>
    </row>
    <row r="5" spans="1:16" x14ac:dyDescent="0.25">
      <c r="A5" t="s">
        <v>407</v>
      </c>
    </row>
    <row r="8" spans="1:16" x14ac:dyDescent="0.25">
      <c r="A8" t="s">
        <v>408</v>
      </c>
    </row>
    <row r="9" spans="1:16" x14ac:dyDescent="0.25">
      <c r="A9" t="s">
        <v>415</v>
      </c>
    </row>
    <row r="10" spans="1:16" x14ac:dyDescent="0.25">
      <c r="A10" s="17" t="s">
        <v>409</v>
      </c>
    </row>
    <row r="11" spans="1:16" x14ac:dyDescent="0.25">
      <c r="A11" s="4" t="s">
        <v>71</v>
      </c>
      <c r="F11" t="s">
        <v>429</v>
      </c>
    </row>
    <row r="12" spans="1:16" x14ac:dyDescent="0.25">
      <c r="A12" s="5" t="s">
        <v>419</v>
      </c>
      <c r="F12" t="s">
        <v>430</v>
      </c>
    </row>
    <row r="13" spans="1:16" x14ac:dyDescent="0.25">
      <c r="A13" t="s">
        <v>416</v>
      </c>
      <c r="F13" t="s">
        <v>431</v>
      </c>
    </row>
    <row r="14" spans="1:16" x14ac:dyDescent="0.25">
      <c r="A14" t="s">
        <v>347</v>
      </c>
    </row>
    <row r="15" spans="1:16" x14ac:dyDescent="0.25">
      <c r="A15" t="s">
        <v>81</v>
      </c>
      <c r="F15" t="s">
        <v>432</v>
      </c>
      <c r="G15" s="23" t="s">
        <v>437</v>
      </c>
      <c r="H15" t="s">
        <v>433</v>
      </c>
      <c r="I15" s="23" t="s">
        <v>437</v>
      </c>
      <c r="J15" t="s">
        <v>58</v>
      </c>
      <c r="K15" s="23" t="s">
        <v>437</v>
      </c>
      <c r="L15" t="s">
        <v>434</v>
      </c>
      <c r="M15" s="23" t="s">
        <v>437</v>
      </c>
      <c r="N15" t="s">
        <v>435</v>
      </c>
      <c r="O15" s="23" t="s">
        <v>437</v>
      </c>
      <c r="P15" t="s">
        <v>353</v>
      </c>
    </row>
    <row r="16" spans="1:16" x14ac:dyDescent="0.25">
      <c r="A16" t="s">
        <v>417</v>
      </c>
      <c r="F16" t="s">
        <v>436</v>
      </c>
    </row>
    <row r="17" spans="1:1" x14ac:dyDescent="0.25">
      <c r="A17" t="s">
        <v>161</v>
      </c>
    </row>
    <row r="18" spans="1:1" x14ac:dyDescent="0.25">
      <c r="A18" t="s">
        <v>418</v>
      </c>
    </row>
    <row r="19" spans="1:1" x14ac:dyDescent="0.25">
      <c r="A19" t="s">
        <v>246</v>
      </c>
    </row>
    <row r="20" spans="1:1" x14ac:dyDescent="0.25">
      <c r="A20" s="5" t="s">
        <v>420</v>
      </c>
    </row>
    <row r="21" spans="1:1" x14ac:dyDescent="0.25">
      <c r="A21" s="19" t="s">
        <v>421</v>
      </c>
    </row>
    <row r="22" spans="1:1" x14ac:dyDescent="0.25">
      <c r="A22" s="19" t="s">
        <v>58</v>
      </c>
    </row>
    <row r="23" spans="1:1" x14ac:dyDescent="0.25">
      <c r="A23" s="19" t="s">
        <v>422</v>
      </c>
    </row>
    <row r="24" spans="1:1" x14ac:dyDescent="0.25">
      <c r="A24" s="19" t="s">
        <v>423</v>
      </c>
    </row>
    <row r="25" spans="1:1" x14ac:dyDescent="0.25">
      <c r="A25" s="19" t="s">
        <v>155</v>
      </c>
    </row>
    <row r="26" spans="1:1" x14ac:dyDescent="0.25">
      <c r="A26" s="19" t="s">
        <v>223</v>
      </c>
    </row>
    <row r="27" spans="1:1" x14ac:dyDescent="0.25">
      <c r="A27" s="5" t="s">
        <v>424</v>
      </c>
    </row>
    <row r="28" spans="1:1" x14ac:dyDescent="0.25">
      <c r="A28" s="19" t="s">
        <v>425</v>
      </c>
    </row>
    <row r="29" spans="1:1" x14ac:dyDescent="0.25">
      <c r="A29" s="19" t="s">
        <v>426</v>
      </c>
    </row>
    <row r="30" spans="1:1" x14ac:dyDescent="0.25">
      <c r="A30" s="19" t="s">
        <v>427</v>
      </c>
    </row>
    <row r="31" spans="1:1" x14ac:dyDescent="0.25">
      <c r="A31" s="19" t="s">
        <v>199</v>
      </c>
    </row>
    <row r="32" spans="1:1" x14ac:dyDescent="0.25">
      <c r="A32" s="19" t="s">
        <v>428</v>
      </c>
    </row>
    <row r="34" spans="1:1" x14ac:dyDescent="0.25">
      <c r="A34" s="17" t="s">
        <v>412</v>
      </c>
    </row>
    <row r="35" spans="1:1" x14ac:dyDescent="0.25">
      <c r="A35" s="5" t="s">
        <v>419</v>
      </c>
    </row>
    <row r="36" spans="1:1" x14ac:dyDescent="0.25">
      <c r="A36" t="s">
        <v>438</v>
      </c>
    </row>
    <row r="37" spans="1:1" x14ac:dyDescent="0.25">
      <c r="A37" t="s">
        <v>440</v>
      </c>
    </row>
    <row r="38" spans="1:1" x14ac:dyDescent="0.25">
      <c r="A38" t="s">
        <v>442</v>
      </c>
    </row>
    <row r="39" spans="1:1" x14ac:dyDescent="0.25">
      <c r="A39" s="5" t="s">
        <v>420</v>
      </c>
    </row>
    <row r="40" spans="1:1" x14ac:dyDescent="0.25">
      <c r="A40" t="s">
        <v>439</v>
      </c>
    </row>
    <row r="41" spans="1:1" x14ac:dyDescent="0.25">
      <c r="A41" t="s">
        <v>441</v>
      </c>
    </row>
    <row r="42" spans="1:1" x14ac:dyDescent="0.25">
      <c r="A42" t="s">
        <v>219</v>
      </c>
    </row>
    <row r="43" spans="1:1" x14ac:dyDescent="0.25">
      <c r="A43" s="5" t="s">
        <v>424</v>
      </c>
    </row>
    <row r="44" spans="1:1" x14ac:dyDescent="0.25">
      <c r="A44" t="s">
        <v>175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21" workbookViewId="0">
      <selection activeCell="A62" sqref="A62"/>
    </sheetView>
  </sheetViews>
  <sheetFormatPr defaultRowHeight="15" x14ac:dyDescent="0.25"/>
  <sheetData>
    <row r="1" spans="1:3" x14ac:dyDescent="0.25">
      <c r="A1" t="s">
        <v>444</v>
      </c>
    </row>
    <row r="2" spans="1:3" x14ac:dyDescent="0.25">
      <c r="A2">
        <f>450-365</f>
        <v>85</v>
      </c>
      <c r="B2" t="s">
        <v>445</v>
      </c>
    </row>
    <row r="3" spans="1:3" x14ac:dyDescent="0.25">
      <c r="A3">
        <f>A2*0.5</f>
        <v>42.5</v>
      </c>
      <c r="B3" t="s">
        <v>474</v>
      </c>
      <c r="C3" t="s">
        <v>475</v>
      </c>
    </row>
    <row r="5" spans="1:3" x14ac:dyDescent="0.25">
      <c r="A5" t="s">
        <v>446</v>
      </c>
    </row>
    <row r="6" spans="1:3" x14ac:dyDescent="0.25">
      <c r="A6">
        <v>12</v>
      </c>
      <c r="B6" t="s">
        <v>448</v>
      </c>
    </row>
    <row r="7" spans="1:3" x14ac:dyDescent="0.25">
      <c r="A7">
        <v>12</v>
      </c>
      <c r="B7" t="s">
        <v>447</v>
      </c>
    </row>
    <row r="8" spans="1:3" x14ac:dyDescent="0.25">
      <c r="A8">
        <f>12*4+12*3</f>
        <v>84</v>
      </c>
      <c r="B8" t="s">
        <v>450</v>
      </c>
    </row>
    <row r="10" spans="1:3" x14ac:dyDescent="0.25">
      <c r="A10">
        <f>A6*4*5</f>
        <v>240</v>
      </c>
      <c r="B10" t="s">
        <v>449</v>
      </c>
    </row>
    <row r="11" spans="1:3" x14ac:dyDescent="0.25">
      <c r="A11">
        <f>A7*3*1</f>
        <v>36</v>
      </c>
      <c r="B11" t="s">
        <v>451</v>
      </c>
    </row>
    <row r="12" spans="1:3" x14ac:dyDescent="0.25">
      <c r="A12">
        <f>A11+A10</f>
        <v>276</v>
      </c>
      <c r="B12" t="s">
        <v>473</v>
      </c>
    </row>
    <row r="13" spans="1:3" x14ac:dyDescent="0.25">
      <c r="B13" t="s">
        <v>452</v>
      </c>
    </row>
    <row r="15" spans="1:3" x14ac:dyDescent="0.25">
      <c r="A15" t="s">
        <v>453</v>
      </c>
    </row>
    <row r="16" spans="1:3" x14ac:dyDescent="0.25">
      <c r="A16" t="s">
        <v>454</v>
      </c>
    </row>
    <row r="17" spans="1:4" x14ac:dyDescent="0.25">
      <c r="A17" t="s">
        <v>455</v>
      </c>
    </row>
    <row r="19" spans="1:4" x14ac:dyDescent="0.25">
      <c r="A19" t="s">
        <v>460</v>
      </c>
      <c r="B19" t="s">
        <v>6</v>
      </c>
      <c r="C19" t="s">
        <v>461</v>
      </c>
      <c r="D19" t="s">
        <v>71</v>
      </c>
    </row>
    <row r="20" spans="1:4" x14ac:dyDescent="0.25">
      <c r="A20" s="20">
        <v>50</v>
      </c>
      <c r="B20" s="22" t="s">
        <v>16</v>
      </c>
      <c r="C20" s="20">
        <v>5</v>
      </c>
      <c r="D20" s="20" t="s">
        <v>457</v>
      </c>
    </row>
    <row r="21" spans="1:4" x14ac:dyDescent="0.25">
      <c r="A21" s="19">
        <v>51</v>
      </c>
      <c r="B21" s="21" t="s">
        <v>16</v>
      </c>
      <c r="C21" s="19">
        <v>2</v>
      </c>
      <c r="D21" s="19" t="s">
        <v>347</v>
      </c>
    </row>
    <row r="22" spans="1:4" x14ac:dyDescent="0.25">
      <c r="A22" s="20">
        <v>2</v>
      </c>
      <c r="B22" s="22" t="s">
        <v>13</v>
      </c>
      <c r="C22" s="20">
        <v>1.5</v>
      </c>
      <c r="D22" s="20" t="s">
        <v>81</v>
      </c>
    </row>
    <row r="23" spans="1:4" x14ac:dyDescent="0.25">
      <c r="A23" s="19">
        <v>3</v>
      </c>
      <c r="B23" s="21" t="s">
        <v>13</v>
      </c>
      <c r="C23" s="19">
        <v>2</v>
      </c>
      <c r="D23" s="19" t="s">
        <v>108</v>
      </c>
    </row>
    <row r="24" spans="1:4" x14ac:dyDescent="0.25">
      <c r="A24" s="20">
        <v>16</v>
      </c>
      <c r="B24" s="22" t="s">
        <v>13</v>
      </c>
      <c r="C24" s="20">
        <v>6</v>
      </c>
      <c r="D24" s="20" t="s">
        <v>161</v>
      </c>
    </row>
    <row r="25" spans="1:4" x14ac:dyDescent="0.25">
      <c r="A25" s="20">
        <v>22</v>
      </c>
      <c r="B25" s="22" t="s">
        <v>13</v>
      </c>
      <c r="C25" s="20">
        <v>4</v>
      </c>
      <c r="D25" s="20" t="s">
        <v>183</v>
      </c>
    </row>
    <row r="26" spans="1:4" x14ac:dyDescent="0.25">
      <c r="A26" s="19">
        <v>48</v>
      </c>
      <c r="B26" s="21" t="s">
        <v>13</v>
      </c>
      <c r="C26" s="19">
        <v>8</v>
      </c>
      <c r="D26" s="19" t="s">
        <v>240</v>
      </c>
    </row>
    <row r="27" spans="1:4" x14ac:dyDescent="0.25">
      <c r="A27" s="19">
        <v>6</v>
      </c>
      <c r="B27" s="21" t="s">
        <v>14</v>
      </c>
      <c r="C27" s="19">
        <v>20</v>
      </c>
      <c r="D27" s="19" t="s">
        <v>119</v>
      </c>
    </row>
    <row r="28" spans="1:4" x14ac:dyDescent="0.25">
      <c r="A28" s="20">
        <v>7</v>
      </c>
      <c r="B28" s="22" t="s">
        <v>14</v>
      </c>
      <c r="C28" s="20">
        <v>30</v>
      </c>
      <c r="D28" s="20" t="s">
        <v>58</v>
      </c>
    </row>
    <row r="29" spans="1:4" x14ac:dyDescent="0.25">
      <c r="A29" s="19">
        <v>10</v>
      </c>
      <c r="B29" s="21" t="s">
        <v>14</v>
      </c>
      <c r="C29" s="19">
        <v>9</v>
      </c>
      <c r="D29" s="19" t="s">
        <v>197</v>
      </c>
    </row>
    <row r="30" spans="1:4" x14ac:dyDescent="0.25">
      <c r="A30" s="20">
        <v>12</v>
      </c>
      <c r="B30" s="22" t="s">
        <v>14</v>
      </c>
      <c r="C30" s="20">
        <f>15+8+15+20+30</f>
        <v>88</v>
      </c>
      <c r="D30" s="20" t="s">
        <v>148</v>
      </c>
    </row>
    <row r="31" spans="1:4" x14ac:dyDescent="0.25">
      <c r="A31" s="19">
        <v>13</v>
      </c>
      <c r="B31" s="21" t="s">
        <v>14</v>
      </c>
      <c r="C31" s="19">
        <v>10</v>
      </c>
      <c r="D31" s="19" t="s">
        <v>149</v>
      </c>
    </row>
    <row r="32" spans="1:4" x14ac:dyDescent="0.25">
      <c r="A32" s="20">
        <v>14</v>
      </c>
      <c r="B32" s="22" t="s">
        <v>14</v>
      </c>
      <c r="C32" s="20">
        <v>10</v>
      </c>
      <c r="D32" s="20" t="s">
        <v>155</v>
      </c>
    </row>
    <row r="33" spans="1:4" x14ac:dyDescent="0.25">
      <c r="A33" s="19">
        <v>25</v>
      </c>
      <c r="B33" s="21" t="s">
        <v>14</v>
      </c>
      <c r="C33" s="19">
        <v>15</v>
      </c>
      <c r="D33" s="19" t="s">
        <v>223</v>
      </c>
    </row>
    <row r="34" spans="1:4" x14ac:dyDescent="0.25">
      <c r="A34" s="20">
        <v>4</v>
      </c>
      <c r="B34" s="22" t="s">
        <v>17</v>
      </c>
      <c r="C34" s="20">
        <v>2</v>
      </c>
      <c r="D34" s="20" t="s">
        <v>382</v>
      </c>
    </row>
    <row r="35" spans="1:4" x14ac:dyDescent="0.25">
      <c r="A35" s="19">
        <v>5</v>
      </c>
      <c r="B35" s="21" t="s">
        <v>17</v>
      </c>
      <c r="C35" s="19">
        <v>15</v>
      </c>
      <c r="D35" s="19" t="s">
        <v>116</v>
      </c>
    </row>
    <row r="36" spans="1:4" x14ac:dyDescent="0.25">
      <c r="A36" s="20">
        <v>19</v>
      </c>
      <c r="B36" s="22" t="s">
        <v>17</v>
      </c>
      <c r="C36" s="20">
        <v>8</v>
      </c>
      <c r="D36" s="20" t="s">
        <v>175</v>
      </c>
    </row>
    <row r="37" spans="1:4" x14ac:dyDescent="0.25">
      <c r="A37" s="19">
        <v>28</v>
      </c>
      <c r="B37" s="21" t="s">
        <v>17</v>
      </c>
      <c r="C37" s="19">
        <v>12</v>
      </c>
      <c r="D37" s="19" t="s">
        <v>190</v>
      </c>
    </row>
    <row r="38" spans="1:4" x14ac:dyDescent="0.25">
      <c r="A38" s="20">
        <v>34</v>
      </c>
      <c r="B38" s="22" t="s">
        <v>17</v>
      </c>
      <c r="C38" s="20">
        <v>6</v>
      </c>
      <c r="D38" s="20" t="s">
        <v>199</v>
      </c>
    </row>
    <row r="39" spans="1:4" x14ac:dyDescent="0.25">
      <c r="A39" s="19">
        <v>50</v>
      </c>
      <c r="B39" s="21" t="s">
        <v>17</v>
      </c>
      <c r="C39" s="19">
        <v>10</v>
      </c>
      <c r="D39" s="19" t="s">
        <v>299</v>
      </c>
    </row>
    <row r="40" spans="1:4" x14ac:dyDescent="0.25">
      <c r="A40" s="20">
        <v>26</v>
      </c>
      <c r="B40" s="22" t="s">
        <v>17</v>
      </c>
      <c r="C40" s="20">
        <v>12</v>
      </c>
      <c r="D40" s="20" t="s">
        <v>219</v>
      </c>
    </row>
    <row r="41" spans="1:4" x14ac:dyDescent="0.25">
      <c r="A41">
        <v>20</v>
      </c>
      <c r="B41" t="s">
        <v>465</v>
      </c>
    </row>
    <row r="43" spans="1:4" x14ac:dyDescent="0.25">
      <c r="A43">
        <v>15</v>
      </c>
      <c r="B43" t="s">
        <v>466</v>
      </c>
    </row>
    <row r="46" spans="1:4" x14ac:dyDescent="0.25">
      <c r="A46" t="s">
        <v>462</v>
      </c>
    </row>
    <row r="47" spans="1:4" x14ac:dyDescent="0.25">
      <c r="A47" s="5" t="s">
        <v>463</v>
      </c>
      <c r="B47">
        <f>SUM(C20:C21)</f>
        <v>7</v>
      </c>
    </row>
    <row r="48" spans="1:4" x14ac:dyDescent="0.25">
      <c r="A48" s="5" t="s">
        <v>419</v>
      </c>
      <c r="B48">
        <f>SUM(C22:C26)</f>
        <v>21.5</v>
      </c>
    </row>
    <row r="49" spans="1:7" x14ac:dyDescent="0.25">
      <c r="A49" s="5" t="s">
        <v>420</v>
      </c>
      <c r="B49">
        <f>SUM(C27:C33)</f>
        <v>182</v>
      </c>
    </row>
    <row r="50" spans="1:7" x14ac:dyDescent="0.25">
      <c r="A50" s="5" t="s">
        <v>424</v>
      </c>
      <c r="B50">
        <f>SUM(C34:C40)</f>
        <v>65</v>
      </c>
    </row>
    <row r="52" spans="1:7" x14ac:dyDescent="0.25">
      <c r="D52" t="s">
        <v>467</v>
      </c>
    </row>
    <row r="53" spans="1:7" x14ac:dyDescent="0.25">
      <c r="A53" s="5" t="s">
        <v>464</v>
      </c>
      <c r="D53">
        <f>SUM(B47:B49,A43,A41)</f>
        <v>245.5</v>
      </c>
      <c r="F53">
        <f>D53/12</f>
        <v>20.458333333333332</v>
      </c>
      <c r="G53" t="s">
        <v>477</v>
      </c>
    </row>
    <row r="54" spans="1:7" x14ac:dyDescent="0.25">
      <c r="B54" t="s">
        <v>468</v>
      </c>
      <c r="D54">
        <f>D53*1.5</f>
        <v>368.25</v>
      </c>
      <c r="F54">
        <f>D54/12</f>
        <v>30.6875</v>
      </c>
      <c r="G54" t="s">
        <v>477</v>
      </c>
    </row>
    <row r="56" spans="1:7" x14ac:dyDescent="0.25">
      <c r="A56" s="5" t="s">
        <v>476</v>
      </c>
      <c r="C56">
        <f>SUM(B47:B50,A43,A41)</f>
        <v>310.5</v>
      </c>
      <c r="E56">
        <f>C56/12</f>
        <v>25.875</v>
      </c>
      <c r="F56" t="s">
        <v>477</v>
      </c>
    </row>
    <row r="57" spans="1:7" x14ac:dyDescent="0.25">
      <c r="A57" t="s">
        <v>468</v>
      </c>
      <c r="C57">
        <f>C56*1.5</f>
        <v>465.75</v>
      </c>
      <c r="E57">
        <f>C57/12</f>
        <v>38.8125</v>
      </c>
      <c r="F57" t="s">
        <v>477</v>
      </c>
    </row>
    <row r="59" spans="1:7" x14ac:dyDescent="0.25">
      <c r="A59" t="s">
        <v>478</v>
      </c>
    </row>
    <row r="60" spans="1:7" x14ac:dyDescent="0.25">
      <c r="A60" t="s">
        <v>479</v>
      </c>
    </row>
    <row r="61" spans="1:7" x14ac:dyDescent="0.25">
      <c r="A61" t="s">
        <v>480</v>
      </c>
    </row>
    <row r="62" spans="1:7" x14ac:dyDescent="0.25">
      <c r="A62" t="s">
        <v>481</v>
      </c>
    </row>
  </sheetData>
  <dataValidations count="1">
    <dataValidation type="list" allowBlank="1" showInputMessage="1" showErrorMessage="1" sqref="B20:B40">
      <formula1>$K$5:$K$10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Outline</vt:lpstr>
      <vt:lpstr>Feedback</vt:lpstr>
      <vt:lpstr>Alpha 0.30 Feature Lock</vt:lpstr>
      <vt:lpstr>Alpha 0.30 Feature List</vt:lpstr>
      <vt:lpstr>Alpha 0.30 Scheduling</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2019-09-27T01:13:40Z</dcterms:modified>
</cp:coreProperties>
</file>