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ar1" sheetId="1" r:id="rId1"/>
    <sheet name="var2" sheetId="2" r:id="rId2"/>
    <sheet name="var3" sheetId="3" r:id="rId3"/>
  </sheets>
  <calcPr calcId="152511"/>
</workbook>
</file>

<file path=xl/calcChain.xml><?xml version="1.0" encoding="utf-8"?>
<calcChain xmlns="http://schemas.openxmlformats.org/spreadsheetml/2006/main">
  <c r="A7" i="3" l="1"/>
  <c r="E6" i="3"/>
  <c r="C6" i="3"/>
  <c r="C5" i="3"/>
  <c r="A6" i="3"/>
  <c r="G6" i="3"/>
  <c r="H6" i="3"/>
  <c r="I6" i="3" s="1"/>
  <c r="H5" i="3"/>
  <c r="I5" i="3" s="1"/>
  <c r="G5" i="3"/>
  <c r="G4" i="3"/>
  <c r="H4" i="3" s="1"/>
  <c r="I4" i="3" s="1"/>
  <c r="G3" i="3"/>
  <c r="H3" i="3" s="1"/>
  <c r="I3" i="3" s="1"/>
  <c r="G2" i="3"/>
  <c r="H2" i="3" s="1"/>
  <c r="C5" i="1"/>
  <c r="A5" i="1"/>
  <c r="C4" i="1"/>
  <c r="A4" i="1"/>
  <c r="A3" i="1"/>
  <c r="C3" i="1" s="1"/>
  <c r="A3" i="2"/>
  <c r="C2" i="1"/>
  <c r="C2" i="2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/>
  <c r="I2" i="2" s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6" i="1"/>
  <c r="H7" i="1"/>
  <c r="H8" i="1"/>
  <c r="H9" i="1"/>
  <c r="H10" i="1"/>
  <c r="H11" i="1"/>
  <c r="G11" i="1"/>
  <c r="G10" i="1"/>
  <c r="G9" i="1"/>
  <c r="G8" i="1"/>
  <c r="G7" i="1"/>
  <c r="G6" i="1"/>
  <c r="G5" i="1"/>
  <c r="G2" i="1"/>
  <c r="G3" i="1"/>
  <c r="G4" i="1"/>
  <c r="C2" i="3" l="1"/>
  <c r="A3" i="3" s="1"/>
  <c r="C3" i="3" s="1"/>
  <c r="A4" i="3" s="1"/>
  <c r="C4" i="3" s="1"/>
  <c r="A5" i="3" s="1"/>
  <c r="I2" i="3"/>
  <c r="C3" i="2"/>
  <c r="A4" i="2" s="1"/>
  <c r="C4" i="2" s="1"/>
  <c r="A5" i="2" s="1"/>
  <c r="C5" i="2" s="1"/>
  <c r="A6" i="2" s="1"/>
  <c r="C6" i="2" s="1"/>
  <c r="A7" i="2" s="1"/>
  <c r="C7" i="2" s="1"/>
</calcChain>
</file>

<file path=xl/sharedStrings.xml><?xml version="1.0" encoding="utf-8"?>
<sst xmlns="http://schemas.openxmlformats.org/spreadsheetml/2006/main" count="69" uniqueCount="20">
  <si>
    <t xml:space="preserve">From </t>
  </si>
  <si>
    <t>To</t>
  </si>
  <si>
    <t>Salzburg</t>
  </si>
  <si>
    <t>Udine</t>
  </si>
  <si>
    <t>Distance (km)</t>
  </si>
  <si>
    <t>Part At</t>
  </si>
  <si>
    <t xml:space="preserve">Arrive At </t>
  </si>
  <si>
    <t>Vienna</t>
  </si>
  <si>
    <t>Budapest</t>
  </si>
  <si>
    <t>Time (min)</t>
  </si>
  <si>
    <t>Cluj-Napoca</t>
  </si>
  <si>
    <t>Iasi</t>
  </si>
  <si>
    <t xml:space="preserve">Iasi </t>
  </si>
  <si>
    <t>Chisinau</t>
  </si>
  <si>
    <t>Sibiu</t>
  </si>
  <si>
    <t>Belgrade</t>
  </si>
  <si>
    <t>Zagreb</t>
  </si>
  <si>
    <t>Stay For (hours)</t>
  </si>
  <si>
    <t>km/h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</si>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</sst>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\.mm;@"/>
    <numFmt numFmtId="165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6" sqref="E16"/>
    </sheetView>
  </sheetViews>
  <sheetFormatPr defaultRowHeight="15" x14ac:dyDescent="0.25"/>
  <cols>
    <col min="1" max="1" width="11.42578125" bestFit="1" customWidth="1"/>
    <col min="2" max="2" width="14.28515625" customWidth="1"/>
    <col min="3" max="3" width="11.42578125" bestFit="1" customWidth="1"/>
    <col min="4" max="4" width="11.7109375" bestFit="1" customWidth="1"/>
    <col min="5" max="5" width="15" bestFit="1" customWidth="1"/>
    <col min="6" max="6" width="13.28515625" bestFit="1" customWidth="1"/>
    <col min="7" max="7" width="10.7109375" bestFit="1" customWidth="1"/>
  </cols>
  <sheetData>
    <row r="1" spans="1:9" x14ac:dyDescent="0.25">
      <c r="A1" t="s">
        <v>5</v>
      </c>
      <c r="B1" t="s">
        <v>0</v>
      </c>
      <c r="C1" t="s">
        <v>6</v>
      </c>
      <c r="D1" t="s">
        <v>1</v>
      </c>
      <c r="E1" t="s">
        <v>17</v>
      </c>
      <c r="F1" t="s">
        <v>4</v>
      </c>
      <c r="G1" t="s">
        <v>9</v>
      </c>
      <c r="H1" t="s">
        <v>19</v>
      </c>
      <c r="I1" t="s">
        <v>18</v>
      </c>
    </row>
    <row r="2" spans="1:9" x14ac:dyDescent="0.25">
      <c r="A2" s="3">
        <v>43710.166666666664</v>
      </c>
      <c r="B2" t="s">
        <v>7</v>
      </c>
      <c r="C2" s="4">
        <f>A2+(ROUNDUP(H2,0)/24)</f>
        <v>43710.333333333328</v>
      </c>
      <c r="D2" t="s">
        <v>2</v>
      </c>
      <c r="E2">
        <v>30</v>
      </c>
      <c r="F2">
        <v>322</v>
      </c>
      <c r="G2">
        <f>3*60+26</f>
        <v>206</v>
      </c>
      <c r="H2" s="1">
        <f>G2/60</f>
        <v>3.4333333333333331</v>
      </c>
      <c r="I2" s="2">
        <f>F2/H2</f>
        <v>93.786407766990294</v>
      </c>
    </row>
    <row r="3" spans="1:9" x14ac:dyDescent="0.25">
      <c r="A3" s="3">
        <f>C2+(ROUND(E2,0)/24)</f>
        <v>43711.583333333328</v>
      </c>
      <c r="B3" t="s">
        <v>2</v>
      </c>
      <c r="C3" s="4">
        <f>A3+(ROUNDUP(H3,0)/24)</f>
        <v>43711.749999999993</v>
      </c>
      <c r="D3" t="s">
        <v>7</v>
      </c>
      <c r="E3">
        <v>18</v>
      </c>
      <c r="F3">
        <v>297</v>
      </c>
      <c r="G3">
        <f>3*60+2</f>
        <v>182</v>
      </c>
      <c r="H3" s="1">
        <f t="shared" ref="H3:H11" si="0">G3/60</f>
        <v>3.0333333333333332</v>
      </c>
      <c r="I3" s="2">
        <f t="shared" ref="I3:I11" si="1">F3/H3</f>
        <v>97.912087912087912</v>
      </c>
    </row>
    <row r="4" spans="1:9" x14ac:dyDescent="0.25">
      <c r="A4" s="3">
        <f>C3+(ROUND(E3,0)/24)</f>
        <v>43712.499999999993</v>
      </c>
      <c r="B4" t="s">
        <v>7</v>
      </c>
      <c r="C4" s="4">
        <f>A4+(ROUNDUP(H4,0)/24)</f>
        <v>43712.624999999993</v>
      </c>
      <c r="D4" t="s">
        <v>8</v>
      </c>
      <c r="E4">
        <v>21</v>
      </c>
      <c r="F4">
        <v>240</v>
      </c>
      <c r="G4">
        <f>2*60 +40</f>
        <v>160</v>
      </c>
      <c r="H4" s="1">
        <f t="shared" si="0"/>
        <v>2.6666666666666665</v>
      </c>
      <c r="I4" s="2">
        <f t="shared" si="1"/>
        <v>90</v>
      </c>
    </row>
    <row r="5" spans="1:9" x14ac:dyDescent="0.25">
      <c r="A5" s="3">
        <f>C4+(ROUND(E4,0)/24)</f>
        <v>43713.499999999993</v>
      </c>
      <c r="B5" t="s">
        <v>8</v>
      </c>
      <c r="C5" s="4">
        <f>A5+(ROUNDUP(H5,0)/24)</f>
        <v>43713.749999999993</v>
      </c>
      <c r="D5" t="s">
        <v>10</v>
      </c>
      <c r="F5">
        <v>450</v>
      </c>
      <c r="G5">
        <f>5*60+42</f>
        <v>342</v>
      </c>
      <c r="H5" s="1">
        <f t="shared" si="0"/>
        <v>5.7</v>
      </c>
      <c r="I5" s="2">
        <f t="shared" si="1"/>
        <v>78.94736842105263</v>
      </c>
    </row>
    <row r="6" spans="1:9" x14ac:dyDescent="0.25">
      <c r="B6" t="s">
        <v>10</v>
      </c>
      <c r="D6" t="s">
        <v>11</v>
      </c>
      <c r="F6">
        <v>392</v>
      </c>
      <c r="G6">
        <f>6*60+11</f>
        <v>371</v>
      </c>
      <c r="H6" s="1">
        <f t="shared" si="0"/>
        <v>6.1833333333333336</v>
      </c>
      <c r="I6" s="2">
        <f t="shared" si="1"/>
        <v>63.39622641509434</v>
      </c>
    </row>
    <row r="7" spans="1:9" x14ac:dyDescent="0.25">
      <c r="B7" t="s">
        <v>12</v>
      </c>
      <c r="D7" t="s">
        <v>13</v>
      </c>
      <c r="F7">
        <v>151</v>
      </c>
      <c r="G7">
        <f>2*60+34</f>
        <v>154</v>
      </c>
      <c r="H7" s="1">
        <f t="shared" si="0"/>
        <v>2.5666666666666669</v>
      </c>
      <c r="I7" s="2">
        <f t="shared" si="1"/>
        <v>58.831168831168824</v>
      </c>
    </row>
    <row r="8" spans="1:9" x14ac:dyDescent="0.25">
      <c r="B8" t="s">
        <v>13</v>
      </c>
      <c r="D8" t="s">
        <v>14</v>
      </c>
      <c r="F8">
        <v>559</v>
      </c>
      <c r="G8">
        <f>8*60+36</f>
        <v>516</v>
      </c>
      <c r="H8" s="1">
        <f t="shared" si="0"/>
        <v>8.6</v>
      </c>
      <c r="I8" s="2">
        <f t="shared" si="1"/>
        <v>65</v>
      </c>
    </row>
    <row r="9" spans="1:9" x14ac:dyDescent="0.25">
      <c r="B9" t="s">
        <v>14</v>
      </c>
      <c r="D9" t="s">
        <v>15</v>
      </c>
      <c r="F9">
        <v>419</v>
      </c>
      <c r="G9">
        <f>5*60+43</f>
        <v>343</v>
      </c>
      <c r="H9" s="1">
        <f t="shared" si="0"/>
        <v>5.7166666666666668</v>
      </c>
      <c r="I9" s="2">
        <f t="shared" si="1"/>
        <v>73.294460641399411</v>
      </c>
    </row>
    <row r="10" spans="1:9" x14ac:dyDescent="0.25">
      <c r="B10" t="s">
        <v>15</v>
      </c>
      <c r="D10" t="s">
        <v>16</v>
      </c>
      <c r="F10">
        <v>397</v>
      </c>
      <c r="G10">
        <f>3*60+56</f>
        <v>236</v>
      </c>
      <c r="H10" s="1">
        <f t="shared" si="0"/>
        <v>3.9333333333333331</v>
      </c>
      <c r="I10" s="2">
        <f t="shared" si="1"/>
        <v>100.93220338983052</v>
      </c>
    </row>
    <row r="11" spans="1:9" x14ac:dyDescent="0.25">
      <c r="B11" t="s">
        <v>16</v>
      </c>
      <c r="D11" t="s">
        <v>3</v>
      </c>
      <c r="F11">
        <v>300</v>
      </c>
      <c r="G11">
        <f>3*60+20</f>
        <v>200</v>
      </c>
      <c r="H11" s="1">
        <f t="shared" si="0"/>
        <v>3.3333333333333335</v>
      </c>
      <c r="I11" s="2">
        <f t="shared" si="1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16" sqref="E16"/>
    </sheetView>
  </sheetViews>
  <sheetFormatPr defaultRowHeight="15" x14ac:dyDescent="0.25"/>
  <cols>
    <col min="1" max="1" width="12.42578125" style="3" bestFit="1" customWidth="1"/>
    <col min="2" max="2" width="9.28515625" bestFit="1" customWidth="1"/>
    <col min="3" max="3" width="12.42578125" style="4" bestFit="1" customWidth="1"/>
    <col min="4" max="4" width="9.28515625" bestFit="1" customWidth="1"/>
    <col min="5" max="5" width="15" bestFit="1" customWidth="1"/>
    <col min="6" max="6" width="13.28515625" bestFit="1" customWidth="1"/>
    <col min="7" max="7" width="10.7109375" bestFit="1" customWidth="1"/>
    <col min="8" max="8" width="8.42578125" bestFit="1" customWidth="1"/>
    <col min="9" max="9" width="5.7109375" bestFit="1" customWidth="1"/>
  </cols>
  <sheetData>
    <row r="1" spans="1:9" x14ac:dyDescent="0.25">
      <c r="A1" s="3" t="s">
        <v>5</v>
      </c>
      <c r="B1" t="s">
        <v>0</v>
      </c>
      <c r="C1" s="4" t="s">
        <v>6</v>
      </c>
      <c r="D1" t="s">
        <v>1</v>
      </c>
      <c r="E1" t="s">
        <v>17</v>
      </c>
      <c r="F1" t="s">
        <v>4</v>
      </c>
      <c r="G1" t="s">
        <v>9</v>
      </c>
      <c r="H1" t="s">
        <v>19</v>
      </c>
      <c r="I1" t="s">
        <v>18</v>
      </c>
    </row>
    <row r="2" spans="1:9" x14ac:dyDescent="0.25">
      <c r="A2" s="3">
        <v>43710.166666666664</v>
      </c>
      <c r="B2" t="s">
        <v>3</v>
      </c>
      <c r="C2" s="4">
        <f t="shared" ref="C2:C7" si="0">A2+(ROUNDUP(H2,0)/24)</f>
        <v>43710.375</v>
      </c>
      <c r="D2" t="s">
        <v>7</v>
      </c>
      <c r="E2">
        <v>48</v>
      </c>
      <c r="F2">
        <v>484</v>
      </c>
      <c r="G2">
        <f>4*60+47</f>
        <v>287</v>
      </c>
      <c r="H2" s="2">
        <f>G2/60</f>
        <v>4.7833333333333332</v>
      </c>
      <c r="I2" s="2">
        <f>F2/H2</f>
        <v>101.18466898954703</v>
      </c>
    </row>
    <row r="3" spans="1:9" x14ac:dyDescent="0.25">
      <c r="A3" s="3">
        <f>C2+(ROUND(E2,0)/24)</f>
        <v>43712.375</v>
      </c>
      <c r="B3" t="s">
        <v>7</v>
      </c>
      <c r="C3" s="4">
        <f t="shared" si="0"/>
        <v>43712.5</v>
      </c>
      <c r="D3" t="s">
        <v>8</v>
      </c>
      <c r="E3">
        <v>48</v>
      </c>
      <c r="F3">
        <v>240</v>
      </c>
      <c r="G3">
        <f>2*60 +40</f>
        <v>160</v>
      </c>
      <c r="H3" s="2">
        <f t="shared" ref="H3:H7" si="1">G3/60</f>
        <v>2.6666666666666665</v>
      </c>
      <c r="I3" s="2">
        <f t="shared" ref="I3" si="2">F3/H3</f>
        <v>90</v>
      </c>
    </row>
    <row r="4" spans="1:9" x14ac:dyDescent="0.25">
      <c r="A4" s="3">
        <f>C3+(ROUND(E3,0)/24)</f>
        <v>43714.5</v>
      </c>
      <c r="B4" t="s">
        <v>8</v>
      </c>
      <c r="C4" s="4">
        <f t="shared" si="0"/>
        <v>43715.083333333336</v>
      </c>
      <c r="D4" t="s">
        <v>13</v>
      </c>
      <c r="E4">
        <v>120</v>
      </c>
      <c r="F4">
        <v>941</v>
      </c>
      <c r="G4">
        <f>13*60+37</f>
        <v>817</v>
      </c>
      <c r="H4" s="2">
        <f t="shared" si="1"/>
        <v>13.616666666666667</v>
      </c>
      <c r="I4" s="2">
        <f t="shared" ref="I4:I6" si="3">F4/H4</f>
        <v>69.106487148102815</v>
      </c>
    </row>
    <row r="5" spans="1:9" x14ac:dyDescent="0.25">
      <c r="A5" s="3">
        <f>C4+(ROUND(E4,0)/24)</f>
        <v>43720.083333333336</v>
      </c>
      <c r="B5" t="s">
        <v>13</v>
      </c>
      <c r="C5" s="4">
        <f t="shared" si="0"/>
        <v>43720.458333333336</v>
      </c>
      <c r="D5" t="s">
        <v>14</v>
      </c>
      <c r="E5">
        <v>16</v>
      </c>
      <c r="F5">
        <v>559</v>
      </c>
      <c r="G5">
        <f>8*60+36</f>
        <v>516</v>
      </c>
      <c r="H5" s="2">
        <f t="shared" si="1"/>
        <v>8.6</v>
      </c>
      <c r="I5" s="2">
        <f t="shared" si="3"/>
        <v>65</v>
      </c>
    </row>
    <row r="6" spans="1:9" x14ac:dyDescent="0.25">
      <c r="A6" s="3">
        <f t="shared" ref="A6:A7" si="4">C5+(ROUND(E5,0)/24)</f>
        <v>43721.125</v>
      </c>
      <c r="B6" t="s">
        <v>14</v>
      </c>
      <c r="C6" s="4">
        <f t="shared" si="0"/>
        <v>43721.375</v>
      </c>
      <c r="D6" t="s">
        <v>15</v>
      </c>
      <c r="E6">
        <v>12</v>
      </c>
      <c r="F6">
        <v>419</v>
      </c>
      <c r="G6">
        <f>5*60+43</f>
        <v>343</v>
      </c>
      <c r="H6" s="2">
        <f t="shared" si="1"/>
        <v>5.7166666666666668</v>
      </c>
      <c r="I6" s="2">
        <f t="shared" si="3"/>
        <v>73.294460641399411</v>
      </c>
    </row>
    <row r="7" spans="1:9" x14ac:dyDescent="0.25">
      <c r="A7" s="3">
        <f t="shared" si="4"/>
        <v>43721.875</v>
      </c>
      <c r="B7" t="s">
        <v>15</v>
      </c>
      <c r="C7" s="4">
        <f t="shared" si="0"/>
        <v>43722.166666666664</v>
      </c>
      <c r="D7" t="s">
        <v>3</v>
      </c>
      <c r="F7">
        <v>685</v>
      </c>
      <c r="G7">
        <f>6*60+41</f>
        <v>401</v>
      </c>
      <c r="H7" s="2">
        <f t="shared" si="1"/>
        <v>6.6833333333333336</v>
      </c>
      <c r="I7" s="2">
        <f t="shared" ref="I7" si="5">F7/H7</f>
        <v>102.49376558603491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13" sqref="A13"/>
    </sheetView>
  </sheetViews>
  <sheetFormatPr defaultRowHeight="15" x14ac:dyDescent="0.25"/>
  <cols>
    <col min="1" max="1" width="11.42578125" bestFit="1" customWidth="1"/>
    <col min="2" max="2" width="11.7109375" bestFit="1" customWidth="1"/>
    <col min="3" max="3" width="11.42578125" bestFit="1" customWidth="1"/>
    <col min="4" max="4" width="11.7109375" bestFit="1" customWidth="1"/>
    <col min="5" max="5" width="15" bestFit="1" customWidth="1"/>
    <col min="6" max="6" width="13.28515625" bestFit="1" customWidth="1"/>
    <col min="7" max="7" width="10.7109375" bestFit="1" customWidth="1"/>
  </cols>
  <sheetData>
    <row r="1" spans="1:9" x14ac:dyDescent="0.25">
      <c r="A1" t="s">
        <v>5</v>
      </c>
      <c r="B1" t="s">
        <v>0</v>
      </c>
      <c r="C1" t="s">
        <v>6</v>
      </c>
      <c r="D1" t="s">
        <v>1</v>
      </c>
      <c r="E1" t="s">
        <v>17</v>
      </c>
      <c r="F1" t="s">
        <v>4</v>
      </c>
      <c r="G1" t="s">
        <v>9</v>
      </c>
      <c r="H1" t="s">
        <v>19</v>
      </c>
      <c r="I1" t="s">
        <v>18</v>
      </c>
    </row>
    <row r="2" spans="1:9" x14ac:dyDescent="0.25">
      <c r="A2" s="3">
        <v>43710.166666666664</v>
      </c>
      <c r="B2" t="s">
        <v>7</v>
      </c>
      <c r="C2" s="4">
        <f>A2+(ROUNDUP(H2,0)/24)</f>
        <v>43710.333333333328</v>
      </c>
      <c r="D2" t="s">
        <v>2</v>
      </c>
      <c r="E2">
        <v>30</v>
      </c>
      <c r="F2">
        <v>322</v>
      </c>
      <c r="G2">
        <f>3*60+26</f>
        <v>206</v>
      </c>
      <c r="H2" s="1">
        <f>G2/60</f>
        <v>3.4333333333333331</v>
      </c>
      <c r="I2" s="2">
        <f>F2/H2</f>
        <v>93.786407766990294</v>
      </c>
    </row>
    <row r="3" spans="1:9" x14ac:dyDescent="0.25">
      <c r="A3" s="3">
        <f>C2+(ROUND(E2,0)/24)</f>
        <v>43711.583333333328</v>
      </c>
      <c r="B3" t="s">
        <v>2</v>
      </c>
      <c r="C3" s="4">
        <f>A3+(ROUNDUP(H3,0)/24)</f>
        <v>43711.749999999993</v>
      </c>
      <c r="D3" t="s">
        <v>7</v>
      </c>
      <c r="E3">
        <v>18</v>
      </c>
      <c r="F3">
        <v>297</v>
      </c>
      <c r="G3">
        <f>3*60+2</f>
        <v>182</v>
      </c>
      <c r="H3" s="1">
        <f t="shared" ref="H3:H6" si="0">G3/60</f>
        <v>3.0333333333333332</v>
      </c>
      <c r="I3" s="2">
        <f t="shared" ref="I3:I6" si="1">F3/H3</f>
        <v>97.912087912087912</v>
      </c>
    </row>
    <row r="4" spans="1:9" x14ac:dyDescent="0.25">
      <c r="A4" s="3">
        <f>C3+(ROUND(E3,0)/24)</f>
        <v>43712.499999999993</v>
      </c>
      <c r="B4" t="s">
        <v>7</v>
      </c>
      <c r="C4" s="4">
        <f>A4+(ROUNDUP(H4,0)/24)</f>
        <v>43712.624999999993</v>
      </c>
      <c r="D4" t="s">
        <v>8</v>
      </c>
      <c r="E4">
        <v>21</v>
      </c>
      <c r="F4">
        <v>240</v>
      </c>
      <c r="G4">
        <f>2*60 +40</f>
        <v>160</v>
      </c>
      <c r="H4" s="1">
        <f t="shared" si="0"/>
        <v>2.6666666666666665</v>
      </c>
      <c r="I4" s="2">
        <f t="shared" si="1"/>
        <v>90</v>
      </c>
    </row>
    <row r="5" spans="1:9" x14ac:dyDescent="0.25">
      <c r="A5" s="3">
        <f>C4+(ROUND(E4,0)/24)</f>
        <v>43713.499999999993</v>
      </c>
      <c r="B5" t="s">
        <v>8</v>
      </c>
      <c r="C5" s="4">
        <f>A5+(ROUNDUP(H5,0)/24)</f>
        <v>43713.749999999993</v>
      </c>
      <c r="D5" t="s">
        <v>10</v>
      </c>
      <c r="E5">
        <v>18</v>
      </c>
      <c r="F5">
        <v>450</v>
      </c>
      <c r="G5">
        <f>5*60+42</f>
        <v>342</v>
      </c>
      <c r="H5" s="1">
        <f t="shared" si="0"/>
        <v>5.7</v>
      </c>
      <c r="I5" s="2">
        <f t="shared" si="1"/>
        <v>78.94736842105263</v>
      </c>
    </row>
    <row r="6" spans="1:9" x14ac:dyDescent="0.25">
      <c r="A6" s="3">
        <f>C5+(ROUND(E5,0)/24)</f>
        <v>43714.499999999993</v>
      </c>
      <c r="B6" t="s">
        <v>10</v>
      </c>
      <c r="C6" s="4">
        <f>A6+(ROUNDUP(H6,0)/24)</f>
        <v>43714.874999999993</v>
      </c>
      <c r="D6" t="s">
        <v>13</v>
      </c>
      <c r="E6">
        <f>3+(6*24)</f>
        <v>147</v>
      </c>
      <c r="F6">
        <v>535</v>
      </c>
      <c r="G6">
        <f>8*60+23</f>
        <v>503</v>
      </c>
      <c r="H6" s="1">
        <f t="shared" si="0"/>
        <v>8.3833333333333329</v>
      </c>
      <c r="I6" s="2">
        <f t="shared" si="1"/>
        <v>63.817097415506964</v>
      </c>
    </row>
    <row r="7" spans="1:9" x14ac:dyDescent="0.25">
      <c r="A7" s="3">
        <f>C6+(ROUND(E6,0)/24)</f>
        <v>43720.999999999993</v>
      </c>
      <c r="H7" s="1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var1</vt:lpstr>
      <vt:lpstr>var2</vt:lpstr>
      <vt:lpstr>var3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2019-08-12T15:07:21Z</dcterms:modified>
</cp:coreProperties>
</file>