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155" windowHeight="10230" firstSheet="4" activeTab="7"/>
  </bookViews>
  <sheets>
    <sheet name="Data" sheetId="1" r:id="rId1"/>
    <sheet name="Task" sheetId="2" r:id="rId2"/>
    <sheet name="Steps" sheetId="3" r:id="rId3"/>
    <sheet name="Steps_01_live" sheetId="5" r:id="rId4"/>
    <sheet name="Step_01_done" sheetId="4" r:id="rId5"/>
    <sheet name="Data_Analysis_live" sheetId="7" r:id="rId6"/>
    <sheet name="Data_Analysis_Done" sheetId="6" r:id="rId7"/>
    <sheet name="Interpretation" sheetId="8" r:id="rId8"/>
  </sheets>
  <definedNames>
    <definedName name="_xlnm._FilterDatabase" localSheetId="0" hidden="1">Data!$A$1:$L$75</definedName>
    <definedName name="_xlnm._FilterDatabase" localSheetId="4" hidden="1">Step_01_done!$A$1:$L$45</definedName>
    <definedName name="_xlnm._FilterDatabase" localSheetId="3" hidden="1">Steps_01_live!$A$1:$L$45</definedName>
  </definedName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C67" i="8" l="1"/>
  <c r="F17" i="8" l="1"/>
  <c r="F16" i="8"/>
  <c r="F4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22" i="8"/>
  <c r="G67" i="8"/>
  <c r="F67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22" i="8"/>
  <c r="I5" i="8"/>
  <c r="F3" i="8"/>
</calcChain>
</file>

<file path=xl/sharedStrings.xml><?xml version="1.0" encoding="utf-8"?>
<sst xmlns="http://schemas.openxmlformats.org/spreadsheetml/2006/main" count="514" uniqueCount="131">
  <si>
    <t>AMC Concord</t>
  </si>
  <si>
    <t>AMC Pacer</t>
  </si>
  <si>
    <t>AMC Spirit</t>
  </si>
  <si>
    <t>Buick Century</t>
  </si>
  <si>
    <t>Buick Electra</t>
  </si>
  <si>
    <t>Buick LeSabre</t>
  </si>
  <si>
    <t>Buick Opel</t>
  </si>
  <si>
    <t>Buick Regal</t>
  </si>
  <si>
    <t>Buick Riviera</t>
  </si>
  <si>
    <t>Buick Skylark</t>
  </si>
  <si>
    <t>Cad. Deville</t>
  </si>
  <si>
    <t>Cad. Eldorado</t>
  </si>
  <si>
    <t>Cad. Seville</t>
  </si>
  <si>
    <t>Chev. Chevette</t>
  </si>
  <si>
    <t>Chev. Impala</t>
  </si>
  <si>
    <t>Chev. Malibu</t>
  </si>
  <si>
    <t>Chev. Monte Carlo</t>
  </si>
  <si>
    <t>Chev. Monza</t>
  </si>
  <si>
    <t>Chev. Nova</t>
  </si>
  <si>
    <t>Dodge Colt</t>
  </si>
  <si>
    <t>Dodge Diplomat</t>
  </si>
  <si>
    <t>Dodge Magnum</t>
  </si>
  <si>
    <t>Dodge St. Regis</t>
  </si>
  <si>
    <t>Ford Fiesta</t>
  </si>
  <si>
    <t>Ford Mustang</t>
  </si>
  <si>
    <t>Linc. Continental</t>
  </si>
  <si>
    <t>Linc. Mark V</t>
  </si>
  <si>
    <t>Linc. Versailles</t>
  </si>
  <si>
    <t>Merc. Bobcat</t>
  </si>
  <si>
    <t>Merc. Cougar</t>
  </si>
  <si>
    <t>Merc. Marquis</t>
  </si>
  <si>
    <t>Merc. Monarch</t>
  </si>
  <si>
    <t>Merc. XR-7</t>
  </si>
  <si>
    <t>Merc. Zephyr</t>
  </si>
  <si>
    <t>Olds 98</t>
  </si>
  <si>
    <t>Olds Cutl Supr</t>
  </si>
  <si>
    <t>Olds Cutlass</t>
  </si>
  <si>
    <t>Olds Delta 88</t>
  </si>
  <si>
    <t>Olds Omega</t>
  </si>
  <si>
    <t>Olds Starfire</t>
  </si>
  <si>
    <t>Olds Toronado</t>
  </si>
  <si>
    <t>Plym. Arrow</t>
  </si>
  <si>
    <t>Plym. Champ</t>
  </si>
  <si>
    <t>Plym. Horizon</t>
  </si>
  <si>
    <t>Plym. Sapporo</t>
  </si>
  <si>
    <t>Plym. Volare</t>
  </si>
  <si>
    <t>Pont. Catalina</t>
  </si>
  <si>
    <t>Pont. Firebird</t>
  </si>
  <si>
    <t>Pont. Grand Prix</t>
  </si>
  <si>
    <t>Pont. Le Mans</t>
  </si>
  <si>
    <t>Pont. Phoenix</t>
  </si>
  <si>
    <t>Pont. Sunbird</t>
  </si>
  <si>
    <t>Audi 5000</t>
  </si>
  <si>
    <t>Audi Fox</t>
  </si>
  <si>
    <t>BMW 320i</t>
  </si>
  <si>
    <t>Datsun 200</t>
  </si>
  <si>
    <t>Datsun 210</t>
  </si>
  <si>
    <t>Datsun 510</t>
  </si>
  <si>
    <t>Datsun 810</t>
  </si>
  <si>
    <t>Fiat Strada</t>
  </si>
  <si>
    <t>Honda Accord</t>
  </si>
  <si>
    <t>Honda Civic</t>
  </si>
  <si>
    <t>Mazda GLC</t>
  </si>
  <si>
    <t>Peugeot 604</t>
  </si>
  <si>
    <t>Renault Le Car</t>
  </si>
  <si>
    <t>Subaru</t>
  </si>
  <si>
    <t>Toyota Celica</t>
  </si>
  <si>
    <t>Toyota Corolla</t>
  </si>
  <si>
    <t>Toyota Corona</t>
  </si>
  <si>
    <t>VW Dasher</t>
  </si>
  <si>
    <t>VW Diesel</t>
  </si>
  <si>
    <t>VW Rabbit</t>
  </si>
  <si>
    <t>VW Scirocco</t>
  </si>
  <si>
    <t>Volvo 260</t>
  </si>
  <si>
    <t>Domestic</t>
  </si>
  <si>
    <t>Foreign</t>
  </si>
  <si>
    <t>price</t>
  </si>
  <si>
    <t>gear ratio</t>
  </si>
  <si>
    <t>make</t>
  </si>
  <si>
    <t>model</t>
  </si>
  <si>
    <t>mileage (mpg)</t>
  </si>
  <si>
    <t>repair record 1978</t>
  </si>
  <si>
    <t>headroom (in.)</t>
  </si>
  <si>
    <t>trunk space (cu. Ft)</t>
  </si>
  <si>
    <t>weight (lbs)</t>
  </si>
  <si>
    <t>length (in)</t>
  </si>
  <si>
    <t>turn circle (ft.)</t>
  </si>
  <si>
    <t>displacement (cu. In.)</t>
  </si>
  <si>
    <t xml:space="preserve">Find </t>
  </si>
  <si>
    <t>of all the cars, which are domestic and priced less than 10000</t>
  </si>
  <si>
    <r>
      <rPr>
        <sz val="10"/>
        <color rgb="FFFF0000"/>
        <rFont val="Calibri"/>
        <family val="2"/>
        <scheme val="minor"/>
      </rPr>
      <t>Average</t>
    </r>
    <r>
      <rPr>
        <sz val="10"/>
        <rFont val="Calibri"/>
        <family val="2"/>
        <scheme val="minor"/>
      </rPr>
      <t xml:space="preserve"> and </t>
    </r>
    <r>
      <rPr>
        <sz val="10"/>
        <color rgb="FFFF0000"/>
        <rFont val="Calibri"/>
        <family val="2"/>
        <scheme val="minor"/>
      </rPr>
      <t>other characteristics</t>
    </r>
    <r>
      <rPr>
        <sz val="10"/>
        <rFont val="Calibri"/>
        <family val="2"/>
        <scheme val="minor"/>
      </rPr>
      <t xml:space="preserve"> of mileage, weight and length</t>
    </r>
  </si>
  <si>
    <t>3. Select data --&gt; data analysis --&gt; descriptive statistics</t>
  </si>
  <si>
    <t>2. Bring required columns near to each other</t>
  </si>
  <si>
    <t>4. Interpret</t>
  </si>
  <si>
    <t>1. Get the required data using filters and visible cells only properties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</si>
  <si>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</si>
  <si>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</si>
  <si>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</si>
  <si>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</si>
  <si>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</si>
  <si>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</si>
  <si>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</si>
  <si>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</si>
  <si>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</si>
  <si>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</si>
  <si>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</si>
  <si>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</si>
  <si>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</si>
  <si>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</si>
  <si>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data</t>
  </si>
  <si>
    <t>Explanation Order</t>
  </si>
  <si>
    <t>data sorted</t>
  </si>
  <si>
    <t>=Sum/ Count</t>
  </si>
  <si>
    <t>Middle Value</t>
  </si>
  <si>
    <t>average of 22nd and 23rd Value</t>
  </si>
  <si>
    <t>Order</t>
  </si>
  <si>
    <t>Most frequent value</t>
  </si>
  <si>
    <t>st deviation</t>
  </si>
  <si>
    <t>(sum of all (X- average of Xs)^2)/(count -1)</t>
  </si>
  <si>
    <t>square root of variance</t>
  </si>
  <si>
    <t>Indicates dispersion in the data around mean</t>
  </si>
  <si>
    <t xml:space="preserve"> '=Max - Min</t>
  </si>
  <si>
    <t>Group_1</t>
  </si>
  <si>
    <t>Grand Total</t>
  </si>
  <si>
    <t>Total</t>
  </si>
  <si>
    <t>Count of Group_1</t>
  </si>
  <si>
    <t>Extreme Values are to the right</t>
  </si>
  <si>
    <t xml:space="preserve"> It is also an indicator of normality. Positive kurtosis indicates too few cases in the tails or a tall distribution (leptokurtic), negative kurtosis too many cases in the tails or a flat distribution (platykurtic). A normal distribution has a kurtosis of 0 </t>
  </si>
  <si>
    <t>=Std dev/ sqrt(count)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</si>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</sst>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rgb="FF0000CC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name val="Arial"/>
      <family val="2"/>
    </font>
    <font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0" xfId="0" quotePrefix="1" applyFont="1"/>
    <xf numFmtId="0" fontId="2" fillId="2" borderId="0" xfId="0" applyFont="1" applyFill="1"/>
    <xf numFmtId="0" fontId="0" fillId="0" borderId="4" xfId="0" applyBorder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Interpretation!$O$24:$O$33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34</c:v>
                </c:pt>
              </c:numCache>
            </c:numRef>
          </c:cat>
          <c:val>
            <c:numRef>
              <c:f>Interpretation!$P$24:$P$33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15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26848"/>
        <c:axId val="59835136"/>
      </c:barChart>
      <c:catAx>
        <c:axId val="597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35136"/>
        <c:crosses val="autoZero"/>
        <c:auto val="1"/>
        <c:lblAlgn val="ctr"/>
        <c:lblOffset val="100"/>
        <c:noMultiLvlLbl val="0"/>
      </c:catAx>
      <c:valAx>
        <c:axId val="598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2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315058</xdr:colOff>
      <xdr:row>17</xdr:row>
      <xdr:rowOff>159726</xdr:rowOff>
    </xdr:from>
    <xdr:to>
      <xdr:col>24</xdr:col>
      <xdr:colOff>21981</xdr:colOff>
      <xdr:row>35</xdr:row>
      <xdr:rowOff>1464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498230</xdr:colOff>
      <xdr:row>15</xdr:row>
      <xdr:rowOff>117229</xdr:rowOff>
    </xdr:from>
    <xdr:to>
      <xdr:col>33</xdr:col>
      <xdr:colOff>206619</xdr:colOff>
      <xdr:row>35</xdr:row>
      <xdr:rowOff>41925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3807" y="2535114"/>
          <a:ext cx="5181600" cy="31485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31</xdr:col>
      <xdr:colOff>389793</xdr:colOff>
      <xdr:row>13</xdr:row>
      <xdr:rowOff>84992</xdr:rowOff>
    </xdr:to>
    <xdr:pic>
      <xdr:nvPicPr>
        <xdr:cNvPr id="7" name="Picture 6" descr="mhtml:file://C:\Gopal\Tutorials\General%20Stats\Udemy\Model_Course_1\New%20Day%20wise%20content\Annotated%20Output%20of%20Proc%20Univariate.mht!http://www.ats.ucla.edu/stat/sas/output/univ_2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3712" y="161192"/>
          <a:ext cx="403860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238858</xdr:colOff>
      <xdr:row>1</xdr:row>
      <xdr:rowOff>0</xdr:rowOff>
    </xdr:from>
    <xdr:to>
      <xdr:col>39</xdr:col>
      <xdr:colOff>63897</xdr:colOff>
      <xdr:row>14</xdr:row>
      <xdr:rowOff>6876</xdr:rowOff>
    </xdr:to>
    <xdr:pic>
      <xdr:nvPicPr>
        <xdr:cNvPr id="8" name="Picture 7" descr="mhtml:file://C:\Gopal\Tutorials\General%20Stats\Udemy\Model_Course_1\New%20Day%20wise%20content\Annotated%20Output%20of%20Proc%20Univariate.mht!http://www.ats.ucla.edu/stat/sas/output/univ_1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89512" y="161192"/>
          <a:ext cx="4081981" cy="2102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pal_000" refreshedDate="41927.574073495372" createdVersion="1" refreshedVersion="4" recordCount="44" upgradeOnRefresh="1">
  <cacheSource type="worksheet">
    <worksheetSource ref="C21:F65" sheet="Interpretation"/>
  </cacheSource>
  <cacheFields count="4">
    <cacheField name="mileage (mpg)" numFmtId="0">
      <sharedItems containsSemiMixedTypes="0" containsString="0" containsNumber="1" containsInteger="1" minValue="14" maxValue="34"/>
    </cacheField>
    <cacheField name="Order" numFmtId="0">
      <sharedItems containsSemiMixedTypes="0" containsString="0" containsNumber="1" containsInteger="1" minValue="1" maxValue="44"/>
    </cacheField>
    <cacheField name="Group_1" numFmtId="0">
      <sharedItems containsSemiMixedTypes="0" containsString="0" containsNumber="1" containsInteger="1" minValue="14" maxValue="34" count="10">
        <n v="14"/>
        <n v="16"/>
        <n v="18"/>
        <n v="20"/>
        <n v="22"/>
        <n v="24"/>
        <n v="26"/>
        <n v="28"/>
        <n v="30"/>
        <n v="34"/>
      </sharedItems>
    </cacheField>
    <cacheField name="st deviation" numFmtId="0">
      <sharedItems containsSemiMixedTypes="0" containsString="0" containsNumber="1" minValue="7.4380165289256547E-2" maxValue="176.165289256198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4"/>
    <n v="1"/>
    <x v="0"/>
    <n v="45.256198347107429"/>
  </r>
  <r>
    <n v="14"/>
    <n v="2"/>
    <x v="0"/>
    <n v="45.256198347107429"/>
  </r>
  <r>
    <n v="15"/>
    <n v="3"/>
    <x v="0"/>
    <n v="32.801652892561975"/>
  </r>
  <r>
    <n v="15"/>
    <n v="4"/>
    <x v="0"/>
    <n v="32.801652892561975"/>
  </r>
  <r>
    <n v="16"/>
    <n v="5"/>
    <x v="1"/>
    <n v="22.347107438016522"/>
  </r>
  <r>
    <n v="16"/>
    <n v="6"/>
    <x v="1"/>
    <n v="22.347107438016522"/>
  </r>
  <r>
    <n v="17"/>
    <n v="7"/>
    <x v="1"/>
    <n v="13.892561983471069"/>
  </r>
  <r>
    <n v="17"/>
    <n v="8"/>
    <x v="1"/>
    <n v="13.892561983471069"/>
  </r>
  <r>
    <n v="18"/>
    <n v="9"/>
    <x v="2"/>
    <n v="7.4380165289256164"/>
  </r>
  <r>
    <n v="18"/>
    <n v="10"/>
    <x v="2"/>
    <n v="7.4380165289256164"/>
  </r>
  <r>
    <n v="18"/>
    <n v="11"/>
    <x v="2"/>
    <n v="7.4380165289256164"/>
  </r>
  <r>
    <n v="18"/>
    <n v="12"/>
    <x v="2"/>
    <n v="7.4380165289256164"/>
  </r>
  <r>
    <n v="18"/>
    <n v="13"/>
    <x v="2"/>
    <n v="7.4380165289256164"/>
  </r>
  <r>
    <n v="18"/>
    <n v="14"/>
    <x v="2"/>
    <n v="7.4380165289256164"/>
  </r>
  <r>
    <n v="18"/>
    <n v="15"/>
    <x v="2"/>
    <n v="7.4380165289256164"/>
  </r>
  <r>
    <n v="19"/>
    <n v="16"/>
    <x v="2"/>
    <n v="2.9834710743801631"/>
  </r>
  <r>
    <n v="19"/>
    <n v="17"/>
    <x v="2"/>
    <n v="2.9834710743801631"/>
  </r>
  <r>
    <n v="19"/>
    <n v="18"/>
    <x v="2"/>
    <n v="2.9834710743801631"/>
  </r>
  <r>
    <n v="19"/>
    <n v="19"/>
    <x v="2"/>
    <n v="2.9834710743801631"/>
  </r>
  <r>
    <n v="19"/>
    <n v="20"/>
    <x v="2"/>
    <n v="2.9834710743801631"/>
  </r>
  <r>
    <n v="19"/>
    <n v="21"/>
    <x v="2"/>
    <n v="2.9834710743801631"/>
  </r>
  <r>
    <n v="19"/>
    <n v="22"/>
    <x v="2"/>
    <n v="2.9834710743801631"/>
  </r>
  <r>
    <n v="19"/>
    <n v="23"/>
    <x v="2"/>
    <n v="2.9834710743801631"/>
  </r>
  <r>
    <n v="20"/>
    <n v="24"/>
    <x v="3"/>
    <n v="0.52892561983470976"/>
  </r>
  <r>
    <n v="20"/>
    <n v="25"/>
    <x v="3"/>
    <n v="0.52892561983470976"/>
  </r>
  <r>
    <n v="20"/>
    <n v="26"/>
    <x v="3"/>
    <n v="0.52892561983470976"/>
  </r>
  <r>
    <n v="21"/>
    <n v="27"/>
    <x v="3"/>
    <n v="7.4380165289256547E-2"/>
  </r>
  <r>
    <n v="21"/>
    <n v="28"/>
    <x v="3"/>
    <n v="7.4380165289256547E-2"/>
  </r>
  <r>
    <n v="22"/>
    <n v="29"/>
    <x v="4"/>
    <n v="1.6198347107438034"/>
  </r>
  <r>
    <n v="22"/>
    <n v="30"/>
    <x v="4"/>
    <n v="1.6198347107438034"/>
  </r>
  <r>
    <n v="22"/>
    <n v="31"/>
    <x v="4"/>
    <n v="1.6198347107438034"/>
  </r>
  <r>
    <n v="22"/>
    <n v="32"/>
    <x v="4"/>
    <n v="1.6198347107438034"/>
  </r>
  <r>
    <n v="22"/>
    <n v="33"/>
    <x v="4"/>
    <n v="1.6198347107438034"/>
  </r>
  <r>
    <n v="24"/>
    <n v="34"/>
    <x v="5"/>
    <n v="10.710743801652896"/>
  </r>
  <r>
    <n v="24"/>
    <n v="35"/>
    <x v="5"/>
    <n v="10.710743801652896"/>
  </r>
  <r>
    <n v="24"/>
    <n v="36"/>
    <x v="5"/>
    <n v="10.710743801652896"/>
  </r>
  <r>
    <n v="25"/>
    <n v="37"/>
    <x v="5"/>
    <n v="18.256198347107443"/>
  </r>
  <r>
    <n v="26"/>
    <n v="38"/>
    <x v="6"/>
    <n v="27.801652892561989"/>
  </r>
  <r>
    <n v="26"/>
    <n v="39"/>
    <x v="6"/>
    <n v="27.801652892561989"/>
  </r>
  <r>
    <n v="28"/>
    <n v="40"/>
    <x v="7"/>
    <n v="52.892561983471083"/>
  </r>
  <r>
    <n v="28"/>
    <n v="41"/>
    <x v="7"/>
    <n v="52.892561983471083"/>
  </r>
  <r>
    <n v="29"/>
    <n v="42"/>
    <x v="7"/>
    <n v="68.43801652892563"/>
  </r>
  <r>
    <n v="30"/>
    <n v="43"/>
    <x v="8"/>
    <n v="85.983471074380176"/>
  </r>
  <r>
    <n v="34"/>
    <n v="44"/>
    <x v="9"/>
    <n v="176.165289256198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L22:M34" firstHeaderRow="2" firstDataRow="2" firstDataCol="1"/>
  <pivotFields count="4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Group_1" fld="2" subtotal="count" baseField="2" baseItem="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5"/>
  <sheetViews>
    <sheetView zoomScale="130" zoomScaleNormal="130" workbookViewId="0">
      <selection sqref="A1:L9 A11:L11 A15:L26 A30:L41 A43:L53"/>
    </sheetView>
  </sheetViews>
  <sheetFormatPr defaultRowHeight="12.75" x14ac:dyDescent="0.2"/>
  <cols>
    <col min="1" max="1" width="16.28515625" bestFit="1" customWidth="1"/>
    <col min="3" max="3" width="12.7109375" bestFit="1" customWidth="1"/>
    <col min="4" max="4" width="16" bestFit="1" customWidth="1"/>
    <col min="5" max="5" width="12.85546875" bestFit="1" customWidth="1"/>
    <col min="6" max="6" width="17.5703125" bestFit="1" customWidth="1"/>
  </cols>
  <sheetData>
    <row r="1" spans="1:12" x14ac:dyDescent="0.2">
      <c r="A1" s="1" t="s">
        <v>79</v>
      </c>
      <c r="B1" s="1" t="s">
        <v>76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77</v>
      </c>
      <c r="L1" s="1" t="s">
        <v>78</v>
      </c>
    </row>
    <row r="2" spans="1:12" x14ac:dyDescent="0.2">
      <c r="A2" s="2" t="s">
        <v>0</v>
      </c>
      <c r="B2" s="2">
        <v>4099</v>
      </c>
      <c r="C2" s="2">
        <v>22</v>
      </c>
      <c r="D2" s="2">
        <v>3</v>
      </c>
      <c r="E2" s="2">
        <v>2.5</v>
      </c>
      <c r="F2" s="2">
        <v>11</v>
      </c>
      <c r="G2" s="2">
        <v>2930</v>
      </c>
      <c r="H2" s="2">
        <v>186</v>
      </c>
      <c r="I2" s="2">
        <v>40</v>
      </c>
      <c r="J2" s="2">
        <v>121</v>
      </c>
      <c r="K2" s="2">
        <v>3.5799999237060547</v>
      </c>
      <c r="L2" s="2" t="s">
        <v>74</v>
      </c>
    </row>
    <row r="3" spans="1:12" x14ac:dyDescent="0.2">
      <c r="A3" s="2" t="s">
        <v>1</v>
      </c>
      <c r="B3" s="2">
        <v>4749</v>
      </c>
      <c r="C3" s="2">
        <v>17</v>
      </c>
      <c r="D3" s="2">
        <v>3</v>
      </c>
      <c r="E3" s="2">
        <v>3</v>
      </c>
      <c r="F3" s="2">
        <v>11</v>
      </c>
      <c r="G3" s="2">
        <v>3350</v>
      </c>
      <c r="H3" s="2">
        <v>173</v>
      </c>
      <c r="I3" s="2">
        <v>40</v>
      </c>
      <c r="J3" s="2">
        <v>258</v>
      </c>
      <c r="K3" s="2">
        <v>2.5299999713897705</v>
      </c>
      <c r="L3" s="2" t="s">
        <v>74</v>
      </c>
    </row>
    <row r="4" spans="1:12" x14ac:dyDescent="0.2">
      <c r="A4" s="2" t="s">
        <v>2</v>
      </c>
      <c r="B4" s="2">
        <v>3799</v>
      </c>
      <c r="C4" s="2">
        <v>22</v>
      </c>
      <c r="D4" s="2"/>
      <c r="E4" s="2">
        <v>3</v>
      </c>
      <c r="F4" s="2">
        <v>12</v>
      </c>
      <c r="G4" s="2">
        <v>2640</v>
      </c>
      <c r="H4" s="2">
        <v>168</v>
      </c>
      <c r="I4" s="2">
        <v>35</v>
      </c>
      <c r="J4" s="2">
        <v>121</v>
      </c>
      <c r="K4" s="2">
        <v>3.0799999237060547</v>
      </c>
      <c r="L4" s="2" t="s">
        <v>74</v>
      </c>
    </row>
    <row r="5" spans="1:12" x14ac:dyDescent="0.2">
      <c r="A5" s="2" t="s">
        <v>3</v>
      </c>
      <c r="B5" s="2">
        <v>4816</v>
      </c>
      <c r="C5" s="2">
        <v>20</v>
      </c>
      <c r="D5" s="2">
        <v>3</v>
      </c>
      <c r="E5" s="2">
        <v>4.5</v>
      </c>
      <c r="F5" s="2">
        <v>16</v>
      </c>
      <c r="G5" s="2">
        <v>3250</v>
      </c>
      <c r="H5" s="2">
        <v>196</v>
      </c>
      <c r="I5" s="2">
        <v>40</v>
      </c>
      <c r="J5" s="2">
        <v>196</v>
      </c>
      <c r="K5" s="2">
        <v>2.9300000667572021</v>
      </c>
      <c r="L5" s="2" t="s">
        <v>74</v>
      </c>
    </row>
    <row r="6" spans="1:12" x14ac:dyDescent="0.2">
      <c r="A6" s="2" t="s">
        <v>4</v>
      </c>
      <c r="B6" s="2">
        <v>7827</v>
      </c>
      <c r="C6" s="2">
        <v>15</v>
      </c>
      <c r="D6" s="2">
        <v>4</v>
      </c>
      <c r="E6" s="2">
        <v>4</v>
      </c>
      <c r="F6" s="2">
        <v>20</v>
      </c>
      <c r="G6" s="2">
        <v>4080</v>
      </c>
      <c r="H6" s="2">
        <v>222</v>
      </c>
      <c r="I6" s="2">
        <v>43</v>
      </c>
      <c r="J6" s="2">
        <v>350</v>
      </c>
      <c r="K6" s="2">
        <v>2.4100000858306885</v>
      </c>
      <c r="L6" s="2" t="s">
        <v>74</v>
      </c>
    </row>
    <row r="7" spans="1:12" x14ac:dyDescent="0.2">
      <c r="A7" s="2" t="s">
        <v>5</v>
      </c>
      <c r="B7" s="2">
        <v>5788</v>
      </c>
      <c r="C7" s="2">
        <v>18</v>
      </c>
      <c r="D7" s="2">
        <v>3</v>
      </c>
      <c r="E7" s="2">
        <v>4</v>
      </c>
      <c r="F7" s="2">
        <v>21</v>
      </c>
      <c r="G7" s="2">
        <v>3670</v>
      </c>
      <c r="H7" s="2">
        <v>218</v>
      </c>
      <c r="I7" s="2">
        <v>43</v>
      </c>
      <c r="J7" s="2">
        <v>231</v>
      </c>
      <c r="K7" s="2">
        <v>2.7300000190734863</v>
      </c>
      <c r="L7" s="2" t="s">
        <v>74</v>
      </c>
    </row>
    <row r="8" spans="1:12" x14ac:dyDescent="0.2">
      <c r="A8" s="2" t="s">
        <v>6</v>
      </c>
      <c r="B8" s="2">
        <v>4453</v>
      </c>
      <c r="C8" s="2">
        <v>26</v>
      </c>
      <c r="D8" s="2"/>
      <c r="E8" s="2">
        <v>3</v>
      </c>
      <c r="F8" s="2">
        <v>10</v>
      </c>
      <c r="G8" s="2">
        <v>2230</v>
      </c>
      <c r="H8" s="2">
        <v>170</v>
      </c>
      <c r="I8" s="2">
        <v>34</v>
      </c>
      <c r="J8" s="2">
        <v>304</v>
      </c>
      <c r="K8" s="2">
        <v>2.869999885559082</v>
      </c>
      <c r="L8" s="2" t="s">
        <v>74</v>
      </c>
    </row>
    <row r="9" spans="1:12" x14ac:dyDescent="0.2">
      <c r="A9" s="2" t="s">
        <v>7</v>
      </c>
      <c r="B9" s="2">
        <v>5189</v>
      </c>
      <c r="C9" s="2">
        <v>20</v>
      </c>
      <c r="D9" s="2">
        <v>3</v>
      </c>
      <c r="E9" s="2">
        <v>2</v>
      </c>
      <c r="F9" s="2">
        <v>16</v>
      </c>
      <c r="G9" s="2">
        <v>3280</v>
      </c>
      <c r="H9" s="2">
        <v>200</v>
      </c>
      <c r="I9" s="2">
        <v>42</v>
      </c>
      <c r="J9" s="2">
        <v>196</v>
      </c>
      <c r="K9" s="2">
        <v>2.9300000667572021</v>
      </c>
      <c r="L9" s="2" t="s">
        <v>74</v>
      </c>
    </row>
    <row r="10" spans="1:12" hidden="1" x14ac:dyDescent="0.2">
      <c r="A10" s="2" t="s">
        <v>8</v>
      </c>
      <c r="B10" s="2">
        <v>10372</v>
      </c>
      <c r="C10" s="2">
        <v>16</v>
      </c>
      <c r="D10" s="2">
        <v>3</v>
      </c>
      <c r="E10" s="2">
        <v>3.5</v>
      </c>
      <c r="F10" s="2">
        <v>17</v>
      </c>
      <c r="G10" s="2">
        <v>3880</v>
      </c>
      <c r="H10" s="2">
        <v>207</v>
      </c>
      <c r="I10" s="2">
        <v>43</v>
      </c>
      <c r="J10" s="2">
        <v>231</v>
      </c>
      <c r="K10" s="2">
        <v>2.9300000667572021</v>
      </c>
      <c r="L10" s="2" t="s">
        <v>74</v>
      </c>
    </row>
    <row r="11" spans="1:12" x14ac:dyDescent="0.2">
      <c r="A11" s="2" t="s">
        <v>9</v>
      </c>
      <c r="B11" s="2">
        <v>4082</v>
      </c>
      <c r="C11" s="2">
        <v>19</v>
      </c>
      <c r="D11" s="2">
        <v>3</v>
      </c>
      <c r="E11" s="2">
        <v>3.5</v>
      </c>
      <c r="F11" s="2">
        <v>13</v>
      </c>
      <c r="G11" s="2">
        <v>3400</v>
      </c>
      <c r="H11" s="2">
        <v>200</v>
      </c>
      <c r="I11" s="2">
        <v>42</v>
      </c>
      <c r="J11" s="2">
        <v>231</v>
      </c>
      <c r="K11" s="2">
        <v>3.0799999237060547</v>
      </c>
      <c r="L11" s="2" t="s">
        <v>74</v>
      </c>
    </row>
    <row r="12" spans="1:12" hidden="1" x14ac:dyDescent="0.2">
      <c r="A12" s="2" t="s">
        <v>10</v>
      </c>
      <c r="B12" s="2">
        <v>11385</v>
      </c>
      <c r="C12" s="2">
        <v>14</v>
      </c>
      <c r="D12" s="2">
        <v>3</v>
      </c>
      <c r="E12" s="2">
        <v>4</v>
      </c>
      <c r="F12" s="2">
        <v>20</v>
      </c>
      <c r="G12" s="2">
        <v>4330</v>
      </c>
      <c r="H12" s="2">
        <v>221</v>
      </c>
      <c r="I12" s="2">
        <v>44</v>
      </c>
      <c r="J12" s="2">
        <v>425</v>
      </c>
      <c r="K12" s="2">
        <v>2.2799999713897705</v>
      </c>
      <c r="L12" s="2" t="s">
        <v>74</v>
      </c>
    </row>
    <row r="13" spans="1:12" hidden="1" x14ac:dyDescent="0.2">
      <c r="A13" s="2" t="s">
        <v>11</v>
      </c>
      <c r="B13" s="2">
        <v>14500</v>
      </c>
      <c r="C13" s="2">
        <v>14</v>
      </c>
      <c r="D13" s="2">
        <v>2</v>
      </c>
      <c r="E13" s="2">
        <v>3.5</v>
      </c>
      <c r="F13" s="2">
        <v>16</v>
      </c>
      <c r="G13" s="2">
        <v>3900</v>
      </c>
      <c r="H13" s="2">
        <v>204</v>
      </c>
      <c r="I13" s="2">
        <v>43</v>
      </c>
      <c r="J13" s="2">
        <v>350</v>
      </c>
      <c r="K13" s="2">
        <v>2.190000057220459</v>
      </c>
      <c r="L13" s="2" t="s">
        <v>74</v>
      </c>
    </row>
    <row r="14" spans="1:12" hidden="1" x14ac:dyDescent="0.2">
      <c r="A14" s="2" t="s">
        <v>12</v>
      </c>
      <c r="B14" s="2">
        <v>15906</v>
      </c>
      <c r="C14" s="2">
        <v>21</v>
      </c>
      <c r="D14" s="2">
        <v>3</v>
      </c>
      <c r="E14" s="2">
        <v>3</v>
      </c>
      <c r="F14" s="2">
        <v>13</v>
      </c>
      <c r="G14" s="2">
        <v>4290</v>
      </c>
      <c r="H14" s="2">
        <v>204</v>
      </c>
      <c r="I14" s="2">
        <v>45</v>
      </c>
      <c r="J14" s="2">
        <v>350</v>
      </c>
      <c r="K14" s="2">
        <v>2.2400000095367432</v>
      </c>
      <c r="L14" s="2" t="s">
        <v>74</v>
      </c>
    </row>
    <row r="15" spans="1:12" x14ac:dyDescent="0.2">
      <c r="A15" s="2" t="s">
        <v>13</v>
      </c>
      <c r="B15" s="2">
        <v>3299</v>
      </c>
      <c r="C15" s="2">
        <v>29</v>
      </c>
      <c r="D15" s="2">
        <v>3</v>
      </c>
      <c r="E15" s="2">
        <v>2.5</v>
      </c>
      <c r="F15" s="2">
        <v>9</v>
      </c>
      <c r="G15" s="2">
        <v>2110</v>
      </c>
      <c r="H15" s="2">
        <v>163</v>
      </c>
      <c r="I15" s="2">
        <v>34</v>
      </c>
      <c r="J15" s="2">
        <v>231</v>
      </c>
      <c r="K15" s="2">
        <v>2.9300000667572021</v>
      </c>
      <c r="L15" s="2" t="s">
        <v>74</v>
      </c>
    </row>
    <row r="16" spans="1:12" x14ac:dyDescent="0.2">
      <c r="A16" s="2" t="s">
        <v>14</v>
      </c>
      <c r="B16" s="2">
        <v>5705</v>
      </c>
      <c r="C16" s="2">
        <v>16</v>
      </c>
      <c r="D16" s="2">
        <v>4</v>
      </c>
      <c r="E16" s="2">
        <v>4</v>
      </c>
      <c r="F16" s="2">
        <v>20</v>
      </c>
      <c r="G16" s="2">
        <v>3690</v>
      </c>
      <c r="H16" s="2">
        <v>212</v>
      </c>
      <c r="I16" s="2">
        <v>43</v>
      </c>
      <c r="J16" s="2">
        <v>250</v>
      </c>
      <c r="K16" s="2">
        <v>2.559999942779541</v>
      </c>
      <c r="L16" s="2" t="s">
        <v>74</v>
      </c>
    </row>
    <row r="17" spans="1:12" x14ac:dyDescent="0.2">
      <c r="A17" s="2" t="s">
        <v>15</v>
      </c>
      <c r="B17" s="2">
        <v>4504</v>
      </c>
      <c r="C17" s="2">
        <v>22</v>
      </c>
      <c r="D17" s="2">
        <v>3</v>
      </c>
      <c r="E17" s="2">
        <v>3.5</v>
      </c>
      <c r="F17" s="2">
        <v>17</v>
      </c>
      <c r="G17" s="2">
        <v>3180</v>
      </c>
      <c r="H17" s="2">
        <v>193</v>
      </c>
      <c r="I17" s="2">
        <v>31</v>
      </c>
      <c r="J17" s="2">
        <v>200</v>
      </c>
      <c r="K17" s="2">
        <v>2.7300000190734863</v>
      </c>
      <c r="L17" s="2" t="s">
        <v>74</v>
      </c>
    </row>
    <row r="18" spans="1:12" x14ac:dyDescent="0.2">
      <c r="A18" s="2" t="s">
        <v>16</v>
      </c>
      <c r="B18" s="2">
        <v>5104</v>
      </c>
      <c r="C18" s="2">
        <v>22</v>
      </c>
      <c r="D18" s="2">
        <v>2</v>
      </c>
      <c r="E18" s="2">
        <v>2</v>
      </c>
      <c r="F18" s="2">
        <v>16</v>
      </c>
      <c r="G18" s="2">
        <v>3220</v>
      </c>
      <c r="H18" s="2">
        <v>200</v>
      </c>
      <c r="I18" s="2">
        <v>41</v>
      </c>
      <c r="J18" s="2">
        <v>200</v>
      </c>
      <c r="K18" s="2">
        <v>2.7300000190734863</v>
      </c>
      <c r="L18" s="2" t="s">
        <v>74</v>
      </c>
    </row>
    <row r="19" spans="1:12" x14ac:dyDescent="0.2">
      <c r="A19" s="2" t="s">
        <v>17</v>
      </c>
      <c r="B19" s="2">
        <v>3667</v>
      </c>
      <c r="C19" s="2">
        <v>24</v>
      </c>
      <c r="D19" s="2">
        <v>2</v>
      </c>
      <c r="E19" s="2">
        <v>2</v>
      </c>
      <c r="F19" s="2">
        <v>7</v>
      </c>
      <c r="G19" s="2">
        <v>2750</v>
      </c>
      <c r="H19" s="2">
        <v>179</v>
      </c>
      <c r="I19" s="2">
        <v>40</v>
      </c>
      <c r="J19" s="2">
        <v>151</v>
      </c>
      <c r="K19" s="2">
        <v>2.7300000190734863</v>
      </c>
      <c r="L19" s="2" t="s">
        <v>74</v>
      </c>
    </row>
    <row r="20" spans="1:12" x14ac:dyDescent="0.2">
      <c r="A20" s="2" t="s">
        <v>18</v>
      </c>
      <c r="B20" s="2">
        <v>3955</v>
      </c>
      <c r="C20" s="2">
        <v>19</v>
      </c>
      <c r="D20" s="2">
        <v>3</v>
      </c>
      <c r="E20" s="2">
        <v>3.5</v>
      </c>
      <c r="F20" s="2">
        <v>13</v>
      </c>
      <c r="G20" s="2">
        <v>3430</v>
      </c>
      <c r="H20" s="2">
        <v>197</v>
      </c>
      <c r="I20" s="2">
        <v>43</v>
      </c>
      <c r="J20" s="2">
        <v>250</v>
      </c>
      <c r="K20" s="2">
        <v>2.559999942779541</v>
      </c>
      <c r="L20" s="2" t="s">
        <v>74</v>
      </c>
    </row>
    <row r="21" spans="1:12" x14ac:dyDescent="0.2">
      <c r="A21" s="2" t="s">
        <v>19</v>
      </c>
      <c r="B21" s="2">
        <v>3984</v>
      </c>
      <c r="C21" s="2">
        <v>30</v>
      </c>
      <c r="D21" s="2">
        <v>5</v>
      </c>
      <c r="E21" s="2">
        <v>2</v>
      </c>
      <c r="F21" s="2">
        <v>8</v>
      </c>
      <c r="G21" s="2">
        <v>2120</v>
      </c>
      <c r="H21" s="2">
        <v>163</v>
      </c>
      <c r="I21" s="2">
        <v>35</v>
      </c>
      <c r="J21" s="2">
        <v>98</v>
      </c>
      <c r="K21" s="2">
        <v>3.5399999618530273</v>
      </c>
      <c r="L21" s="2" t="s">
        <v>74</v>
      </c>
    </row>
    <row r="22" spans="1:12" x14ac:dyDescent="0.2">
      <c r="A22" s="2" t="s">
        <v>20</v>
      </c>
      <c r="B22" s="2">
        <v>4010</v>
      </c>
      <c r="C22" s="2">
        <v>18</v>
      </c>
      <c r="D22" s="2">
        <v>2</v>
      </c>
      <c r="E22" s="2">
        <v>4</v>
      </c>
      <c r="F22" s="2">
        <v>17</v>
      </c>
      <c r="G22" s="2">
        <v>3600</v>
      </c>
      <c r="H22" s="2">
        <v>206</v>
      </c>
      <c r="I22" s="2">
        <v>46</v>
      </c>
      <c r="J22" s="2">
        <v>318</v>
      </c>
      <c r="K22" s="2">
        <v>2.4700000286102295</v>
      </c>
      <c r="L22" s="2" t="s">
        <v>74</v>
      </c>
    </row>
    <row r="23" spans="1:12" x14ac:dyDescent="0.2">
      <c r="A23" s="2" t="s">
        <v>21</v>
      </c>
      <c r="B23" s="2">
        <v>5886</v>
      </c>
      <c r="C23" s="2">
        <v>16</v>
      </c>
      <c r="D23" s="2">
        <v>2</v>
      </c>
      <c r="E23" s="2">
        <v>4</v>
      </c>
      <c r="F23" s="2">
        <v>17</v>
      </c>
      <c r="G23" s="2">
        <v>3600</v>
      </c>
      <c r="H23" s="2">
        <v>206</v>
      </c>
      <c r="I23" s="2">
        <v>46</v>
      </c>
      <c r="J23" s="2">
        <v>318</v>
      </c>
      <c r="K23" s="2">
        <v>2.4700000286102295</v>
      </c>
      <c r="L23" s="2" t="s">
        <v>74</v>
      </c>
    </row>
    <row r="24" spans="1:12" x14ac:dyDescent="0.2">
      <c r="A24" s="2" t="s">
        <v>22</v>
      </c>
      <c r="B24" s="2">
        <v>6342</v>
      </c>
      <c r="C24" s="2">
        <v>17</v>
      </c>
      <c r="D24" s="2">
        <v>2</v>
      </c>
      <c r="E24" s="2">
        <v>4.5</v>
      </c>
      <c r="F24" s="2">
        <v>21</v>
      </c>
      <c r="G24" s="2">
        <v>3740</v>
      </c>
      <c r="H24" s="2">
        <v>220</v>
      </c>
      <c r="I24" s="2">
        <v>46</v>
      </c>
      <c r="J24" s="2">
        <v>225</v>
      </c>
      <c r="K24" s="2">
        <v>2.940000057220459</v>
      </c>
      <c r="L24" s="2" t="s">
        <v>74</v>
      </c>
    </row>
    <row r="25" spans="1:12" x14ac:dyDescent="0.2">
      <c r="A25" s="2" t="s">
        <v>23</v>
      </c>
      <c r="B25" s="2">
        <v>4389</v>
      </c>
      <c r="C25" s="2">
        <v>28</v>
      </c>
      <c r="D25" s="2">
        <v>4</v>
      </c>
      <c r="E25" s="2">
        <v>1.5</v>
      </c>
      <c r="F25" s="2">
        <v>9</v>
      </c>
      <c r="G25" s="2">
        <v>1800</v>
      </c>
      <c r="H25" s="2">
        <v>147</v>
      </c>
      <c r="I25" s="2">
        <v>33</v>
      </c>
      <c r="J25" s="2">
        <v>98</v>
      </c>
      <c r="K25" s="2">
        <v>3.1500000953674316</v>
      </c>
      <c r="L25" s="2" t="s">
        <v>74</v>
      </c>
    </row>
    <row r="26" spans="1:12" x14ac:dyDescent="0.2">
      <c r="A26" s="2" t="s">
        <v>24</v>
      </c>
      <c r="B26" s="2">
        <v>4187</v>
      </c>
      <c r="C26" s="2">
        <v>21</v>
      </c>
      <c r="D26" s="2">
        <v>3</v>
      </c>
      <c r="E26" s="2">
        <v>2</v>
      </c>
      <c r="F26" s="2">
        <v>10</v>
      </c>
      <c r="G26" s="2">
        <v>2650</v>
      </c>
      <c r="H26" s="2">
        <v>179</v>
      </c>
      <c r="I26" s="2">
        <v>43</v>
      </c>
      <c r="J26" s="2">
        <v>140</v>
      </c>
      <c r="K26" s="2">
        <v>3.0799999237060547</v>
      </c>
      <c r="L26" s="2" t="s">
        <v>74</v>
      </c>
    </row>
    <row r="27" spans="1:12" hidden="1" x14ac:dyDescent="0.2">
      <c r="A27" s="2" t="s">
        <v>25</v>
      </c>
      <c r="B27" s="2">
        <v>11497</v>
      </c>
      <c r="C27" s="2">
        <v>12</v>
      </c>
      <c r="D27" s="2">
        <v>3</v>
      </c>
      <c r="E27" s="2">
        <v>3.5</v>
      </c>
      <c r="F27" s="2">
        <v>22</v>
      </c>
      <c r="G27" s="2">
        <v>4840</v>
      </c>
      <c r="H27" s="2">
        <v>233</v>
      </c>
      <c r="I27" s="2">
        <v>51</v>
      </c>
      <c r="J27" s="2">
        <v>400</v>
      </c>
      <c r="K27" s="2">
        <v>2.4700000286102295</v>
      </c>
      <c r="L27" s="2" t="s">
        <v>74</v>
      </c>
    </row>
    <row r="28" spans="1:12" hidden="1" x14ac:dyDescent="0.2">
      <c r="A28" s="2" t="s">
        <v>26</v>
      </c>
      <c r="B28" s="2">
        <v>13594</v>
      </c>
      <c r="C28" s="2">
        <v>12</v>
      </c>
      <c r="D28" s="2">
        <v>3</v>
      </c>
      <c r="E28" s="2">
        <v>2.5</v>
      </c>
      <c r="F28" s="2">
        <v>18</v>
      </c>
      <c r="G28" s="2">
        <v>4720</v>
      </c>
      <c r="H28" s="2">
        <v>230</v>
      </c>
      <c r="I28" s="2">
        <v>48</v>
      </c>
      <c r="J28" s="2">
        <v>400</v>
      </c>
      <c r="K28" s="2">
        <v>2.4700000286102295</v>
      </c>
      <c r="L28" s="2" t="s">
        <v>74</v>
      </c>
    </row>
    <row r="29" spans="1:12" hidden="1" x14ac:dyDescent="0.2">
      <c r="A29" s="2" t="s">
        <v>27</v>
      </c>
      <c r="B29" s="2">
        <v>13466</v>
      </c>
      <c r="C29" s="2">
        <v>14</v>
      </c>
      <c r="D29" s="2">
        <v>3</v>
      </c>
      <c r="E29" s="2">
        <v>3.5</v>
      </c>
      <c r="F29" s="2">
        <v>15</v>
      </c>
      <c r="G29" s="2">
        <v>3830</v>
      </c>
      <c r="H29" s="2">
        <v>201</v>
      </c>
      <c r="I29" s="2">
        <v>41</v>
      </c>
      <c r="J29" s="2">
        <v>302</v>
      </c>
      <c r="K29" s="2">
        <v>2.4700000286102295</v>
      </c>
      <c r="L29" s="2" t="s">
        <v>74</v>
      </c>
    </row>
    <row r="30" spans="1:12" x14ac:dyDescent="0.2">
      <c r="A30" s="2" t="s">
        <v>28</v>
      </c>
      <c r="B30" s="2">
        <v>3829</v>
      </c>
      <c r="C30" s="2">
        <v>22</v>
      </c>
      <c r="D30" s="2">
        <v>4</v>
      </c>
      <c r="E30" s="2">
        <v>3</v>
      </c>
      <c r="F30" s="2">
        <v>9</v>
      </c>
      <c r="G30" s="2">
        <v>2580</v>
      </c>
      <c r="H30" s="2">
        <v>169</v>
      </c>
      <c r="I30" s="2">
        <v>39</v>
      </c>
      <c r="J30" s="2">
        <v>140</v>
      </c>
      <c r="K30" s="2">
        <v>2.7300000190734863</v>
      </c>
      <c r="L30" s="2" t="s">
        <v>74</v>
      </c>
    </row>
    <row r="31" spans="1:12" x14ac:dyDescent="0.2">
      <c r="A31" s="2" t="s">
        <v>29</v>
      </c>
      <c r="B31" s="2">
        <v>5379</v>
      </c>
      <c r="C31" s="2">
        <v>14</v>
      </c>
      <c r="D31" s="2">
        <v>4</v>
      </c>
      <c r="E31" s="2">
        <v>3.5</v>
      </c>
      <c r="F31" s="2">
        <v>16</v>
      </c>
      <c r="G31" s="2">
        <v>4060</v>
      </c>
      <c r="H31" s="2">
        <v>221</v>
      </c>
      <c r="I31" s="2">
        <v>48</v>
      </c>
      <c r="J31" s="2">
        <v>302</v>
      </c>
      <c r="K31" s="2">
        <v>2.75</v>
      </c>
      <c r="L31" s="2" t="s">
        <v>74</v>
      </c>
    </row>
    <row r="32" spans="1:12" x14ac:dyDescent="0.2">
      <c r="A32" s="2" t="s">
        <v>30</v>
      </c>
      <c r="B32" s="2">
        <v>6165</v>
      </c>
      <c r="C32" s="2">
        <v>15</v>
      </c>
      <c r="D32" s="2">
        <v>3</v>
      </c>
      <c r="E32" s="2">
        <v>3.5</v>
      </c>
      <c r="F32" s="2">
        <v>23</v>
      </c>
      <c r="G32" s="2">
        <v>3720</v>
      </c>
      <c r="H32" s="2">
        <v>212</v>
      </c>
      <c r="I32" s="2">
        <v>44</v>
      </c>
      <c r="J32" s="2">
        <v>302</v>
      </c>
      <c r="K32" s="2">
        <v>2.2599999904632568</v>
      </c>
      <c r="L32" s="2" t="s">
        <v>74</v>
      </c>
    </row>
    <row r="33" spans="1:12" x14ac:dyDescent="0.2">
      <c r="A33" s="2" t="s">
        <v>31</v>
      </c>
      <c r="B33" s="2">
        <v>4516</v>
      </c>
      <c r="C33" s="2">
        <v>18</v>
      </c>
      <c r="D33" s="2">
        <v>3</v>
      </c>
      <c r="E33" s="2">
        <v>3</v>
      </c>
      <c r="F33" s="2">
        <v>15</v>
      </c>
      <c r="G33" s="2">
        <v>3370</v>
      </c>
      <c r="H33" s="2">
        <v>198</v>
      </c>
      <c r="I33" s="2">
        <v>41</v>
      </c>
      <c r="J33" s="2">
        <v>250</v>
      </c>
      <c r="K33" s="2">
        <v>2.4300000667572021</v>
      </c>
      <c r="L33" s="2" t="s">
        <v>74</v>
      </c>
    </row>
    <row r="34" spans="1:12" x14ac:dyDescent="0.2">
      <c r="A34" s="2" t="s">
        <v>32</v>
      </c>
      <c r="B34" s="2">
        <v>6303</v>
      </c>
      <c r="C34" s="2">
        <v>14</v>
      </c>
      <c r="D34" s="2">
        <v>4</v>
      </c>
      <c r="E34" s="2">
        <v>3</v>
      </c>
      <c r="F34" s="2">
        <v>16</v>
      </c>
      <c r="G34" s="2">
        <v>4130</v>
      </c>
      <c r="H34" s="2">
        <v>217</v>
      </c>
      <c r="I34" s="2">
        <v>45</v>
      </c>
      <c r="J34" s="2">
        <v>302</v>
      </c>
      <c r="K34" s="2">
        <v>2.75</v>
      </c>
      <c r="L34" s="2" t="s">
        <v>74</v>
      </c>
    </row>
    <row r="35" spans="1:12" x14ac:dyDescent="0.2">
      <c r="A35" s="2" t="s">
        <v>33</v>
      </c>
      <c r="B35" s="2">
        <v>3291</v>
      </c>
      <c r="C35" s="2">
        <v>20</v>
      </c>
      <c r="D35" s="2">
        <v>3</v>
      </c>
      <c r="E35" s="2">
        <v>3.5</v>
      </c>
      <c r="F35" s="2">
        <v>17</v>
      </c>
      <c r="G35" s="2">
        <v>2830</v>
      </c>
      <c r="H35" s="2">
        <v>195</v>
      </c>
      <c r="I35" s="2">
        <v>43</v>
      </c>
      <c r="J35" s="2">
        <v>140</v>
      </c>
      <c r="K35" s="2">
        <v>3.0799999237060547</v>
      </c>
      <c r="L35" s="2" t="s">
        <v>74</v>
      </c>
    </row>
    <row r="36" spans="1:12" x14ac:dyDescent="0.2">
      <c r="A36" s="2" t="s">
        <v>34</v>
      </c>
      <c r="B36" s="2">
        <v>8814</v>
      </c>
      <c r="C36" s="2">
        <v>21</v>
      </c>
      <c r="D36" s="2">
        <v>4</v>
      </c>
      <c r="E36" s="2">
        <v>4</v>
      </c>
      <c r="F36" s="2">
        <v>20</v>
      </c>
      <c r="G36" s="2">
        <v>4060</v>
      </c>
      <c r="H36" s="2">
        <v>220</v>
      </c>
      <c r="I36" s="2">
        <v>43</v>
      </c>
      <c r="J36" s="2">
        <v>350</v>
      </c>
      <c r="K36" s="2">
        <v>2.4100000858306885</v>
      </c>
      <c r="L36" s="2" t="s">
        <v>74</v>
      </c>
    </row>
    <row r="37" spans="1:12" x14ac:dyDescent="0.2">
      <c r="A37" s="2" t="s">
        <v>35</v>
      </c>
      <c r="B37" s="2">
        <v>5172</v>
      </c>
      <c r="C37" s="2">
        <v>19</v>
      </c>
      <c r="D37" s="2">
        <v>3</v>
      </c>
      <c r="E37" s="2">
        <v>2</v>
      </c>
      <c r="F37" s="2">
        <v>16</v>
      </c>
      <c r="G37" s="2">
        <v>3310</v>
      </c>
      <c r="H37" s="2">
        <v>198</v>
      </c>
      <c r="I37" s="2">
        <v>42</v>
      </c>
      <c r="J37" s="2">
        <v>231</v>
      </c>
      <c r="K37" s="2">
        <v>2.9300000667572021</v>
      </c>
      <c r="L37" s="2" t="s">
        <v>74</v>
      </c>
    </row>
    <row r="38" spans="1:12" x14ac:dyDescent="0.2">
      <c r="A38" s="2" t="s">
        <v>36</v>
      </c>
      <c r="B38" s="2">
        <v>4733</v>
      </c>
      <c r="C38" s="2">
        <v>19</v>
      </c>
      <c r="D38" s="2">
        <v>3</v>
      </c>
      <c r="E38" s="2">
        <v>4.5</v>
      </c>
      <c r="F38" s="2">
        <v>16</v>
      </c>
      <c r="G38" s="2">
        <v>3300</v>
      </c>
      <c r="H38" s="2">
        <v>198</v>
      </c>
      <c r="I38" s="2">
        <v>42</v>
      </c>
      <c r="J38" s="2">
        <v>231</v>
      </c>
      <c r="K38" s="2">
        <v>2.9300000667572021</v>
      </c>
      <c r="L38" s="2" t="s">
        <v>74</v>
      </c>
    </row>
    <row r="39" spans="1:12" x14ac:dyDescent="0.2">
      <c r="A39" s="2" t="s">
        <v>37</v>
      </c>
      <c r="B39" s="2">
        <v>4890</v>
      </c>
      <c r="C39" s="2">
        <v>18</v>
      </c>
      <c r="D39" s="2">
        <v>4</v>
      </c>
      <c r="E39" s="2">
        <v>4</v>
      </c>
      <c r="F39" s="2">
        <v>20</v>
      </c>
      <c r="G39" s="2">
        <v>3690</v>
      </c>
      <c r="H39" s="2">
        <v>218</v>
      </c>
      <c r="I39" s="2">
        <v>42</v>
      </c>
      <c r="J39" s="2">
        <v>231</v>
      </c>
      <c r="K39" s="2">
        <v>2.7300000190734863</v>
      </c>
      <c r="L39" s="2" t="s">
        <v>74</v>
      </c>
    </row>
    <row r="40" spans="1:12" x14ac:dyDescent="0.2">
      <c r="A40" s="2" t="s">
        <v>38</v>
      </c>
      <c r="B40" s="2">
        <v>4181</v>
      </c>
      <c r="C40" s="2">
        <v>19</v>
      </c>
      <c r="D40" s="2">
        <v>3</v>
      </c>
      <c r="E40" s="2">
        <v>4.5</v>
      </c>
      <c r="F40" s="2">
        <v>14</v>
      </c>
      <c r="G40" s="2">
        <v>3370</v>
      </c>
      <c r="H40" s="2">
        <v>200</v>
      </c>
      <c r="I40" s="2">
        <v>43</v>
      </c>
      <c r="J40" s="2">
        <v>231</v>
      </c>
      <c r="K40" s="2">
        <v>3.0799999237060547</v>
      </c>
      <c r="L40" s="2" t="s">
        <v>74</v>
      </c>
    </row>
    <row r="41" spans="1:12" x14ac:dyDescent="0.2">
      <c r="A41" s="2" t="s">
        <v>39</v>
      </c>
      <c r="B41" s="2">
        <v>4195</v>
      </c>
      <c r="C41" s="2">
        <v>24</v>
      </c>
      <c r="D41" s="2">
        <v>1</v>
      </c>
      <c r="E41" s="2">
        <v>2</v>
      </c>
      <c r="F41" s="2">
        <v>10</v>
      </c>
      <c r="G41" s="2">
        <v>2730</v>
      </c>
      <c r="H41" s="2">
        <v>180</v>
      </c>
      <c r="I41" s="2">
        <v>40</v>
      </c>
      <c r="J41" s="2">
        <v>151</v>
      </c>
      <c r="K41" s="2">
        <v>2.7300000190734863</v>
      </c>
      <c r="L41" s="2" t="s">
        <v>74</v>
      </c>
    </row>
    <row r="42" spans="1:12" hidden="1" x14ac:dyDescent="0.2">
      <c r="A42" s="2" t="s">
        <v>40</v>
      </c>
      <c r="B42" s="2">
        <v>10371</v>
      </c>
      <c r="C42" s="2">
        <v>16</v>
      </c>
      <c r="D42" s="2">
        <v>3</v>
      </c>
      <c r="E42" s="2">
        <v>3.5</v>
      </c>
      <c r="F42" s="2">
        <v>17</v>
      </c>
      <c r="G42" s="2">
        <v>4030</v>
      </c>
      <c r="H42" s="2">
        <v>206</v>
      </c>
      <c r="I42" s="2">
        <v>43</v>
      </c>
      <c r="J42" s="2">
        <v>350</v>
      </c>
      <c r="K42" s="2">
        <v>2.4100000858306885</v>
      </c>
      <c r="L42" s="2" t="s">
        <v>74</v>
      </c>
    </row>
    <row r="43" spans="1:12" x14ac:dyDescent="0.2">
      <c r="A43" s="2" t="s">
        <v>41</v>
      </c>
      <c r="B43" s="2">
        <v>4647</v>
      </c>
      <c r="C43" s="2">
        <v>28</v>
      </c>
      <c r="D43" s="2">
        <v>3</v>
      </c>
      <c r="E43" s="2">
        <v>2</v>
      </c>
      <c r="F43" s="2">
        <v>11</v>
      </c>
      <c r="G43" s="2">
        <v>3260</v>
      </c>
      <c r="H43" s="2">
        <v>170</v>
      </c>
      <c r="I43" s="2">
        <v>37</v>
      </c>
      <c r="J43" s="2">
        <v>156</v>
      </c>
      <c r="K43" s="2">
        <v>3.0499999523162842</v>
      </c>
      <c r="L43" s="2" t="s">
        <v>74</v>
      </c>
    </row>
    <row r="44" spans="1:12" x14ac:dyDescent="0.2">
      <c r="A44" s="2" t="s">
        <v>42</v>
      </c>
      <c r="B44" s="2">
        <v>4425</v>
      </c>
      <c r="C44" s="2">
        <v>34</v>
      </c>
      <c r="D44" s="2">
        <v>5</v>
      </c>
      <c r="E44" s="2">
        <v>2.5</v>
      </c>
      <c r="F44" s="2">
        <v>11</v>
      </c>
      <c r="G44" s="2">
        <v>1800</v>
      </c>
      <c r="H44" s="2">
        <v>157</v>
      </c>
      <c r="I44" s="2">
        <v>37</v>
      </c>
      <c r="J44" s="2">
        <v>86</v>
      </c>
      <c r="K44" s="2">
        <v>2.9700000286102295</v>
      </c>
      <c r="L44" s="2" t="s">
        <v>74</v>
      </c>
    </row>
    <row r="45" spans="1:12" x14ac:dyDescent="0.2">
      <c r="A45" s="2" t="s">
        <v>43</v>
      </c>
      <c r="B45" s="2">
        <v>4482</v>
      </c>
      <c r="C45" s="2">
        <v>25</v>
      </c>
      <c r="D45" s="2">
        <v>3</v>
      </c>
      <c r="E45" s="2">
        <v>4</v>
      </c>
      <c r="F45" s="2">
        <v>17</v>
      </c>
      <c r="G45" s="2">
        <v>2200</v>
      </c>
      <c r="H45" s="2">
        <v>165</v>
      </c>
      <c r="I45" s="2">
        <v>36</v>
      </c>
      <c r="J45" s="2">
        <v>105</v>
      </c>
      <c r="K45" s="2">
        <v>3.369999885559082</v>
      </c>
      <c r="L45" s="2" t="s">
        <v>74</v>
      </c>
    </row>
    <row r="46" spans="1:12" x14ac:dyDescent="0.2">
      <c r="A46" s="2" t="s">
        <v>44</v>
      </c>
      <c r="B46" s="2">
        <v>6486</v>
      </c>
      <c r="C46" s="2">
        <v>26</v>
      </c>
      <c r="D46" s="2"/>
      <c r="E46" s="2">
        <v>1.5</v>
      </c>
      <c r="F46" s="2">
        <v>8</v>
      </c>
      <c r="G46" s="2">
        <v>2520</v>
      </c>
      <c r="H46" s="2">
        <v>182</v>
      </c>
      <c r="I46" s="2">
        <v>38</v>
      </c>
      <c r="J46" s="2">
        <v>119</v>
      </c>
      <c r="K46" s="2">
        <v>3.5399999618530273</v>
      </c>
      <c r="L46" s="2" t="s">
        <v>74</v>
      </c>
    </row>
    <row r="47" spans="1:12" x14ac:dyDescent="0.2">
      <c r="A47" s="2" t="s">
        <v>45</v>
      </c>
      <c r="B47" s="2">
        <v>4060</v>
      </c>
      <c r="C47" s="2">
        <v>18</v>
      </c>
      <c r="D47" s="2">
        <v>2</v>
      </c>
      <c r="E47" s="2">
        <v>5</v>
      </c>
      <c r="F47" s="2">
        <v>16</v>
      </c>
      <c r="G47" s="2">
        <v>3330</v>
      </c>
      <c r="H47" s="2">
        <v>201</v>
      </c>
      <c r="I47" s="2">
        <v>44</v>
      </c>
      <c r="J47" s="2">
        <v>225</v>
      </c>
      <c r="K47" s="2">
        <v>3.2300000190734863</v>
      </c>
      <c r="L47" s="2" t="s">
        <v>74</v>
      </c>
    </row>
    <row r="48" spans="1:12" x14ac:dyDescent="0.2">
      <c r="A48" s="2" t="s">
        <v>46</v>
      </c>
      <c r="B48" s="2">
        <v>5798</v>
      </c>
      <c r="C48" s="2">
        <v>18</v>
      </c>
      <c r="D48" s="2">
        <v>4</v>
      </c>
      <c r="E48" s="2">
        <v>4</v>
      </c>
      <c r="F48" s="2">
        <v>20</v>
      </c>
      <c r="G48" s="2">
        <v>3700</v>
      </c>
      <c r="H48" s="2">
        <v>214</v>
      </c>
      <c r="I48" s="2">
        <v>42</v>
      </c>
      <c r="J48" s="2">
        <v>231</v>
      </c>
      <c r="K48" s="2">
        <v>2.7300000190734863</v>
      </c>
      <c r="L48" s="2" t="s">
        <v>74</v>
      </c>
    </row>
    <row r="49" spans="1:12" x14ac:dyDescent="0.2">
      <c r="A49" s="2" t="s">
        <v>47</v>
      </c>
      <c r="B49" s="2">
        <v>4934</v>
      </c>
      <c r="C49" s="2">
        <v>18</v>
      </c>
      <c r="D49" s="2">
        <v>1</v>
      </c>
      <c r="E49" s="2">
        <v>1.5</v>
      </c>
      <c r="F49" s="2">
        <v>7</v>
      </c>
      <c r="G49" s="2">
        <v>3470</v>
      </c>
      <c r="H49" s="2">
        <v>198</v>
      </c>
      <c r="I49" s="2">
        <v>42</v>
      </c>
      <c r="J49" s="2">
        <v>231</v>
      </c>
      <c r="K49" s="2">
        <v>3.0799999237060547</v>
      </c>
      <c r="L49" s="2" t="s">
        <v>74</v>
      </c>
    </row>
    <row r="50" spans="1:12" x14ac:dyDescent="0.2">
      <c r="A50" s="2" t="s">
        <v>48</v>
      </c>
      <c r="B50" s="2">
        <v>5222</v>
      </c>
      <c r="C50" s="2">
        <v>19</v>
      </c>
      <c r="D50" s="2">
        <v>3</v>
      </c>
      <c r="E50" s="2">
        <v>2</v>
      </c>
      <c r="F50" s="2">
        <v>16</v>
      </c>
      <c r="G50" s="2">
        <v>3210</v>
      </c>
      <c r="H50" s="2">
        <v>201</v>
      </c>
      <c r="I50" s="2">
        <v>45</v>
      </c>
      <c r="J50" s="2">
        <v>231</v>
      </c>
      <c r="K50" s="2">
        <v>2.9300000667572021</v>
      </c>
      <c r="L50" s="2" t="s">
        <v>74</v>
      </c>
    </row>
    <row r="51" spans="1:12" x14ac:dyDescent="0.2">
      <c r="A51" s="2" t="s">
        <v>49</v>
      </c>
      <c r="B51" s="2">
        <v>4723</v>
      </c>
      <c r="C51" s="2">
        <v>19</v>
      </c>
      <c r="D51" s="2">
        <v>3</v>
      </c>
      <c r="E51" s="2">
        <v>3.5</v>
      </c>
      <c r="F51" s="2">
        <v>17</v>
      </c>
      <c r="G51" s="2">
        <v>3200</v>
      </c>
      <c r="H51" s="2">
        <v>199</v>
      </c>
      <c r="I51" s="2">
        <v>40</v>
      </c>
      <c r="J51" s="2">
        <v>231</v>
      </c>
      <c r="K51" s="2">
        <v>2.9300000667572021</v>
      </c>
      <c r="L51" s="2" t="s">
        <v>74</v>
      </c>
    </row>
    <row r="52" spans="1:12" x14ac:dyDescent="0.2">
      <c r="A52" s="2" t="s">
        <v>50</v>
      </c>
      <c r="B52" s="2">
        <v>4424</v>
      </c>
      <c r="C52" s="2">
        <v>19</v>
      </c>
      <c r="D52" s="2"/>
      <c r="E52" s="2">
        <v>3.5</v>
      </c>
      <c r="F52" s="2">
        <v>13</v>
      </c>
      <c r="G52" s="2">
        <v>3420</v>
      </c>
      <c r="H52" s="2">
        <v>203</v>
      </c>
      <c r="I52" s="2">
        <v>43</v>
      </c>
      <c r="J52" s="2">
        <v>231</v>
      </c>
      <c r="K52" s="2">
        <v>3.0799999237060547</v>
      </c>
      <c r="L52" s="2" t="s">
        <v>74</v>
      </c>
    </row>
    <row r="53" spans="1:12" x14ac:dyDescent="0.2">
      <c r="A53" s="2" t="s">
        <v>51</v>
      </c>
      <c r="B53" s="2">
        <v>4172</v>
      </c>
      <c r="C53" s="2">
        <v>24</v>
      </c>
      <c r="D53" s="2">
        <v>2</v>
      </c>
      <c r="E53" s="2">
        <v>2</v>
      </c>
      <c r="F53" s="2">
        <v>7</v>
      </c>
      <c r="G53" s="2">
        <v>2690</v>
      </c>
      <c r="H53" s="2">
        <v>179</v>
      </c>
      <c r="I53" s="2">
        <v>41</v>
      </c>
      <c r="J53" s="2">
        <v>151</v>
      </c>
      <c r="K53" s="2">
        <v>2.7300000190734863</v>
      </c>
      <c r="L53" s="2" t="s">
        <v>74</v>
      </c>
    </row>
    <row r="54" spans="1:12" hidden="1" x14ac:dyDescent="0.2">
      <c r="A54" s="2" t="s">
        <v>52</v>
      </c>
      <c r="B54" s="2">
        <v>9690</v>
      </c>
      <c r="C54" s="2">
        <v>17</v>
      </c>
      <c r="D54" s="2">
        <v>5</v>
      </c>
      <c r="E54" s="2">
        <v>3</v>
      </c>
      <c r="F54" s="2">
        <v>15</v>
      </c>
      <c r="G54" s="2">
        <v>2830</v>
      </c>
      <c r="H54" s="2">
        <v>189</v>
      </c>
      <c r="I54" s="2">
        <v>37</v>
      </c>
      <c r="J54" s="2">
        <v>131</v>
      </c>
      <c r="K54" s="2">
        <v>3.2000000476837158</v>
      </c>
      <c r="L54" s="2" t="s">
        <v>75</v>
      </c>
    </row>
    <row r="55" spans="1:12" hidden="1" x14ac:dyDescent="0.2">
      <c r="A55" s="2" t="s">
        <v>53</v>
      </c>
      <c r="B55" s="2">
        <v>6295</v>
      </c>
      <c r="C55" s="2">
        <v>23</v>
      </c>
      <c r="D55" s="2">
        <v>3</v>
      </c>
      <c r="E55" s="2">
        <v>2.5</v>
      </c>
      <c r="F55" s="2">
        <v>11</v>
      </c>
      <c r="G55" s="2">
        <v>2070</v>
      </c>
      <c r="H55" s="2">
        <v>174</v>
      </c>
      <c r="I55" s="2">
        <v>36</v>
      </c>
      <c r="J55" s="2">
        <v>97</v>
      </c>
      <c r="K55" s="2">
        <v>3.7000000476837158</v>
      </c>
      <c r="L55" s="2" t="s">
        <v>75</v>
      </c>
    </row>
    <row r="56" spans="1:12" hidden="1" x14ac:dyDescent="0.2">
      <c r="A56" s="2" t="s">
        <v>54</v>
      </c>
      <c r="B56" s="2">
        <v>9735</v>
      </c>
      <c r="C56" s="2">
        <v>25</v>
      </c>
      <c r="D56" s="2">
        <v>4</v>
      </c>
      <c r="E56" s="2">
        <v>2.5</v>
      </c>
      <c r="F56" s="2">
        <v>12</v>
      </c>
      <c r="G56" s="2">
        <v>2650</v>
      </c>
      <c r="H56" s="2">
        <v>177</v>
      </c>
      <c r="I56" s="2">
        <v>34</v>
      </c>
      <c r="J56" s="2">
        <v>121</v>
      </c>
      <c r="K56" s="2">
        <v>3.6400001049041748</v>
      </c>
      <c r="L56" s="2" t="s">
        <v>75</v>
      </c>
    </row>
    <row r="57" spans="1:12" hidden="1" x14ac:dyDescent="0.2">
      <c r="A57" s="2" t="s">
        <v>55</v>
      </c>
      <c r="B57" s="2">
        <v>6229</v>
      </c>
      <c r="C57" s="2">
        <v>23</v>
      </c>
      <c r="D57" s="2">
        <v>4</v>
      </c>
      <c r="E57" s="2">
        <v>1.5</v>
      </c>
      <c r="F57" s="2">
        <v>6</v>
      </c>
      <c r="G57" s="2">
        <v>2370</v>
      </c>
      <c r="H57" s="2">
        <v>170</v>
      </c>
      <c r="I57" s="2">
        <v>35</v>
      </c>
      <c r="J57" s="2">
        <v>119</v>
      </c>
      <c r="K57" s="2">
        <v>3.8900001049041748</v>
      </c>
      <c r="L57" s="2" t="s">
        <v>75</v>
      </c>
    </row>
    <row r="58" spans="1:12" hidden="1" x14ac:dyDescent="0.2">
      <c r="A58" s="2" t="s">
        <v>56</v>
      </c>
      <c r="B58" s="2">
        <v>4589</v>
      </c>
      <c r="C58" s="2">
        <v>35</v>
      </c>
      <c r="D58" s="2">
        <v>5</v>
      </c>
      <c r="E58" s="2">
        <v>2</v>
      </c>
      <c r="F58" s="2">
        <v>8</v>
      </c>
      <c r="G58" s="2">
        <v>2020</v>
      </c>
      <c r="H58" s="2">
        <v>165</v>
      </c>
      <c r="I58" s="2">
        <v>32</v>
      </c>
      <c r="J58" s="2">
        <v>85</v>
      </c>
      <c r="K58" s="2">
        <v>3.7000000476837158</v>
      </c>
      <c r="L58" s="2" t="s">
        <v>75</v>
      </c>
    </row>
    <row r="59" spans="1:12" hidden="1" x14ac:dyDescent="0.2">
      <c r="A59" s="2" t="s">
        <v>57</v>
      </c>
      <c r="B59" s="2">
        <v>5079</v>
      </c>
      <c r="C59" s="2">
        <v>24</v>
      </c>
      <c r="D59" s="2">
        <v>4</v>
      </c>
      <c r="E59" s="2">
        <v>2.5</v>
      </c>
      <c r="F59" s="2">
        <v>8</v>
      </c>
      <c r="G59" s="2">
        <v>2280</v>
      </c>
      <c r="H59" s="2">
        <v>170</v>
      </c>
      <c r="I59" s="2">
        <v>34</v>
      </c>
      <c r="J59" s="2">
        <v>119</v>
      </c>
      <c r="K59" s="2">
        <v>3.5399999618530273</v>
      </c>
      <c r="L59" s="2" t="s">
        <v>75</v>
      </c>
    </row>
    <row r="60" spans="1:12" hidden="1" x14ac:dyDescent="0.2">
      <c r="A60" s="2" t="s">
        <v>58</v>
      </c>
      <c r="B60" s="2">
        <v>8129</v>
      </c>
      <c r="C60" s="2">
        <v>21</v>
      </c>
      <c r="D60" s="2">
        <v>4</v>
      </c>
      <c r="E60" s="2">
        <v>2.5</v>
      </c>
      <c r="F60" s="2">
        <v>8</v>
      </c>
      <c r="G60" s="2">
        <v>2750</v>
      </c>
      <c r="H60" s="2">
        <v>184</v>
      </c>
      <c r="I60" s="2">
        <v>38</v>
      </c>
      <c r="J60" s="2">
        <v>146</v>
      </c>
      <c r="K60" s="2">
        <v>3.5499999523162842</v>
      </c>
      <c r="L60" s="2" t="s">
        <v>75</v>
      </c>
    </row>
    <row r="61" spans="1:12" hidden="1" x14ac:dyDescent="0.2">
      <c r="A61" s="2" t="s">
        <v>59</v>
      </c>
      <c r="B61" s="2">
        <v>4296</v>
      </c>
      <c r="C61" s="2">
        <v>21</v>
      </c>
      <c r="D61" s="2">
        <v>3</v>
      </c>
      <c r="E61" s="2">
        <v>2.5</v>
      </c>
      <c r="F61" s="2">
        <v>16</v>
      </c>
      <c r="G61" s="2">
        <v>2130</v>
      </c>
      <c r="H61" s="2">
        <v>161</v>
      </c>
      <c r="I61" s="2">
        <v>36</v>
      </c>
      <c r="J61" s="2">
        <v>105</v>
      </c>
      <c r="K61" s="2">
        <v>3.369999885559082</v>
      </c>
      <c r="L61" s="2" t="s">
        <v>75</v>
      </c>
    </row>
    <row r="62" spans="1:12" hidden="1" x14ac:dyDescent="0.2">
      <c r="A62" s="2" t="s">
        <v>60</v>
      </c>
      <c r="B62" s="2">
        <v>5799</v>
      </c>
      <c r="C62" s="2">
        <v>25</v>
      </c>
      <c r="D62" s="2">
        <v>5</v>
      </c>
      <c r="E62" s="2">
        <v>3</v>
      </c>
      <c r="F62" s="2">
        <v>10</v>
      </c>
      <c r="G62" s="2">
        <v>2240</v>
      </c>
      <c r="H62" s="2">
        <v>172</v>
      </c>
      <c r="I62" s="2">
        <v>36</v>
      </c>
      <c r="J62" s="2">
        <v>107</v>
      </c>
      <c r="K62" s="2">
        <v>3.0499999523162842</v>
      </c>
      <c r="L62" s="2" t="s">
        <v>75</v>
      </c>
    </row>
    <row r="63" spans="1:12" hidden="1" x14ac:dyDescent="0.2">
      <c r="A63" s="2" t="s">
        <v>61</v>
      </c>
      <c r="B63" s="2">
        <v>4499</v>
      </c>
      <c r="C63" s="2">
        <v>28</v>
      </c>
      <c r="D63" s="2">
        <v>4</v>
      </c>
      <c r="E63" s="2">
        <v>2.5</v>
      </c>
      <c r="F63" s="2">
        <v>5</v>
      </c>
      <c r="G63" s="2">
        <v>1760</v>
      </c>
      <c r="H63" s="2">
        <v>149</v>
      </c>
      <c r="I63" s="2">
        <v>34</v>
      </c>
      <c r="J63" s="2">
        <v>91</v>
      </c>
      <c r="K63" s="2">
        <v>3.2999999523162842</v>
      </c>
      <c r="L63" s="2" t="s">
        <v>75</v>
      </c>
    </row>
    <row r="64" spans="1:12" hidden="1" x14ac:dyDescent="0.2">
      <c r="A64" s="2" t="s">
        <v>62</v>
      </c>
      <c r="B64" s="2">
        <v>3995</v>
      </c>
      <c r="C64" s="2">
        <v>30</v>
      </c>
      <c r="D64" s="2">
        <v>4</v>
      </c>
      <c r="E64" s="2">
        <v>3.5</v>
      </c>
      <c r="F64" s="2">
        <v>11</v>
      </c>
      <c r="G64" s="2">
        <v>1980</v>
      </c>
      <c r="H64" s="2">
        <v>154</v>
      </c>
      <c r="I64" s="2">
        <v>33</v>
      </c>
      <c r="J64" s="2">
        <v>86</v>
      </c>
      <c r="K64" s="2">
        <v>3.7300000190734863</v>
      </c>
      <c r="L64" s="2" t="s">
        <v>75</v>
      </c>
    </row>
    <row r="65" spans="1:12" hidden="1" x14ac:dyDescent="0.2">
      <c r="A65" s="2" t="s">
        <v>63</v>
      </c>
      <c r="B65" s="2">
        <v>12990</v>
      </c>
      <c r="C65" s="2">
        <v>14</v>
      </c>
      <c r="D65" s="2"/>
      <c r="E65" s="2">
        <v>3.5</v>
      </c>
      <c r="F65" s="2">
        <v>14</v>
      </c>
      <c r="G65" s="2">
        <v>3420</v>
      </c>
      <c r="H65" s="2">
        <v>192</v>
      </c>
      <c r="I65" s="2">
        <v>38</v>
      </c>
      <c r="J65" s="2">
        <v>163</v>
      </c>
      <c r="K65" s="2">
        <v>3.5799999237060547</v>
      </c>
      <c r="L65" s="2" t="s">
        <v>75</v>
      </c>
    </row>
    <row r="66" spans="1:12" hidden="1" x14ac:dyDescent="0.2">
      <c r="A66" s="2" t="s">
        <v>64</v>
      </c>
      <c r="B66" s="2">
        <v>3895</v>
      </c>
      <c r="C66" s="2">
        <v>26</v>
      </c>
      <c r="D66" s="2">
        <v>3</v>
      </c>
      <c r="E66" s="2">
        <v>3</v>
      </c>
      <c r="F66" s="2">
        <v>10</v>
      </c>
      <c r="G66" s="2">
        <v>1830</v>
      </c>
      <c r="H66" s="2">
        <v>142</v>
      </c>
      <c r="I66" s="2">
        <v>34</v>
      </c>
      <c r="J66" s="2">
        <v>79</v>
      </c>
      <c r="K66" s="2">
        <v>3.7200000286102295</v>
      </c>
      <c r="L66" s="2" t="s">
        <v>75</v>
      </c>
    </row>
    <row r="67" spans="1:12" hidden="1" x14ac:dyDescent="0.2">
      <c r="A67" s="2" t="s">
        <v>65</v>
      </c>
      <c r="B67" s="2">
        <v>3798</v>
      </c>
      <c r="C67" s="2">
        <v>35</v>
      </c>
      <c r="D67" s="2">
        <v>5</v>
      </c>
      <c r="E67" s="2">
        <v>2.5</v>
      </c>
      <c r="F67" s="2">
        <v>11</v>
      </c>
      <c r="G67" s="2">
        <v>2050</v>
      </c>
      <c r="H67" s="2">
        <v>164</v>
      </c>
      <c r="I67" s="2">
        <v>36</v>
      </c>
      <c r="J67" s="2">
        <v>97</v>
      </c>
      <c r="K67" s="2">
        <v>3.809999942779541</v>
      </c>
      <c r="L67" s="2" t="s">
        <v>75</v>
      </c>
    </row>
    <row r="68" spans="1:12" hidden="1" x14ac:dyDescent="0.2">
      <c r="A68" s="2" t="s">
        <v>66</v>
      </c>
      <c r="B68" s="2">
        <v>5899</v>
      </c>
      <c r="C68" s="2">
        <v>18</v>
      </c>
      <c r="D68" s="2">
        <v>5</v>
      </c>
      <c r="E68" s="2">
        <v>2.5</v>
      </c>
      <c r="F68" s="2">
        <v>14</v>
      </c>
      <c r="G68" s="2">
        <v>2410</v>
      </c>
      <c r="H68" s="2">
        <v>174</v>
      </c>
      <c r="I68" s="2">
        <v>36</v>
      </c>
      <c r="J68" s="2">
        <v>134</v>
      </c>
      <c r="K68" s="2">
        <v>3.059999942779541</v>
      </c>
      <c r="L68" s="2" t="s">
        <v>75</v>
      </c>
    </row>
    <row r="69" spans="1:12" hidden="1" x14ac:dyDescent="0.2">
      <c r="A69" s="2" t="s">
        <v>67</v>
      </c>
      <c r="B69" s="2">
        <v>3748</v>
      </c>
      <c r="C69" s="2">
        <v>31</v>
      </c>
      <c r="D69" s="2">
        <v>5</v>
      </c>
      <c r="E69" s="2">
        <v>3</v>
      </c>
      <c r="F69" s="2">
        <v>9</v>
      </c>
      <c r="G69" s="2">
        <v>2200</v>
      </c>
      <c r="H69" s="2">
        <v>165</v>
      </c>
      <c r="I69" s="2">
        <v>35</v>
      </c>
      <c r="J69" s="2">
        <v>97</v>
      </c>
      <c r="K69" s="2">
        <v>3.2100000381469727</v>
      </c>
      <c r="L69" s="2" t="s">
        <v>75</v>
      </c>
    </row>
    <row r="70" spans="1:12" hidden="1" x14ac:dyDescent="0.2">
      <c r="A70" s="2" t="s">
        <v>68</v>
      </c>
      <c r="B70" s="2">
        <v>5719</v>
      </c>
      <c r="C70" s="2">
        <v>18</v>
      </c>
      <c r="D70" s="2">
        <v>5</v>
      </c>
      <c r="E70" s="2">
        <v>2</v>
      </c>
      <c r="F70" s="2">
        <v>11</v>
      </c>
      <c r="G70" s="2">
        <v>2670</v>
      </c>
      <c r="H70" s="2">
        <v>175</v>
      </c>
      <c r="I70" s="2">
        <v>36</v>
      </c>
      <c r="J70" s="2">
        <v>134</v>
      </c>
      <c r="K70" s="2">
        <v>3.0499999523162842</v>
      </c>
      <c r="L70" s="2" t="s">
        <v>75</v>
      </c>
    </row>
    <row r="71" spans="1:12" hidden="1" x14ac:dyDescent="0.2">
      <c r="A71" s="2" t="s">
        <v>69</v>
      </c>
      <c r="B71" s="2">
        <v>7140</v>
      </c>
      <c r="C71" s="2">
        <v>23</v>
      </c>
      <c r="D71" s="2">
        <v>4</v>
      </c>
      <c r="E71" s="2">
        <v>2.5</v>
      </c>
      <c r="F71" s="2">
        <v>12</v>
      </c>
      <c r="G71" s="2">
        <v>2160</v>
      </c>
      <c r="H71" s="2">
        <v>172</v>
      </c>
      <c r="I71" s="2">
        <v>36</v>
      </c>
      <c r="J71" s="2">
        <v>97</v>
      </c>
      <c r="K71" s="2">
        <v>3.7400000095367432</v>
      </c>
      <c r="L71" s="2" t="s">
        <v>75</v>
      </c>
    </row>
    <row r="72" spans="1:12" hidden="1" x14ac:dyDescent="0.2">
      <c r="A72" s="2" t="s">
        <v>70</v>
      </c>
      <c r="B72" s="2">
        <v>5397</v>
      </c>
      <c r="C72" s="2">
        <v>41</v>
      </c>
      <c r="D72" s="2">
        <v>5</v>
      </c>
      <c r="E72" s="2">
        <v>3</v>
      </c>
      <c r="F72" s="2">
        <v>15</v>
      </c>
      <c r="G72" s="2">
        <v>2040</v>
      </c>
      <c r="H72" s="2">
        <v>155</v>
      </c>
      <c r="I72" s="2">
        <v>35</v>
      </c>
      <c r="J72" s="2">
        <v>90</v>
      </c>
      <c r="K72" s="2">
        <v>3.7799999713897705</v>
      </c>
      <c r="L72" s="2" t="s">
        <v>75</v>
      </c>
    </row>
    <row r="73" spans="1:12" hidden="1" x14ac:dyDescent="0.2">
      <c r="A73" s="2" t="s">
        <v>71</v>
      </c>
      <c r="B73" s="2">
        <v>4697</v>
      </c>
      <c r="C73" s="2">
        <v>25</v>
      </c>
      <c r="D73" s="2">
        <v>4</v>
      </c>
      <c r="E73" s="2">
        <v>3</v>
      </c>
      <c r="F73" s="2">
        <v>15</v>
      </c>
      <c r="G73" s="2">
        <v>1930</v>
      </c>
      <c r="H73" s="2">
        <v>155</v>
      </c>
      <c r="I73" s="2">
        <v>35</v>
      </c>
      <c r="J73" s="2">
        <v>89</v>
      </c>
      <c r="K73" s="2">
        <v>3.7799999713897705</v>
      </c>
      <c r="L73" s="2" t="s">
        <v>75</v>
      </c>
    </row>
    <row r="74" spans="1:12" hidden="1" x14ac:dyDescent="0.2">
      <c r="A74" s="2" t="s">
        <v>72</v>
      </c>
      <c r="B74" s="2">
        <v>6850</v>
      </c>
      <c r="C74" s="2">
        <v>25</v>
      </c>
      <c r="D74" s="2">
        <v>4</v>
      </c>
      <c r="E74" s="2">
        <v>2</v>
      </c>
      <c r="F74" s="2">
        <v>16</v>
      </c>
      <c r="G74" s="2">
        <v>1990</v>
      </c>
      <c r="H74" s="2">
        <v>156</v>
      </c>
      <c r="I74" s="2">
        <v>36</v>
      </c>
      <c r="J74" s="2">
        <v>97</v>
      </c>
      <c r="K74" s="2">
        <v>3.7799999713897705</v>
      </c>
      <c r="L74" s="2" t="s">
        <v>75</v>
      </c>
    </row>
    <row r="75" spans="1:12" hidden="1" x14ac:dyDescent="0.2">
      <c r="A75" s="2" t="s">
        <v>73</v>
      </c>
      <c r="B75" s="2">
        <v>11995</v>
      </c>
      <c r="C75" s="2">
        <v>17</v>
      </c>
      <c r="D75" s="2">
        <v>5</v>
      </c>
      <c r="E75" s="2">
        <v>2.5</v>
      </c>
      <c r="F75" s="2">
        <v>14</v>
      </c>
      <c r="G75" s="2">
        <v>3170</v>
      </c>
      <c r="H75" s="2">
        <v>193</v>
      </c>
      <c r="I75" s="2">
        <v>37</v>
      </c>
      <c r="J75" s="2">
        <v>163</v>
      </c>
      <c r="K75" s="2">
        <v>2.9800000190734863</v>
      </c>
      <c r="L75" s="2" t="s">
        <v>75</v>
      </c>
    </row>
  </sheetData>
  <autoFilter ref="A1:L75">
    <filterColumn colId="1">
      <customFilters>
        <customFilter operator="lessThan" val="10000"/>
      </customFilters>
    </filterColumn>
    <filterColumn colId="11">
      <filters>
        <filter val="Domestic"/>
      </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zoomScale="130" zoomScaleNormal="130" workbookViewId="0">
      <selection activeCell="D6" sqref="D6"/>
    </sheetView>
  </sheetViews>
  <sheetFormatPr defaultRowHeight="12.75" x14ac:dyDescent="0.2"/>
  <cols>
    <col min="1" max="16384" width="9.140625" style="3"/>
  </cols>
  <sheetData>
    <row r="2" spans="2:3" x14ac:dyDescent="0.2">
      <c r="B2" s="3" t="s">
        <v>88</v>
      </c>
    </row>
    <row r="3" spans="2:3" x14ac:dyDescent="0.2">
      <c r="C3" s="3" t="s">
        <v>90</v>
      </c>
    </row>
    <row r="4" spans="2:3" x14ac:dyDescent="0.2">
      <c r="C4" s="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zoomScale="130" zoomScaleNormal="130" workbookViewId="0">
      <selection activeCell="B4" sqref="B4"/>
    </sheetView>
  </sheetViews>
  <sheetFormatPr defaultRowHeight="12.75" x14ac:dyDescent="0.2"/>
  <cols>
    <col min="1" max="16384" width="9.140625" style="3"/>
  </cols>
  <sheetData>
    <row r="3" spans="2:2" x14ac:dyDescent="0.2">
      <c r="B3" s="3" t="s">
        <v>94</v>
      </c>
    </row>
    <row r="5" spans="2:2" x14ac:dyDescent="0.2">
      <c r="B5" s="3" t="s">
        <v>92</v>
      </c>
    </row>
    <row r="7" spans="2:2" x14ac:dyDescent="0.2">
      <c r="B7" s="3" t="s">
        <v>91</v>
      </c>
    </row>
    <row r="9" spans="2:2" x14ac:dyDescent="0.2">
      <c r="B9" s="3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130" zoomScaleNormal="130" workbookViewId="0">
      <selection activeCell="C1" sqref="C1:C45"/>
    </sheetView>
  </sheetViews>
  <sheetFormatPr defaultRowHeight="12.75" x14ac:dyDescent="0.2"/>
  <sheetData>
    <row r="1" spans="1:12" x14ac:dyDescent="0.2">
      <c r="A1" s="1" t="s">
        <v>79</v>
      </c>
      <c r="B1" s="1" t="s">
        <v>76</v>
      </c>
      <c r="C1" s="1" t="s">
        <v>80</v>
      </c>
      <c r="D1" s="1" t="s">
        <v>84</v>
      </c>
      <c r="E1" s="1" t="s">
        <v>85</v>
      </c>
      <c r="F1" s="1" t="s">
        <v>81</v>
      </c>
      <c r="G1" s="1" t="s">
        <v>82</v>
      </c>
      <c r="H1" s="1" t="s">
        <v>83</v>
      </c>
      <c r="I1" s="1" t="s">
        <v>86</v>
      </c>
      <c r="J1" s="1" t="s">
        <v>87</v>
      </c>
      <c r="K1" s="1" t="s">
        <v>77</v>
      </c>
      <c r="L1" s="1" t="s">
        <v>78</v>
      </c>
    </row>
    <row r="2" spans="1:12" x14ac:dyDescent="0.2">
      <c r="A2" s="2" t="s">
        <v>0</v>
      </c>
      <c r="B2" s="2">
        <v>4099</v>
      </c>
      <c r="C2" s="2">
        <v>22</v>
      </c>
      <c r="D2" s="2">
        <v>2930</v>
      </c>
      <c r="E2" s="2">
        <v>186</v>
      </c>
      <c r="F2" s="2">
        <v>3</v>
      </c>
      <c r="G2" s="2">
        <v>2.5</v>
      </c>
      <c r="H2" s="2">
        <v>11</v>
      </c>
      <c r="I2" s="2">
        <v>40</v>
      </c>
      <c r="J2" s="2">
        <v>121</v>
      </c>
      <c r="K2" s="2">
        <v>3.5799999237060547</v>
      </c>
      <c r="L2" s="2" t="s">
        <v>74</v>
      </c>
    </row>
    <row r="3" spans="1:12" x14ac:dyDescent="0.2">
      <c r="A3" s="2" t="s">
        <v>1</v>
      </c>
      <c r="B3" s="2">
        <v>4749</v>
      </c>
      <c r="C3" s="2">
        <v>17</v>
      </c>
      <c r="D3" s="2">
        <v>3350</v>
      </c>
      <c r="E3" s="2">
        <v>173</v>
      </c>
      <c r="F3" s="2">
        <v>3</v>
      </c>
      <c r="G3" s="2">
        <v>3</v>
      </c>
      <c r="H3" s="2">
        <v>11</v>
      </c>
      <c r="I3" s="2">
        <v>40</v>
      </c>
      <c r="J3" s="2">
        <v>258</v>
      </c>
      <c r="K3" s="2">
        <v>2.5299999713897705</v>
      </c>
      <c r="L3" s="2" t="s">
        <v>74</v>
      </c>
    </row>
    <row r="4" spans="1:12" x14ac:dyDescent="0.2">
      <c r="A4" s="2" t="s">
        <v>2</v>
      </c>
      <c r="B4" s="2">
        <v>3799</v>
      </c>
      <c r="C4" s="2">
        <v>22</v>
      </c>
      <c r="D4" s="2">
        <v>2640</v>
      </c>
      <c r="E4" s="2">
        <v>168</v>
      </c>
      <c r="F4" s="2"/>
      <c r="G4" s="2">
        <v>3</v>
      </c>
      <c r="H4" s="2">
        <v>12</v>
      </c>
      <c r="I4" s="2">
        <v>35</v>
      </c>
      <c r="J4" s="2">
        <v>121</v>
      </c>
      <c r="K4" s="2">
        <v>3.0799999237060547</v>
      </c>
      <c r="L4" s="2" t="s">
        <v>74</v>
      </c>
    </row>
    <row r="5" spans="1:12" x14ac:dyDescent="0.2">
      <c r="A5" s="2" t="s">
        <v>3</v>
      </c>
      <c r="B5" s="2">
        <v>4816</v>
      </c>
      <c r="C5" s="2">
        <v>20</v>
      </c>
      <c r="D5" s="2">
        <v>3250</v>
      </c>
      <c r="E5" s="2">
        <v>196</v>
      </c>
      <c r="F5" s="2">
        <v>3</v>
      </c>
      <c r="G5" s="2">
        <v>4.5</v>
      </c>
      <c r="H5" s="2">
        <v>16</v>
      </c>
      <c r="I5" s="2">
        <v>40</v>
      </c>
      <c r="J5" s="2">
        <v>196</v>
      </c>
      <c r="K5" s="2">
        <v>2.9300000667572021</v>
      </c>
      <c r="L5" s="2" t="s">
        <v>74</v>
      </c>
    </row>
    <row r="6" spans="1:12" x14ac:dyDescent="0.2">
      <c r="A6" s="2" t="s">
        <v>4</v>
      </c>
      <c r="B6" s="2">
        <v>7827</v>
      </c>
      <c r="C6" s="2">
        <v>15</v>
      </c>
      <c r="D6" s="2">
        <v>4080</v>
      </c>
      <c r="E6" s="2">
        <v>222</v>
      </c>
      <c r="F6" s="2">
        <v>4</v>
      </c>
      <c r="G6" s="2">
        <v>4</v>
      </c>
      <c r="H6" s="2">
        <v>20</v>
      </c>
      <c r="I6" s="2">
        <v>43</v>
      </c>
      <c r="J6" s="2">
        <v>350</v>
      </c>
      <c r="K6" s="2">
        <v>2.4100000858306885</v>
      </c>
      <c r="L6" s="2" t="s">
        <v>74</v>
      </c>
    </row>
    <row r="7" spans="1:12" x14ac:dyDescent="0.2">
      <c r="A7" s="2" t="s">
        <v>5</v>
      </c>
      <c r="B7" s="2">
        <v>5788</v>
      </c>
      <c r="C7" s="2">
        <v>18</v>
      </c>
      <c r="D7" s="2">
        <v>3670</v>
      </c>
      <c r="E7" s="2">
        <v>218</v>
      </c>
      <c r="F7" s="2">
        <v>3</v>
      </c>
      <c r="G7" s="2">
        <v>4</v>
      </c>
      <c r="H7" s="2">
        <v>21</v>
      </c>
      <c r="I7" s="2">
        <v>43</v>
      </c>
      <c r="J7" s="2">
        <v>231</v>
      </c>
      <c r="K7" s="2">
        <v>2.7300000190734863</v>
      </c>
      <c r="L7" s="2" t="s">
        <v>74</v>
      </c>
    </row>
    <row r="8" spans="1:12" x14ac:dyDescent="0.2">
      <c r="A8" s="2" t="s">
        <v>6</v>
      </c>
      <c r="B8" s="2">
        <v>4453</v>
      </c>
      <c r="C8" s="2">
        <v>26</v>
      </c>
      <c r="D8" s="2">
        <v>2230</v>
      </c>
      <c r="E8" s="2">
        <v>170</v>
      </c>
      <c r="F8" s="2"/>
      <c r="G8" s="2">
        <v>3</v>
      </c>
      <c r="H8" s="2">
        <v>10</v>
      </c>
      <c r="I8" s="2">
        <v>34</v>
      </c>
      <c r="J8" s="2">
        <v>304</v>
      </c>
      <c r="K8" s="2">
        <v>2.869999885559082</v>
      </c>
      <c r="L8" s="2" t="s">
        <v>74</v>
      </c>
    </row>
    <row r="9" spans="1:12" x14ac:dyDescent="0.2">
      <c r="A9" s="2" t="s">
        <v>7</v>
      </c>
      <c r="B9" s="2">
        <v>5189</v>
      </c>
      <c r="C9" s="2">
        <v>20</v>
      </c>
      <c r="D9" s="2">
        <v>3280</v>
      </c>
      <c r="E9" s="2">
        <v>200</v>
      </c>
      <c r="F9" s="2">
        <v>3</v>
      </c>
      <c r="G9" s="2">
        <v>2</v>
      </c>
      <c r="H9" s="2">
        <v>16</v>
      </c>
      <c r="I9" s="2">
        <v>42</v>
      </c>
      <c r="J9" s="2">
        <v>196</v>
      </c>
      <c r="K9" s="2">
        <v>2.9300000667572021</v>
      </c>
      <c r="L9" s="2" t="s">
        <v>74</v>
      </c>
    </row>
    <row r="10" spans="1:12" x14ac:dyDescent="0.2">
      <c r="A10" s="2" t="s">
        <v>9</v>
      </c>
      <c r="B10" s="2">
        <v>4082</v>
      </c>
      <c r="C10" s="2">
        <v>19</v>
      </c>
      <c r="D10" s="2">
        <v>3400</v>
      </c>
      <c r="E10" s="2">
        <v>200</v>
      </c>
      <c r="F10" s="2">
        <v>3</v>
      </c>
      <c r="G10" s="2">
        <v>3.5</v>
      </c>
      <c r="H10" s="2">
        <v>13</v>
      </c>
      <c r="I10" s="2">
        <v>42</v>
      </c>
      <c r="J10" s="2">
        <v>231</v>
      </c>
      <c r="K10" s="2">
        <v>3.0799999237060547</v>
      </c>
      <c r="L10" s="2" t="s">
        <v>74</v>
      </c>
    </row>
    <row r="11" spans="1:12" x14ac:dyDescent="0.2">
      <c r="A11" s="2" t="s">
        <v>13</v>
      </c>
      <c r="B11" s="2">
        <v>3299</v>
      </c>
      <c r="C11" s="2">
        <v>29</v>
      </c>
      <c r="D11" s="2">
        <v>2110</v>
      </c>
      <c r="E11" s="2">
        <v>163</v>
      </c>
      <c r="F11" s="2">
        <v>3</v>
      </c>
      <c r="G11" s="2">
        <v>2.5</v>
      </c>
      <c r="H11" s="2">
        <v>9</v>
      </c>
      <c r="I11" s="2">
        <v>34</v>
      </c>
      <c r="J11" s="2">
        <v>231</v>
      </c>
      <c r="K11" s="2">
        <v>2.9300000667572021</v>
      </c>
      <c r="L11" s="2" t="s">
        <v>74</v>
      </c>
    </row>
    <row r="12" spans="1:12" x14ac:dyDescent="0.2">
      <c r="A12" s="2" t="s">
        <v>14</v>
      </c>
      <c r="B12" s="2">
        <v>5705</v>
      </c>
      <c r="C12" s="2">
        <v>16</v>
      </c>
      <c r="D12" s="2">
        <v>3690</v>
      </c>
      <c r="E12" s="2">
        <v>212</v>
      </c>
      <c r="F12" s="2">
        <v>4</v>
      </c>
      <c r="G12" s="2">
        <v>4</v>
      </c>
      <c r="H12" s="2">
        <v>20</v>
      </c>
      <c r="I12" s="2">
        <v>43</v>
      </c>
      <c r="J12" s="2">
        <v>250</v>
      </c>
      <c r="K12" s="2">
        <v>2.559999942779541</v>
      </c>
      <c r="L12" s="2" t="s">
        <v>74</v>
      </c>
    </row>
    <row r="13" spans="1:12" x14ac:dyDescent="0.2">
      <c r="A13" s="2" t="s">
        <v>15</v>
      </c>
      <c r="B13" s="2">
        <v>4504</v>
      </c>
      <c r="C13" s="2">
        <v>22</v>
      </c>
      <c r="D13" s="2">
        <v>3180</v>
      </c>
      <c r="E13" s="2">
        <v>193</v>
      </c>
      <c r="F13" s="2">
        <v>3</v>
      </c>
      <c r="G13" s="2">
        <v>3.5</v>
      </c>
      <c r="H13" s="2">
        <v>17</v>
      </c>
      <c r="I13" s="2">
        <v>31</v>
      </c>
      <c r="J13" s="2">
        <v>200</v>
      </c>
      <c r="K13" s="2">
        <v>2.7300000190734863</v>
      </c>
      <c r="L13" s="2" t="s">
        <v>74</v>
      </c>
    </row>
    <row r="14" spans="1:12" x14ac:dyDescent="0.2">
      <c r="A14" s="2" t="s">
        <v>16</v>
      </c>
      <c r="B14" s="2">
        <v>5104</v>
      </c>
      <c r="C14" s="2">
        <v>22</v>
      </c>
      <c r="D14" s="2">
        <v>3220</v>
      </c>
      <c r="E14" s="2">
        <v>200</v>
      </c>
      <c r="F14" s="2">
        <v>2</v>
      </c>
      <c r="G14" s="2">
        <v>2</v>
      </c>
      <c r="H14" s="2">
        <v>16</v>
      </c>
      <c r="I14" s="2">
        <v>41</v>
      </c>
      <c r="J14" s="2">
        <v>200</v>
      </c>
      <c r="K14" s="2">
        <v>2.7300000190734863</v>
      </c>
      <c r="L14" s="2" t="s">
        <v>74</v>
      </c>
    </row>
    <row r="15" spans="1:12" x14ac:dyDescent="0.2">
      <c r="A15" s="2" t="s">
        <v>17</v>
      </c>
      <c r="B15" s="2">
        <v>3667</v>
      </c>
      <c r="C15" s="2">
        <v>24</v>
      </c>
      <c r="D15" s="2">
        <v>2750</v>
      </c>
      <c r="E15" s="2">
        <v>179</v>
      </c>
      <c r="F15" s="2">
        <v>2</v>
      </c>
      <c r="G15" s="2">
        <v>2</v>
      </c>
      <c r="H15" s="2">
        <v>7</v>
      </c>
      <c r="I15" s="2">
        <v>40</v>
      </c>
      <c r="J15" s="2">
        <v>151</v>
      </c>
      <c r="K15" s="2">
        <v>2.7300000190734863</v>
      </c>
      <c r="L15" s="2" t="s">
        <v>74</v>
      </c>
    </row>
    <row r="16" spans="1:12" x14ac:dyDescent="0.2">
      <c r="A16" s="2" t="s">
        <v>18</v>
      </c>
      <c r="B16" s="2">
        <v>3955</v>
      </c>
      <c r="C16" s="2">
        <v>19</v>
      </c>
      <c r="D16" s="2">
        <v>3430</v>
      </c>
      <c r="E16" s="2">
        <v>197</v>
      </c>
      <c r="F16" s="2">
        <v>3</v>
      </c>
      <c r="G16" s="2">
        <v>3.5</v>
      </c>
      <c r="H16" s="2">
        <v>13</v>
      </c>
      <c r="I16" s="2">
        <v>43</v>
      </c>
      <c r="J16" s="2">
        <v>250</v>
      </c>
      <c r="K16" s="2">
        <v>2.559999942779541</v>
      </c>
      <c r="L16" s="2" t="s">
        <v>74</v>
      </c>
    </row>
    <row r="17" spans="1:12" x14ac:dyDescent="0.2">
      <c r="A17" s="2" t="s">
        <v>19</v>
      </c>
      <c r="B17" s="2">
        <v>3984</v>
      </c>
      <c r="C17" s="2">
        <v>30</v>
      </c>
      <c r="D17" s="2">
        <v>2120</v>
      </c>
      <c r="E17" s="2">
        <v>163</v>
      </c>
      <c r="F17" s="2">
        <v>5</v>
      </c>
      <c r="G17" s="2">
        <v>2</v>
      </c>
      <c r="H17" s="2">
        <v>8</v>
      </c>
      <c r="I17" s="2">
        <v>35</v>
      </c>
      <c r="J17" s="2">
        <v>98</v>
      </c>
      <c r="K17" s="2">
        <v>3.5399999618530273</v>
      </c>
      <c r="L17" s="2" t="s">
        <v>74</v>
      </c>
    </row>
    <row r="18" spans="1:12" x14ac:dyDescent="0.2">
      <c r="A18" s="2" t="s">
        <v>20</v>
      </c>
      <c r="B18" s="2">
        <v>4010</v>
      </c>
      <c r="C18" s="2">
        <v>18</v>
      </c>
      <c r="D18" s="2">
        <v>3600</v>
      </c>
      <c r="E18" s="2">
        <v>206</v>
      </c>
      <c r="F18" s="2">
        <v>2</v>
      </c>
      <c r="G18" s="2">
        <v>4</v>
      </c>
      <c r="H18" s="2">
        <v>17</v>
      </c>
      <c r="I18" s="2">
        <v>46</v>
      </c>
      <c r="J18" s="2">
        <v>318</v>
      </c>
      <c r="K18" s="2">
        <v>2.4700000286102295</v>
      </c>
      <c r="L18" s="2" t="s">
        <v>74</v>
      </c>
    </row>
    <row r="19" spans="1:12" x14ac:dyDescent="0.2">
      <c r="A19" s="2" t="s">
        <v>21</v>
      </c>
      <c r="B19" s="2">
        <v>5886</v>
      </c>
      <c r="C19" s="2">
        <v>16</v>
      </c>
      <c r="D19" s="2">
        <v>3600</v>
      </c>
      <c r="E19" s="2">
        <v>206</v>
      </c>
      <c r="F19" s="2">
        <v>2</v>
      </c>
      <c r="G19" s="2">
        <v>4</v>
      </c>
      <c r="H19" s="2">
        <v>17</v>
      </c>
      <c r="I19" s="2">
        <v>46</v>
      </c>
      <c r="J19" s="2">
        <v>318</v>
      </c>
      <c r="K19" s="2">
        <v>2.4700000286102295</v>
      </c>
      <c r="L19" s="2" t="s">
        <v>74</v>
      </c>
    </row>
    <row r="20" spans="1:12" x14ac:dyDescent="0.2">
      <c r="A20" s="2" t="s">
        <v>22</v>
      </c>
      <c r="B20" s="2">
        <v>6342</v>
      </c>
      <c r="C20" s="2">
        <v>17</v>
      </c>
      <c r="D20" s="2">
        <v>3740</v>
      </c>
      <c r="E20" s="2">
        <v>220</v>
      </c>
      <c r="F20" s="2">
        <v>2</v>
      </c>
      <c r="G20" s="2">
        <v>4.5</v>
      </c>
      <c r="H20" s="2">
        <v>21</v>
      </c>
      <c r="I20" s="2">
        <v>46</v>
      </c>
      <c r="J20" s="2">
        <v>225</v>
      </c>
      <c r="K20" s="2">
        <v>2.940000057220459</v>
      </c>
      <c r="L20" s="2" t="s">
        <v>74</v>
      </c>
    </row>
    <row r="21" spans="1:12" x14ac:dyDescent="0.2">
      <c r="A21" s="2" t="s">
        <v>23</v>
      </c>
      <c r="B21" s="2">
        <v>4389</v>
      </c>
      <c r="C21" s="2">
        <v>28</v>
      </c>
      <c r="D21" s="2">
        <v>1800</v>
      </c>
      <c r="E21" s="2">
        <v>147</v>
      </c>
      <c r="F21" s="2">
        <v>4</v>
      </c>
      <c r="G21" s="2">
        <v>1.5</v>
      </c>
      <c r="H21" s="2">
        <v>9</v>
      </c>
      <c r="I21" s="2">
        <v>33</v>
      </c>
      <c r="J21" s="2">
        <v>98</v>
      </c>
      <c r="K21" s="2">
        <v>3.1500000953674316</v>
      </c>
      <c r="L21" s="2" t="s">
        <v>74</v>
      </c>
    </row>
    <row r="22" spans="1:12" x14ac:dyDescent="0.2">
      <c r="A22" s="2" t="s">
        <v>24</v>
      </c>
      <c r="B22" s="2">
        <v>4187</v>
      </c>
      <c r="C22" s="2">
        <v>21</v>
      </c>
      <c r="D22" s="2">
        <v>2650</v>
      </c>
      <c r="E22" s="2">
        <v>179</v>
      </c>
      <c r="F22" s="2">
        <v>3</v>
      </c>
      <c r="G22" s="2">
        <v>2</v>
      </c>
      <c r="H22" s="2">
        <v>10</v>
      </c>
      <c r="I22" s="2">
        <v>43</v>
      </c>
      <c r="J22" s="2">
        <v>140</v>
      </c>
      <c r="K22" s="2">
        <v>3.0799999237060547</v>
      </c>
      <c r="L22" s="2" t="s">
        <v>74</v>
      </c>
    </row>
    <row r="23" spans="1:12" x14ac:dyDescent="0.2">
      <c r="A23" s="2" t="s">
        <v>28</v>
      </c>
      <c r="B23" s="2">
        <v>3829</v>
      </c>
      <c r="C23" s="2">
        <v>22</v>
      </c>
      <c r="D23" s="2">
        <v>2580</v>
      </c>
      <c r="E23" s="2">
        <v>169</v>
      </c>
      <c r="F23" s="2">
        <v>4</v>
      </c>
      <c r="G23" s="2">
        <v>3</v>
      </c>
      <c r="H23" s="2">
        <v>9</v>
      </c>
      <c r="I23" s="2">
        <v>39</v>
      </c>
      <c r="J23" s="2">
        <v>140</v>
      </c>
      <c r="K23" s="2">
        <v>2.7300000190734863</v>
      </c>
      <c r="L23" s="2" t="s">
        <v>74</v>
      </c>
    </row>
    <row r="24" spans="1:12" x14ac:dyDescent="0.2">
      <c r="A24" s="2" t="s">
        <v>29</v>
      </c>
      <c r="B24" s="2">
        <v>5379</v>
      </c>
      <c r="C24" s="2">
        <v>14</v>
      </c>
      <c r="D24" s="2">
        <v>4060</v>
      </c>
      <c r="E24" s="2">
        <v>221</v>
      </c>
      <c r="F24" s="2">
        <v>4</v>
      </c>
      <c r="G24" s="2">
        <v>3.5</v>
      </c>
      <c r="H24" s="2">
        <v>16</v>
      </c>
      <c r="I24" s="2">
        <v>48</v>
      </c>
      <c r="J24" s="2">
        <v>302</v>
      </c>
      <c r="K24" s="2">
        <v>2.75</v>
      </c>
      <c r="L24" s="2" t="s">
        <v>74</v>
      </c>
    </row>
    <row r="25" spans="1:12" x14ac:dyDescent="0.2">
      <c r="A25" s="2" t="s">
        <v>30</v>
      </c>
      <c r="B25" s="2">
        <v>6165</v>
      </c>
      <c r="C25" s="2">
        <v>15</v>
      </c>
      <c r="D25" s="2">
        <v>3720</v>
      </c>
      <c r="E25" s="2">
        <v>212</v>
      </c>
      <c r="F25" s="2">
        <v>3</v>
      </c>
      <c r="G25" s="2">
        <v>3.5</v>
      </c>
      <c r="H25" s="2">
        <v>23</v>
      </c>
      <c r="I25" s="2">
        <v>44</v>
      </c>
      <c r="J25" s="2">
        <v>302</v>
      </c>
      <c r="K25" s="2">
        <v>2.2599999904632568</v>
      </c>
      <c r="L25" s="2" t="s">
        <v>74</v>
      </c>
    </row>
    <row r="26" spans="1:12" x14ac:dyDescent="0.2">
      <c r="A26" s="2" t="s">
        <v>31</v>
      </c>
      <c r="B26" s="2">
        <v>4516</v>
      </c>
      <c r="C26" s="2">
        <v>18</v>
      </c>
      <c r="D26" s="2">
        <v>3370</v>
      </c>
      <c r="E26" s="2">
        <v>198</v>
      </c>
      <c r="F26" s="2">
        <v>3</v>
      </c>
      <c r="G26" s="2">
        <v>3</v>
      </c>
      <c r="H26" s="2">
        <v>15</v>
      </c>
      <c r="I26" s="2">
        <v>41</v>
      </c>
      <c r="J26" s="2">
        <v>250</v>
      </c>
      <c r="K26" s="2">
        <v>2.4300000667572021</v>
      </c>
      <c r="L26" s="2" t="s">
        <v>74</v>
      </c>
    </row>
    <row r="27" spans="1:12" x14ac:dyDescent="0.2">
      <c r="A27" s="2" t="s">
        <v>32</v>
      </c>
      <c r="B27" s="2">
        <v>6303</v>
      </c>
      <c r="C27" s="2">
        <v>14</v>
      </c>
      <c r="D27" s="2">
        <v>4130</v>
      </c>
      <c r="E27" s="2">
        <v>217</v>
      </c>
      <c r="F27" s="2">
        <v>4</v>
      </c>
      <c r="G27" s="2">
        <v>3</v>
      </c>
      <c r="H27" s="2">
        <v>16</v>
      </c>
      <c r="I27" s="2">
        <v>45</v>
      </c>
      <c r="J27" s="2">
        <v>302</v>
      </c>
      <c r="K27" s="2">
        <v>2.75</v>
      </c>
      <c r="L27" s="2" t="s">
        <v>74</v>
      </c>
    </row>
    <row r="28" spans="1:12" x14ac:dyDescent="0.2">
      <c r="A28" s="2" t="s">
        <v>33</v>
      </c>
      <c r="B28" s="2">
        <v>3291</v>
      </c>
      <c r="C28" s="2">
        <v>20</v>
      </c>
      <c r="D28" s="2">
        <v>2830</v>
      </c>
      <c r="E28" s="2">
        <v>195</v>
      </c>
      <c r="F28" s="2">
        <v>3</v>
      </c>
      <c r="G28" s="2">
        <v>3.5</v>
      </c>
      <c r="H28" s="2">
        <v>17</v>
      </c>
      <c r="I28" s="2">
        <v>43</v>
      </c>
      <c r="J28" s="2">
        <v>140</v>
      </c>
      <c r="K28" s="2">
        <v>3.0799999237060547</v>
      </c>
      <c r="L28" s="2" t="s">
        <v>74</v>
      </c>
    </row>
    <row r="29" spans="1:12" x14ac:dyDescent="0.2">
      <c r="A29" s="2" t="s">
        <v>34</v>
      </c>
      <c r="B29" s="2">
        <v>8814</v>
      </c>
      <c r="C29" s="2">
        <v>21</v>
      </c>
      <c r="D29" s="2">
        <v>4060</v>
      </c>
      <c r="E29" s="2">
        <v>220</v>
      </c>
      <c r="F29" s="2">
        <v>4</v>
      </c>
      <c r="G29" s="2">
        <v>4</v>
      </c>
      <c r="H29" s="2">
        <v>20</v>
      </c>
      <c r="I29" s="2">
        <v>43</v>
      </c>
      <c r="J29" s="2">
        <v>350</v>
      </c>
      <c r="K29" s="2">
        <v>2.4100000858306885</v>
      </c>
      <c r="L29" s="2" t="s">
        <v>74</v>
      </c>
    </row>
    <row r="30" spans="1:12" x14ac:dyDescent="0.2">
      <c r="A30" s="2" t="s">
        <v>35</v>
      </c>
      <c r="B30" s="2">
        <v>5172</v>
      </c>
      <c r="C30" s="2">
        <v>19</v>
      </c>
      <c r="D30" s="2">
        <v>3310</v>
      </c>
      <c r="E30" s="2">
        <v>198</v>
      </c>
      <c r="F30" s="2">
        <v>3</v>
      </c>
      <c r="G30" s="2">
        <v>2</v>
      </c>
      <c r="H30" s="2">
        <v>16</v>
      </c>
      <c r="I30" s="2">
        <v>42</v>
      </c>
      <c r="J30" s="2">
        <v>231</v>
      </c>
      <c r="K30" s="2">
        <v>2.9300000667572021</v>
      </c>
      <c r="L30" s="2" t="s">
        <v>74</v>
      </c>
    </row>
    <row r="31" spans="1:12" x14ac:dyDescent="0.2">
      <c r="A31" s="2" t="s">
        <v>36</v>
      </c>
      <c r="B31" s="2">
        <v>4733</v>
      </c>
      <c r="C31" s="2">
        <v>19</v>
      </c>
      <c r="D31" s="2">
        <v>3300</v>
      </c>
      <c r="E31" s="2">
        <v>198</v>
      </c>
      <c r="F31" s="2">
        <v>3</v>
      </c>
      <c r="G31" s="2">
        <v>4.5</v>
      </c>
      <c r="H31" s="2">
        <v>16</v>
      </c>
      <c r="I31" s="2">
        <v>42</v>
      </c>
      <c r="J31" s="2">
        <v>231</v>
      </c>
      <c r="K31" s="2">
        <v>2.9300000667572021</v>
      </c>
      <c r="L31" s="2" t="s">
        <v>74</v>
      </c>
    </row>
    <row r="32" spans="1:12" x14ac:dyDescent="0.2">
      <c r="A32" s="2" t="s">
        <v>37</v>
      </c>
      <c r="B32" s="2">
        <v>4890</v>
      </c>
      <c r="C32" s="2">
        <v>18</v>
      </c>
      <c r="D32" s="2">
        <v>3690</v>
      </c>
      <c r="E32" s="2">
        <v>218</v>
      </c>
      <c r="F32" s="2">
        <v>4</v>
      </c>
      <c r="G32" s="2">
        <v>4</v>
      </c>
      <c r="H32" s="2">
        <v>20</v>
      </c>
      <c r="I32" s="2">
        <v>42</v>
      </c>
      <c r="J32" s="2">
        <v>231</v>
      </c>
      <c r="K32" s="2">
        <v>2.7300000190734863</v>
      </c>
      <c r="L32" s="2" t="s">
        <v>74</v>
      </c>
    </row>
    <row r="33" spans="1:12" x14ac:dyDescent="0.2">
      <c r="A33" s="2" t="s">
        <v>38</v>
      </c>
      <c r="B33" s="2">
        <v>4181</v>
      </c>
      <c r="C33" s="2">
        <v>19</v>
      </c>
      <c r="D33" s="2">
        <v>3370</v>
      </c>
      <c r="E33" s="2">
        <v>200</v>
      </c>
      <c r="F33" s="2">
        <v>3</v>
      </c>
      <c r="G33" s="2">
        <v>4.5</v>
      </c>
      <c r="H33" s="2">
        <v>14</v>
      </c>
      <c r="I33" s="2">
        <v>43</v>
      </c>
      <c r="J33" s="2">
        <v>231</v>
      </c>
      <c r="K33" s="2">
        <v>3.0799999237060547</v>
      </c>
      <c r="L33" s="2" t="s">
        <v>74</v>
      </c>
    </row>
    <row r="34" spans="1:12" x14ac:dyDescent="0.2">
      <c r="A34" s="2" t="s">
        <v>39</v>
      </c>
      <c r="B34" s="2">
        <v>4195</v>
      </c>
      <c r="C34" s="2">
        <v>24</v>
      </c>
      <c r="D34" s="2">
        <v>2730</v>
      </c>
      <c r="E34" s="2">
        <v>180</v>
      </c>
      <c r="F34" s="2">
        <v>1</v>
      </c>
      <c r="G34" s="2">
        <v>2</v>
      </c>
      <c r="H34" s="2">
        <v>10</v>
      </c>
      <c r="I34" s="2">
        <v>40</v>
      </c>
      <c r="J34" s="2">
        <v>151</v>
      </c>
      <c r="K34" s="2">
        <v>2.7300000190734863</v>
      </c>
      <c r="L34" s="2" t="s">
        <v>74</v>
      </c>
    </row>
    <row r="35" spans="1:12" x14ac:dyDescent="0.2">
      <c r="A35" s="2" t="s">
        <v>41</v>
      </c>
      <c r="B35" s="2">
        <v>4647</v>
      </c>
      <c r="C35" s="2">
        <v>28</v>
      </c>
      <c r="D35" s="2">
        <v>3260</v>
      </c>
      <c r="E35" s="2">
        <v>170</v>
      </c>
      <c r="F35" s="2">
        <v>3</v>
      </c>
      <c r="G35" s="2">
        <v>2</v>
      </c>
      <c r="H35" s="2">
        <v>11</v>
      </c>
      <c r="I35" s="2">
        <v>37</v>
      </c>
      <c r="J35" s="2">
        <v>156</v>
      </c>
      <c r="K35" s="2">
        <v>3.0499999523162842</v>
      </c>
      <c r="L35" s="2" t="s">
        <v>74</v>
      </c>
    </row>
    <row r="36" spans="1:12" x14ac:dyDescent="0.2">
      <c r="A36" s="2" t="s">
        <v>42</v>
      </c>
      <c r="B36" s="2">
        <v>4425</v>
      </c>
      <c r="C36" s="2">
        <v>34</v>
      </c>
      <c r="D36" s="2">
        <v>1800</v>
      </c>
      <c r="E36" s="2">
        <v>157</v>
      </c>
      <c r="F36" s="2">
        <v>5</v>
      </c>
      <c r="G36" s="2">
        <v>2.5</v>
      </c>
      <c r="H36" s="2">
        <v>11</v>
      </c>
      <c r="I36" s="2">
        <v>37</v>
      </c>
      <c r="J36" s="2">
        <v>86</v>
      </c>
      <c r="K36" s="2">
        <v>2.9700000286102295</v>
      </c>
      <c r="L36" s="2" t="s">
        <v>74</v>
      </c>
    </row>
    <row r="37" spans="1:12" x14ac:dyDescent="0.2">
      <c r="A37" s="2" t="s">
        <v>43</v>
      </c>
      <c r="B37" s="2">
        <v>4482</v>
      </c>
      <c r="C37" s="2">
        <v>25</v>
      </c>
      <c r="D37" s="2">
        <v>2200</v>
      </c>
      <c r="E37" s="2">
        <v>165</v>
      </c>
      <c r="F37" s="2">
        <v>3</v>
      </c>
      <c r="G37" s="2">
        <v>4</v>
      </c>
      <c r="H37" s="2">
        <v>17</v>
      </c>
      <c r="I37" s="2">
        <v>36</v>
      </c>
      <c r="J37" s="2">
        <v>105</v>
      </c>
      <c r="K37" s="2">
        <v>3.369999885559082</v>
      </c>
      <c r="L37" s="2" t="s">
        <v>74</v>
      </c>
    </row>
    <row r="38" spans="1:12" x14ac:dyDescent="0.2">
      <c r="A38" s="2" t="s">
        <v>44</v>
      </c>
      <c r="B38" s="2">
        <v>6486</v>
      </c>
      <c r="C38" s="2">
        <v>26</v>
      </c>
      <c r="D38" s="2">
        <v>2520</v>
      </c>
      <c r="E38" s="2">
        <v>182</v>
      </c>
      <c r="F38" s="2"/>
      <c r="G38" s="2">
        <v>1.5</v>
      </c>
      <c r="H38" s="2">
        <v>8</v>
      </c>
      <c r="I38" s="2">
        <v>38</v>
      </c>
      <c r="J38" s="2">
        <v>119</v>
      </c>
      <c r="K38" s="2">
        <v>3.5399999618530273</v>
      </c>
      <c r="L38" s="2" t="s">
        <v>74</v>
      </c>
    </row>
    <row r="39" spans="1:12" x14ac:dyDescent="0.2">
      <c r="A39" s="2" t="s">
        <v>45</v>
      </c>
      <c r="B39" s="2">
        <v>4060</v>
      </c>
      <c r="C39" s="2">
        <v>18</v>
      </c>
      <c r="D39" s="2">
        <v>3330</v>
      </c>
      <c r="E39" s="2">
        <v>201</v>
      </c>
      <c r="F39" s="2">
        <v>2</v>
      </c>
      <c r="G39" s="2">
        <v>5</v>
      </c>
      <c r="H39" s="2">
        <v>16</v>
      </c>
      <c r="I39" s="2">
        <v>44</v>
      </c>
      <c r="J39" s="2">
        <v>225</v>
      </c>
      <c r="K39" s="2">
        <v>3.2300000190734863</v>
      </c>
      <c r="L39" s="2" t="s">
        <v>74</v>
      </c>
    </row>
    <row r="40" spans="1:12" x14ac:dyDescent="0.2">
      <c r="A40" s="2" t="s">
        <v>46</v>
      </c>
      <c r="B40" s="2">
        <v>5798</v>
      </c>
      <c r="C40" s="2">
        <v>18</v>
      </c>
      <c r="D40" s="2">
        <v>3700</v>
      </c>
      <c r="E40" s="2">
        <v>214</v>
      </c>
      <c r="F40" s="2">
        <v>4</v>
      </c>
      <c r="G40" s="2">
        <v>4</v>
      </c>
      <c r="H40" s="2">
        <v>20</v>
      </c>
      <c r="I40" s="2">
        <v>42</v>
      </c>
      <c r="J40" s="2">
        <v>231</v>
      </c>
      <c r="K40" s="2">
        <v>2.7300000190734863</v>
      </c>
      <c r="L40" s="2" t="s">
        <v>74</v>
      </c>
    </row>
    <row r="41" spans="1:12" x14ac:dyDescent="0.2">
      <c r="A41" s="2" t="s">
        <v>47</v>
      </c>
      <c r="B41" s="2">
        <v>4934</v>
      </c>
      <c r="C41" s="2">
        <v>18</v>
      </c>
      <c r="D41" s="2">
        <v>3470</v>
      </c>
      <c r="E41" s="2">
        <v>198</v>
      </c>
      <c r="F41" s="2">
        <v>1</v>
      </c>
      <c r="G41" s="2">
        <v>1.5</v>
      </c>
      <c r="H41" s="2">
        <v>7</v>
      </c>
      <c r="I41" s="2">
        <v>42</v>
      </c>
      <c r="J41" s="2">
        <v>231</v>
      </c>
      <c r="K41" s="2">
        <v>3.0799999237060547</v>
      </c>
      <c r="L41" s="2" t="s">
        <v>74</v>
      </c>
    </row>
    <row r="42" spans="1:12" x14ac:dyDescent="0.2">
      <c r="A42" s="2" t="s">
        <v>48</v>
      </c>
      <c r="B42" s="2">
        <v>5222</v>
      </c>
      <c r="C42" s="2">
        <v>19</v>
      </c>
      <c r="D42" s="2">
        <v>3210</v>
      </c>
      <c r="E42" s="2">
        <v>201</v>
      </c>
      <c r="F42" s="2">
        <v>3</v>
      </c>
      <c r="G42" s="2">
        <v>2</v>
      </c>
      <c r="H42" s="2">
        <v>16</v>
      </c>
      <c r="I42" s="2">
        <v>45</v>
      </c>
      <c r="J42" s="2">
        <v>231</v>
      </c>
      <c r="K42" s="2">
        <v>2.9300000667572021</v>
      </c>
      <c r="L42" s="2" t="s">
        <v>74</v>
      </c>
    </row>
    <row r="43" spans="1:12" x14ac:dyDescent="0.2">
      <c r="A43" s="2" t="s">
        <v>49</v>
      </c>
      <c r="B43" s="2">
        <v>4723</v>
      </c>
      <c r="C43" s="2">
        <v>19</v>
      </c>
      <c r="D43" s="2">
        <v>3200</v>
      </c>
      <c r="E43" s="2">
        <v>199</v>
      </c>
      <c r="F43" s="2">
        <v>3</v>
      </c>
      <c r="G43" s="2">
        <v>3.5</v>
      </c>
      <c r="H43" s="2">
        <v>17</v>
      </c>
      <c r="I43" s="2">
        <v>40</v>
      </c>
      <c r="J43" s="2">
        <v>231</v>
      </c>
      <c r="K43" s="2">
        <v>2.9300000667572021</v>
      </c>
      <c r="L43" s="2" t="s">
        <v>74</v>
      </c>
    </row>
    <row r="44" spans="1:12" x14ac:dyDescent="0.2">
      <c r="A44" s="2" t="s">
        <v>50</v>
      </c>
      <c r="B44" s="2">
        <v>4424</v>
      </c>
      <c r="C44" s="2">
        <v>19</v>
      </c>
      <c r="D44" s="2">
        <v>3420</v>
      </c>
      <c r="E44" s="2">
        <v>203</v>
      </c>
      <c r="F44" s="2"/>
      <c r="G44" s="2">
        <v>3.5</v>
      </c>
      <c r="H44" s="2">
        <v>13</v>
      </c>
      <c r="I44" s="2">
        <v>43</v>
      </c>
      <c r="J44" s="2">
        <v>231</v>
      </c>
      <c r="K44" s="2">
        <v>3.0799999237060547</v>
      </c>
      <c r="L44" s="2" t="s">
        <v>74</v>
      </c>
    </row>
    <row r="45" spans="1:12" x14ac:dyDescent="0.2">
      <c r="A45" s="2" t="s">
        <v>51</v>
      </c>
      <c r="B45" s="2">
        <v>4172</v>
      </c>
      <c r="C45" s="2">
        <v>24</v>
      </c>
      <c r="D45" s="2">
        <v>2690</v>
      </c>
      <c r="E45" s="2">
        <v>179</v>
      </c>
      <c r="F45" s="2">
        <v>2</v>
      </c>
      <c r="G45" s="2">
        <v>2</v>
      </c>
      <c r="H45" s="2">
        <v>7</v>
      </c>
      <c r="I45" s="2">
        <v>41</v>
      </c>
      <c r="J45" s="2">
        <v>151</v>
      </c>
      <c r="K45" s="2">
        <v>2.7300000190734863</v>
      </c>
      <c r="L45" s="2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25" zoomScale="130" zoomScaleNormal="130" workbookViewId="0">
      <selection activeCell="C1" sqref="C1:C45"/>
    </sheetView>
  </sheetViews>
  <sheetFormatPr defaultRowHeight="12.75" x14ac:dyDescent="0.2"/>
  <sheetData>
    <row r="1" spans="1:12" x14ac:dyDescent="0.2">
      <c r="A1" s="1" t="s">
        <v>79</v>
      </c>
      <c r="B1" s="1" t="s">
        <v>76</v>
      </c>
      <c r="C1" s="1" t="s">
        <v>80</v>
      </c>
      <c r="D1" s="1" t="s">
        <v>84</v>
      </c>
      <c r="E1" s="1" t="s">
        <v>85</v>
      </c>
      <c r="F1" s="1" t="s">
        <v>81</v>
      </c>
      <c r="G1" s="1" t="s">
        <v>82</v>
      </c>
      <c r="H1" s="1" t="s">
        <v>83</v>
      </c>
      <c r="I1" s="1" t="s">
        <v>86</v>
      </c>
      <c r="J1" s="1" t="s">
        <v>87</v>
      </c>
      <c r="K1" s="1" t="s">
        <v>77</v>
      </c>
      <c r="L1" s="1" t="s">
        <v>78</v>
      </c>
    </row>
    <row r="2" spans="1:12" x14ac:dyDescent="0.2">
      <c r="A2" s="2" t="s">
        <v>0</v>
      </c>
      <c r="B2" s="2">
        <v>4099</v>
      </c>
      <c r="C2" s="2">
        <v>22</v>
      </c>
      <c r="D2" s="2">
        <v>2930</v>
      </c>
      <c r="E2" s="2">
        <v>186</v>
      </c>
      <c r="F2" s="2">
        <v>3</v>
      </c>
      <c r="G2" s="2">
        <v>2.5</v>
      </c>
      <c r="H2" s="2">
        <v>11</v>
      </c>
      <c r="I2" s="2">
        <v>40</v>
      </c>
      <c r="J2" s="2">
        <v>121</v>
      </c>
      <c r="K2" s="2">
        <v>3.5799999237060547</v>
      </c>
      <c r="L2" s="2" t="s">
        <v>74</v>
      </c>
    </row>
    <row r="3" spans="1:12" x14ac:dyDescent="0.2">
      <c r="A3" s="2" t="s">
        <v>1</v>
      </c>
      <c r="B3" s="2">
        <v>4749</v>
      </c>
      <c r="C3" s="2">
        <v>17</v>
      </c>
      <c r="D3" s="2">
        <v>3350</v>
      </c>
      <c r="E3" s="2">
        <v>173</v>
      </c>
      <c r="F3" s="2">
        <v>3</v>
      </c>
      <c r="G3" s="2">
        <v>3</v>
      </c>
      <c r="H3" s="2">
        <v>11</v>
      </c>
      <c r="I3" s="2">
        <v>40</v>
      </c>
      <c r="J3" s="2">
        <v>258</v>
      </c>
      <c r="K3" s="2">
        <v>2.5299999713897705</v>
      </c>
      <c r="L3" s="2" t="s">
        <v>74</v>
      </c>
    </row>
    <row r="4" spans="1:12" x14ac:dyDescent="0.2">
      <c r="A4" s="2" t="s">
        <v>2</v>
      </c>
      <c r="B4" s="2">
        <v>3799</v>
      </c>
      <c r="C4" s="2">
        <v>22</v>
      </c>
      <c r="D4" s="2">
        <v>2640</v>
      </c>
      <c r="E4" s="2">
        <v>168</v>
      </c>
      <c r="F4" s="2"/>
      <c r="G4" s="2">
        <v>3</v>
      </c>
      <c r="H4" s="2">
        <v>12</v>
      </c>
      <c r="I4" s="2">
        <v>35</v>
      </c>
      <c r="J4" s="2">
        <v>121</v>
      </c>
      <c r="K4" s="2">
        <v>3.0799999237060547</v>
      </c>
      <c r="L4" s="2" t="s">
        <v>74</v>
      </c>
    </row>
    <row r="5" spans="1:12" x14ac:dyDescent="0.2">
      <c r="A5" s="2" t="s">
        <v>3</v>
      </c>
      <c r="B5" s="2">
        <v>4816</v>
      </c>
      <c r="C5" s="2">
        <v>20</v>
      </c>
      <c r="D5" s="2">
        <v>3250</v>
      </c>
      <c r="E5" s="2">
        <v>196</v>
      </c>
      <c r="F5" s="2">
        <v>3</v>
      </c>
      <c r="G5" s="2">
        <v>4.5</v>
      </c>
      <c r="H5" s="2">
        <v>16</v>
      </c>
      <c r="I5" s="2">
        <v>40</v>
      </c>
      <c r="J5" s="2">
        <v>196</v>
      </c>
      <c r="K5" s="2">
        <v>2.9300000667572021</v>
      </c>
      <c r="L5" s="2" t="s">
        <v>74</v>
      </c>
    </row>
    <row r="6" spans="1:12" x14ac:dyDescent="0.2">
      <c r="A6" s="2" t="s">
        <v>4</v>
      </c>
      <c r="B6" s="2">
        <v>7827</v>
      </c>
      <c r="C6" s="2">
        <v>15</v>
      </c>
      <c r="D6" s="2">
        <v>4080</v>
      </c>
      <c r="E6" s="2">
        <v>222</v>
      </c>
      <c r="F6" s="2">
        <v>4</v>
      </c>
      <c r="G6" s="2">
        <v>4</v>
      </c>
      <c r="H6" s="2">
        <v>20</v>
      </c>
      <c r="I6" s="2">
        <v>43</v>
      </c>
      <c r="J6" s="2">
        <v>350</v>
      </c>
      <c r="K6" s="2">
        <v>2.4100000858306885</v>
      </c>
      <c r="L6" s="2" t="s">
        <v>74</v>
      </c>
    </row>
    <row r="7" spans="1:12" x14ac:dyDescent="0.2">
      <c r="A7" s="2" t="s">
        <v>5</v>
      </c>
      <c r="B7" s="2">
        <v>5788</v>
      </c>
      <c r="C7" s="2">
        <v>18</v>
      </c>
      <c r="D7" s="2">
        <v>3670</v>
      </c>
      <c r="E7" s="2">
        <v>218</v>
      </c>
      <c r="F7" s="2">
        <v>3</v>
      </c>
      <c r="G7" s="2">
        <v>4</v>
      </c>
      <c r="H7" s="2">
        <v>21</v>
      </c>
      <c r="I7" s="2">
        <v>43</v>
      </c>
      <c r="J7" s="2">
        <v>231</v>
      </c>
      <c r="K7" s="2">
        <v>2.7300000190734863</v>
      </c>
      <c r="L7" s="2" t="s">
        <v>74</v>
      </c>
    </row>
    <row r="8" spans="1:12" x14ac:dyDescent="0.2">
      <c r="A8" s="2" t="s">
        <v>6</v>
      </c>
      <c r="B8" s="2">
        <v>4453</v>
      </c>
      <c r="C8" s="2">
        <v>26</v>
      </c>
      <c r="D8" s="2">
        <v>2230</v>
      </c>
      <c r="E8" s="2">
        <v>170</v>
      </c>
      <c r="F8" s="2"/>
      <c r="G8" s="2">
        <v>3</v>
      </c>
      <c r="H8" s="2">
        <v>10</v>
      </c>
      <c r="I8" s="2">
        <v>34</v>
      </c>
      <c r="J8" s="2">
        <v>304</v>
      </c>
      <c r="K8" s="2">
        <v>2.869999885559082</v>
      </c>
      <c r="L8" s="2" t="s">
        <v>74</v>
      </c>
    </row>
    <row r="9" spans="1:12" x14ac:dyDescent="0.2">
      <c r="A9" s="2" t="s">
        <v>7</v>
      </c>
      <c r="B9" s="2">
        <v>5189</v>
      </c>
      <c r="C9" s="2">
        <v>20</v>
      </c>
      <c r="D9" s="2">
        <v>3280</v>
      </c>
      <c r="E9" s="2">
        <v>200</v>
      </c>
      <c r="F9" s="2">
        <v>3</v>
      </c>
      <c r="G9" s="2">
        <v>2</v>
      </c>
      <c r="H9" s="2">
        <v>16</v>
      </c>
      <c r="I9" s="2">
        <v>42</v>
      </c>
      <c r="J9" s="2">
        <v>196</v>
      </c>
      <c r="K9" s="2">
        <v>2.9300000667572021</v>
      </c>
      <c r="L9" s="2" t="s">
        <v>74</v>
      </c>
    </row>
    <row r="10" spans="1:12" x14ac:dyDescent="0.2">
      <c r="A10" s="2" t="s">
        <v>9</v>
      </c>
      <c r="B10" s="2">
        <v>4082</v>
      </c>
      <c r="C10" s="2">
        <v>19</v>
      </c>
      <c r="D10" s="2">
        <v>3400</v>
      </c>
      <c r="E10" s="2">
        <v>200</v>
      </c>
      <c r="F10" s="2">
        <v>3</v>
      </c>
      <c r="G10" s="2">
        <v>3.5</v>
      </c>
      <c r="H10" s="2">
        <v>13</v>
      </c>
      <c r="I10" s="2">
        <v>42</v>
      </c>
      <c r="J10" s="2">
        <v>231</v>
      </c>
      <c r="K10" s="2">
        <v>3.0799999237060547</v>
      </c>
      <c r="L10" s="2" t="s">
        <v>74</v>
      </c>
    </row>
    <row r="11" spans="1:12" x14ac:dyDescent="0.2">
      <c r="A11" s="2" t="s">
        <v>13</v>
      </c>
      <c r="B11" s="2">
        <v>3299</v>
      </c>
      <c r="C11" s="2">
        <v>29</v>
      </c>
      <c r="D11" s="2">
        <v>2110</v>
      </c>
      <c r="E11" s="2">
        <v>163</v>
      </c>
      <c r="F11" s="2">
        <v>3</v>
      </c>
      <c r="G11" s="2">
        <v>2.5</v>
      </c>
      <c r="H11" s="2">
        <v>9</v>
      </c>
      <c r="I11" s="2">
        <v>34</v>
      </c>
      <c r="J11" s="2">
        <v>231</v>
      </c>
      <c r="K11" s="2">
        <v>2.9300000667572021</v>
      </c>
      <c r="L11" s="2" t="s">
        <v>74</v>
      </c>
    </row>
    <row r="12" spans="1:12" x14ac:dyDescent="0.2">
      <c r="A12" s="2" t="s">
        <v>14</v>
      </c>
      <c r="B12" s="2">
        <v>5705</v>
      </c>
      <c r="C12" s="2">
        <v>16</v>
      </c>
      <c r="D12" s="2">
        <v>3690</v>
      </c>
      <c r="E12" s="2">
        <v>212</v>
      </c>
      <c r="F12" s="2">
        <v>4</v>
      </c>
      <c r="G12" s="2">
        <v>4</v>
      </c>
      <c r="H12" s="2">
        <v>20</v>
      </c>
      <c r="I12" s="2">
        <v>43</v>
      </c>
      <c r="J12" s="2">
        <v>250</v>
      </c>
      <c r="K12" s="2">
        <v>2.559999942779541</v>
      </c>
      <c r="L12" s="2" t="s">
        <v>74</v>
      </c>
    </row>
    <row r="13" spans="1:12" x14ac:dyDescent="0.2">
      <c r="A13" s="2" t="s">
        <v>15</v>
      </c>
      <c r="B13" s="2">
        <v>4504</v>
      </c>
      <c r="C13" s="2">
        <v>22</v>
      </c>
      <c r="D13" s="2">
        <v>3180</v>
      </c>
      <c r="E13" s="2">
        <v>193</v>
      </c>
      <c r="F13" s="2">
        <v>3</v>
      </c>
      <c r="G13" s="2">
        <v>3.5</v>
      </c>
      <c r="H13" s="2">
        <v>17</v>
      </c>
      <c r="I13" s="2">
        <v>31</v>
      </c>
      <c r="J13" s="2">
        <v>200</v>
      </c>
      <c r="K13" s="2">
        <v>2.7300000190734863</v>
      </c>
      <c r="L13" s="2" t="s">
        <v>74</v>
      </c>
    </row>
    <row r="14" spans="1:12" x14ac:dyDescent="0.2">
      <c r="A14" s="2" t="s">
        <v>16</v>
      </c>
      <c r="B14" s="2">
        <v>5104</v>
      </c>
      <c r="C14" s="2">
        <v>22</v>
      </c>
      <c r="D14" s="2">
        <v>3220</v>
      </c>
      <c r="E14" s="2">
        <v>200</v>
      </c>
      <c r="F14" s="2">
        <v>2</v>
      </c>
      <c r="G14" s="2">
        <v>2</v>
      </c>
      <c r="H14" s="2">
        <v>16</v>
      </c>
      <c r="I14" s="2">
        <v>41</v>
      </c>
      <c r="J14" s="2">
        <v>200</v>
      </c>
      <c r="K14" s="2">
        <v>2.7300000190734863</v>
      </c>
      <c r="L14" s="2" t="s">
        <v>74</v>
      </c>
    </row>
    <row r="15" spans="1:12" x14ac:dyDescent="0.2">
      <c r="A15" s="2" t="s">
        <v>17</v>
      </c>
      <c r="B15" s="2">
        <v>3667</v>
      </c>
      <c r="C15" s="2">
        <v>24</v>
      </c>
      <c r="D15" s="2">
        <v>2750</v>
      </c>
      <c r="E15" s="2">
        <v>179</v>
      </c>
      <c r="F15" s="2">
        <v>2</v>
      </c>
      <c r="G15" s="2">
        <v>2</v>
      </c>
      <c r="H15" s="2">
        <v>7</v>
      </c>
      <c r="I15" s="2">
        <v>40</v>
      </c>
      <c r="J15" s="2">
        <v>151</v>
      </c>
      <c r="K15" s="2">
        <v>2.7300000190734863</v>
      </c>
      <c r="L15" s="2" t="s">
        <v>74</v>
      </c>
    </row>
    <row r="16" spans="1:12" x14ac:dyDescent="0.2">
      <c r="A16" s="2" t="s">
        <v>18</v>
      </c>
      <c r="B16" s="2">
        <v>3955</v>
      </c>
      <c r="C16" s="2">
        <v>19</v>
      </c>
      <c r="D16" s="2">
        <v>3430</v>
      </c>
      <c r="E16" s="2">
        <v>197</v>
      </c>
      <c r="F16" s="2">
        <v>3</v>
      </c>
      <c r="G16" s="2">
        <v>3.5</v>
      </c>
      <c r="H16" s="2">
        <v>13</v>
      </c>
      <c r="I16" s="2">
        <v>43</v>
      </c>
      <c r="J16" s="2">
        <v>250</v>
      </c>
      <c r="K16" s="2">
        <v>2.559999942779541</v>
      </c>
      <c r="L16" s="2" t="s">
        <v>74</v>
      </c>
    </row>
    <row r="17" spans="1:12" x14ac:dyDescent="0.2">
      <c r="A17" s="2" t="s">
        <v>19</v>
      </c>
      <c r="B17" s="2">
        <v>3984</v>
      </c>
      <c r="C17" s="2">
        <v>30</v>
      </c>
      <c r="D17" s="2">
        <v>2120</v>
      </c>
      <c r="E17" s="2">
        <v>163</v>
      </c>
      <c r="F17" s="2">
        <v>5</v>
      </c>
      <c r="G17" s="2">
        <v>2</v>
      </c>
      <c r="H17" s="2">
        <v>8</v>
      </c>
      <c r="I17" s="2">
        <v>35</v>
      </c>
      <c r="J17" s="2">
        <v>98</v>
      </c>
      <c r="K17" s="2">
        <v>3.5399999618530273</v>
      </c>
      <c r="L17" s="2" t="s">
        <v>74</v>
      </c>
    </row>
    <row r="18" spans="1:12" x14ac:dyDescent="0.2">
      <c r="A18" s="2" t="s">
        <v>20</v>
      </c>
      <c r="B18" s="2">
        <v>4010</v>
      </c>
      <c r="C18" s="2">
        <v>18</v>
      </c>
      <c r="D18" s="2">
        <v>3600</v>
      </c>
      <c r="E18" s="2">
        <v>206</v>
      </c>
      <c r="F18" s="2">
        <v>2</v>
      </c>
      <c r="G18" s="2">
        <v>4</v>
      </c>
      <c r="H18" s="2">
        <v>17</v>
      </c>
      <c r="I18" s="2">
        <v>46</v>
      </c>
      <c r="J18" s="2">
        <v>318</v>
      </c>
      <c r="K18" s="2">
        <v>2.4700000286102295</v>
      </c>
      <c r="L18" s="2" t="s">
        <v>74</v>
      </c>
    </row>
    <row r="19" spans="1:12" x14ac:dyDescent="0.2">
      <c r="A19" s="2" t="s">
        <v>21</v>
      </c>
      <c r="B19" s="2">
        <v>5886</v>
      </c>
      <c r="C19" s="2">
        <v>16</v>
      </c>
      <c r="D19" s="2">
        <v>3600</v>
      </c>
      <c r="E19" s="2">
        <v>206</v>
      </c>
      <c r="F19" s="2">
        <v>2</v>
      </c>
      <c r="G19" s="2">
        <v>4</v>
      </c>
      <c r="H19" s="2">
        <v>17</v>
      </c>
      <c r="I19" s="2">
        <v>46</v>
      </c>
      <c r="J19" s="2">
        <v>318</v>
      </c>
      <c r="K19" s="2">
        <v>2.4700000286102295</v>
      </c>
      <c r="L19" s="2" t="s">
        <v>74</v>
      </c>
    </row>
    <row r="20" spans="1:12" x14ac:dyDescent="0.2">
      <c r="A20" s="2" t="s">
        <v>22</v>
      </c>
      <c r="B20" s="2">
        <v>6342</v>
      </c>
      <c r="C20" s="2">
        <v>17</v>
      </c>
      <c r="D20" s="2">
        <v>3740</v>
      </c>
      <c r="E20" s="2">
        <v>220</v>
      </c>
      <c r="F20" s="2">
        <v>2</v>
      </c>
      <c r="G20" s="2">
        <v>4.5</v>
      </c>
      <c r="H20" s="2">
        <v>21</v>
      </c>
      <c r="I20" s="2">
        <v>46</v>
      </c>
      <c r="J20" s="2">
        <v>225</v>
      </c>
      <c r="K20" s="2">
        <v>2.940000057220459</v>
      </c>
      <c r="L20" s="2" t="s">
        <v>74</v>
      </c>
    </row>
    <row r="21" spans="1:12" x14ac:dyDescent="0.2">
      <c r="A21" s="2" t="s">
        <v>23</v>
      </c>
      <c r="B21" s="2">
        <v>4389</v>
      </c>
      <c r="C21" s="2">
        <v>28</v>
      </c>
      <c r="D21" s="2">
        <v>1800</v>
      </c>
      <c r="E21" s="2">
        <v>147</v>
      </c>
      <c r="F21" s="2">
        <v>4</v>
      </c>
      <c r="G21" s="2">
        <v>1.5</v>
      </c>
      <c r="H21" s="2">
        <v>9</v>
      </c>
      <c r="I21" s="2">
        <v>33</v>
      </c>
      <c r="J21" s="2">
        <v>98</v>
      </c>
      <c r="K21" s="2">
        <v>3.1500000953674316</v>
      </c>
      <c r="L21" s="2" t="s">
        <v>74</v>
      </c>
    </row>
    <row r="22" spans="1:12" x14ac:dyDescent="0.2">
      <c r="A22" s="2" t="s">
        <v>24</v>
      </c>
      <c r="B22" s="2">
        <v>4187</v>
      </c>
      <c r="C22" s="2">
        <v>21</v>
      </c>
      <c r="D22" s="2">
        <v>2650</v>
      </c>
      <c r="E22" s="2">
        <v>179</v>
      </c>
      <c r="F22" s="2">
        <v>3</v>
      </c>
      <c r="G22" s="2">
        <v>2</v>
      </c>
      <c r="H22" s="2">
        <v>10</v>
      </c>
      <c r="I22" s="2">
        <v>43</v>
      </c>
      <c r="J22" s="2">
        <v>140</v>
      </c>
      <c r="K22" s="2">
        <v>3.0799999237060547</v>
      </c>
      <c r="L22" s="2" t="s">
        <v>74</v>
      </c>
    </row>
    <row r="23" spans="1:12" x14ac:dyDescent="0.2">
      <c r="A23" s="2" t="s">
        <v>28</v>
      </c>
      <c r="B23" s="2">
        <v>3829</v>
      </c>
      <c r="C23" s="2">
        <v>22</v>
      </c>
      <c r="D23" s="2">
        <v>2580</v>
      </c>
      <c r="E23" s="2">
        <v>169</v>
      </c>
      <c r="F23" s="2">
        <v>4</v>
      </c>
      <c r="G23" s="2">
        <v>3</v>
      </c>
      <c r="H23" s="2">
        <v>9</v>
      </c>
      <c r="I23" s="2">
        <v>39</v>
      </c>
      <c r="J23" s="2">
        <v>140</v>
      </c>
      <c r="K23" s="2">
        <v>2.7300000190734863</v>
      </c>
      <c r="L23" s="2" t="s">
        <v>74</v>
      </c>
    </row>
    <row r="24" spans="1:12" x14ac:dyDescent="0.2">
      <c r="A24" s="2" t="s">
        <v>29</v>
      </c>
      <c r="B24" s="2">
        <v>5379</v>
      </c>
      <c r="C24" s="2">
        <v>14</v>
      </c>
      <c r="D24" s="2">
        <v>4060</v>
      </c>
      <c r="E24" s="2">
        <v>221</v>
      </c>
      <c r="F24" s="2">
        <v>4</v>
      </c>
      <c r="G24" s="2">
        <v>3.5</v>
      </c>
      <c r="H24" s="2">
        <v>16</v>
      </c>
      <c r="I24" s="2">
        <v>48</v>
      </c>
      <c r="J24" s="2">
        <v>302</v>
      </c>
      <c r="K24" s="2">
        <v>2.75</v>
      </c>
      <c r="L24" s="2" t="s">
        <v>74</v>
      </c>
    </row>
    <row r="25" spans="1:12" x14ac:dyDescent="0.2">
      <c r="A25" s="2" t="s">
        <v>30</v>
      </c>
      <c r="B25" s="2">
        <v>6165</v>
      </c>
      <c r="C25" s="2">
        <v>15</v>
      </c>
      <c r="D25" s="2">
        <v>3720</v>
      </c>
      <c r="E25" s="2">
        <v>212</v>
      </c>
      <c r="F25" s="2">
        <v>3</v>
      </c>
      <c r="G25" s="2">
        <v>3.5</v>
      </c>
      <c r="H25" s="2">
        <v>23</v>
      </c>
      <c r="I25" s="2">
        <v>44</v>
      </c>
      <c r="J25" s="2">
        <v>302</v>
      </c>
      <c r="K25" s="2">
        <v>2.2599999904632568</v>
      </c>
      <c r="L25" s="2" t="s">
        <v>74</v>
      </c>
    </row>
    <row r="26" spans="1:12" x14ac:dyDescent="0.2">
      <c r="A26" s="2" t="s">
        <v>31</v>
      </c>
      <c r="B26" s="2">
        <v>4516</v>
      </c>
      <c r="C26" s="2">
        <v>18</v>
      </c>
      <c r="D26" s="2">
        <v>3370</v>
      </c>
      <c r="E26" s="2">
        <v>198</v>
      </c>
      <c r="F26" s="2">
        <v>3</v>
      </c>
      <c r="G26" s="2">
        <v>3</v>
      </c>
      <c r="H26" s="2">
        <v>15</v>
      </c>
      <c r="I26" s="2">
        <v>41</v>
      </c>
      <c r="J26" s="2">
        <v>250</v>
      </c>
      <c r="K26" s="2">
        <v>2.4300000667572021</v>
      </c>
      <c r="L26" s="2" t="s">
        <v>74</v>
      </c>
    </row>
    <row r="27" spans="1:12" x14ac:dyDescent="0.2">
      <c r="A27" s="2" t="s">
        <v>32</v>
      </c>
      <c r="B27" s="2">
        <v>6303</v>
      </c>
      <c r="C27" s="2">
        <v>14</v>
      </c>
      <c r="D27" s="2">
        <v>4130</v>
      </c>
      <c r="E27" s="2">
        <v>217</v>
      </c>
      <c r="F27" s="2">
        <v>4</v>
      </c>
      <c r="G27" s="2">
        <v>3</v>
      </c>
      <c r="H27" s="2">
        <v>16</v>
      </c>
      <c r="I27" s="2">
        <v>45</v>
      </c>
      <c r="J27" s="2">
        <v>302</v>
      </c>
      <c r="K27" s="2">
        <v>2.75</v>
      </c>
      <c r="L27" s="2" t="s">
        <v>74</v>
      </c>
    </row>
    <row r="28" spans="1:12" x14ac:dyDescent="0.2">
      <c r="A28" s="2" t="s">
        <v>33</v>
      </c>
      <c r="B28" s="2">
        <v>3291</v>
      </c>
      <c r="C28" s="2">
        <v>20</v>
      </c>
      <c r="D28" s="2">
        <v>2830</v>
      </c>
      <c r="E28" s="2">
        <v>195</v>
      </c>
      <c r="F28" s="2">
        <v>3</v>
      </c>
      <c r="G28" s="2">
        <v>3.5</v>
      </c>
      <c r="H28" s="2">
        <v>17</v>
      </c>
      <c r="I28" s="2">
        <v>43</v>
      </c>
      <c r="J28" s="2">
        <v>140</v>
      </c>
      <c r="K28" s="2">
        <v>3.0799999237060547</v>
      </c>
      <c r="L28" s="2" t="s">
        <v>74</v>
      </c>
    </row>
    <row r="29" spans="1:12" x14ac:dyDescent="0.2">
      <c r="A29" s="2" t="s">
        <v>34</v>
      </c>
      <c r="B29" s="2">
        <v>8814</v>
      </c>
      <c r="C29" s="2">
        <v>21</v>
      </c>
      <c r="D29" s="2">
        <v>4060</v>
      </c>
      <c r="E29" s="2">
        <v>220</v>
      </c>
      <c r="F29" s="2">
        <v>4</v>
      </c>
      <c r="G29" s="2">
        <v>4</v>
      </c>
      <c r="H29" s="2">
        <v>20</v>
      </c>
      <c r="I29" s="2">
        <v>43</v>
      </c>
      <c r="J29" s="2">
        <v>350</v>
      </c>
      <c r="K29" s="2">
        <v>2.4100000858306885</v>
      </c>
      <c r="L29" s="2" t="s">
        <v>74</v>
      </c>
    </row>
    <row r="30" spans="1:12" x14ac:dyDescent="0.2">
      <c r="A30" s="2" t="s">
        <v>35</v>
      </c>
      <c r="B30" s="2">
        <v>5172</v>
      </c>
      <c r="C30" s="2">
        <v>19</v>
      </c>
      <c r="D30" s="2">
        <v>3310</v>
      </c>
      <c r="E30" s="2">
        <v>198</v>
      </c>
      <c r="F30" s="2">
        <v>3</v>
      </c>
      <c r="G30" s="2">
        <v>2</v>
      </c>
      <c r="H30" s="2">
        <v>16</v>
      </c>
      <c r="I30" s="2">
        <v>42</v>
      </c>
      <c r="J30" s="2">
        <v>231</v>
      </c>
      <c r="K30" s="2">
        <v>2.9300000667572021</v>
      </c>
      <c r="L30" s="2" t="s">
        <v>74</v>
      </c>
    </row>
    <row r="31" spans="1:12" x14ac:dyDescent="0.2">
      <c r="A31" s="2" t="s">
        <v>36</v>
      </c>
      <c r="B31" s="2">
        <v>4733</v>
      </c>
      <c r="C31" s="2">
        <v>19</v>
      </c>
      <c r="D31" s="2">
        <v>3300</v>
      </c>
      <c r="E31" s="2">
        <v>198</v>
      </c>
      <c r="F31" s="2">
        <v>3</v>
      </c>
      <c r="G31" s="2">
        <v>4.5</v>
      </c>
      <c r="H31" s="2">
        <v>16</v>
      </c>
      <c r="I31" s="2">
        <v>42</v>
      </c>
      <c r="J31" s="2">
        <v>231</v>
      </c>
      <c r="K31" s="2">
        <v>2.9300000667572021</v>
      </c>
      <c r="L31" s="2" t="s">
        <v>74</v>
      </c>
    </row>
    <row r="32" spans="1:12" x14ac:dyDescent="0.2">
      <c r="A32" s="2" t="s">
        <v>37</v>
      </c>
      <c r="B32" s="2">
        <v>4890</v>
      </c>
      <c r="C32" s="2">
        <v>18</v>
      </c>
      <c r="D32" s="2">
        <v>3690</v>
      </c>
      <c r="E32" s="2">
        <v>218</v>
      </c>
      <c r="F32" s="2">
        <v>4</v>
      </c>
      <c r="G32" s="2">
        <v>4</v>
      </c>
      <c r="H32" s="2">
        <v>20</v>
      </c>
      <c r="I32" s="2">
        <v>42</v>
      </c>
      <c r="J32" s="2">
        <v>231</v>
      </c>
      <c r="K32" s="2">
        <v>2.7300000190734863</v>
      </c>
      <c r="L32" s="2" t="s">
        <v>74</v>
      </c>
    </row>
    <row r="33" spans="1:12" x14ac:dyDescent="0.2">
      <c r="A33" s="2" t="s">
        <v>38</v>
      </c>
      <c r="B33" s="2">
        <v>4181</v>
      </c>
      <c r="C33" s="2">
        <v>19</v>
      </c>
      <c r="D33" s="2">
        <v>3370</v>
      </c>
      <c r="E33" s="2">
        <v>200</v>
      </c>
      <c r="F33" s="2">
        <v>3</v>
      </c>
      <c r="G33" s="2">
        <v>4.5</v>
      </c>
      <c r="H33" s="2">
        <v>14</v>
      </c>
      <c r="I33" s="2">
        <v>43</v>
      </c>
      <c r="J33" s="2">
        <v>231</v>
      </c>
      <c r="K33" s="2">
        <v>3.0799999237060547</v>
      </c>
      <c r="L33" s="2" t="s">
        <v>74</v>
      </c>
    </row>
    <row r="34" spans="1:12" x14ac:dyDescent="0.2">
      <c r="A34" s="2" t="s">
        <v>39</v>
      </c>
      <c r="B34" s="2">
        <v>4195</v>
      </c>
      <c r="C34" s="2">
        <v>24</v>
      </c>
      <c r="D34" s="2">
        <v>2730</v>
      </c>
      <c r="E34" s="2">
        <v>180</v>
      </c>
      <c r="F34" s="2">
        <v>1</v>
      </c>
      <c r="G34" s="2">
        <v>2</v>
      </c>
      <c r="H34" s="2">
        <v>10</v>
      </c>
      <c r="I34" s="2">
        <v>40</v>
      </c>
      <c r="J34" s="2">
        <v>151</v>
      </c>
      <c r="K34" s="2">
        <v>2.7300000190734863</v>
      </c>
      <c r="L34" s="2" t="s">
        <v>74</v>
      </c>
    </row>
    <row r="35" spans="1:12" x14ac:dyDescent="0.2">
      <c r="A35" s="2" t="s">
        <v>41</v>
      </c>
      <c r="B35" s="2">
        <v>4647</v>
      </c>
      <c r="C35" s="2">
        <v>28</v>
      </c>
      <c r="D35" s="2">
        <v>3260</v>
      </c>
      <c r="E35" s="2">
        <v>170</v>
      </c>
      <c r="F35" s="2">
        <v>3</v>
      </c>
      <c r="G35" s="2">
        <v>2</v>
      </c>
      <c r="H35" s="2">
        <v>11</v>
      </c>
      <c r="I35" s="2">
        <v>37</v>
      </c>
      <c r="J35" s="2">
        <v>156</v>
      </c>
      <c r="K35" s="2">
        <v>3.0499999523162842</v>
      </c>
      <c r="L35" s="2" t="s">
        <v>74</v>
      </c>
    </row>
    <row r="36" spans="1:12" x14ac:dyDescent="0.2">
      <c r="A36" s="2" t="s">
        <v>42</v>
      </c>
      <c r="B36" s="2">
        <v>4425</v>
      </c>
      <c r="C36" s="2">
        <v>34</v>
      </c>
      <c r="D36" s="2">
        <v>1800</v>
      </c>
      <c r="E36" s="2">
        <v>157</v>
      </c>
      <c r="F36" s="2">
        <v>5</v>
      </c>
      <c r="G36" s="2">
        <v>2.5</v>
      </c>
      <c r="H36" s="2">
        <v>11</v>
      </c>
      <c r="I36" s="2">
        <v>37</v>
      </c>
      <c r="J36" s="2">
        <v>86</v>
      </c>
      <c r="K36" s="2">
        <v>2.9700000286102295</v>
      </c>
      <c r="L36" s="2" t="s">
        <v>74</v>
      </c>
    </row>
    <row r="37" spans="1:12" x14ac:dyDescent="0.2">
      <c r="A37" s="2" t="s">
        <v>43</v>
      </c>
      <c r="B37" s="2">
        <v>4482</v>
      </c>
      <c r="C37" s="2">
        <v>25</v>
      </c>
      <c r="D37" s="2">
        <v>2200</v>
      </c>
      <c r="E37" s="2">
        <v>165</v>
      </c>
      <c r="F37" s="2">
        <v>3</v>
      </c>
      <c r="G37" s="2">
        <v>4</v>
      </c>
      <c r="H37" s="2">
        <v>17</v>
      </c>
      <c r="I37" s="2">
        <v>36</v>
      </c>
      <c r="J37" s="2">
        <v>105</v>
      </c>
      <c r="K37" s="2">
        <v>3.369999885559082</v>
      </c>
      <c r="L37" s="2" t="s">
        <v>74</v>
      </c>
    </row>
    <row r="38" spans="1:12" x14ac:dyDescent="0.2">
      <c r="A38" s="2" t="s">
        <v>44</v>
      </c>
      <c r="B38" s="2">
        <v>6486</v>
      </c>
      <c r="C38" s="2">
        <v>26</v>
      </c>
      <c r="D38" s="2">
        <v>2520</v>
      </c>
      <c r="E38" s="2">
        <v>182</v>
      </c>
      <c r="F38" s="2"/>
      <c r="G38" s="2">
        <v>1.5</v>
      </c>
      <c r="H38" s="2">
        <v>8</v>
      </c>
      <c r="I38" s="2">
        <v>38</v>
      </c>
      <c r="J38" s="2">
        <v>119</v>
      </c>
      <c r="K38" s="2">
        <v>3.5399999618530273</v>
      </c>
      <c r="L38" s="2" t="s">
        <v>74</v>
      </c>
    </row>
    <row r="39" spans="1:12" x14ac:dyDescent="0.2">
      <c r="A39" s="2" t="s">
        <v>45</v>
      </c>
      <c r="B39" s="2">
        <v>4060</v>
      </c>
      <c r="C39" s="2">
        <v>18</v>
      </c>
      <c r="D39" s="2">
        <v>3330</v>
      </c>
      <c r="E39" s="2">
        <v>201</v>
      </c>
      <c r="F39" s="2">
        <v>2</v>
      </c>
      <c r="G39" s="2">
        <v>5</v>
      </c>
      <c r="H39" s="2">
        <v>16</v>
      </c>
      <c r="I39" s="2">
        <v>44</v>
      </c>
      <c r="J39" s="2">
        <v>225</v>
      </c>
      <c r="K39" s="2">
        <v>3.2300000190734863</v>
      </c>
      <c r="L39" s="2" t="s">
        <v>74</v>
      </c>
    </row>
    <row r="40" spans="1:12" x14ac:dyDescent="0.2">
      <c r="A40" s="2" t="s">
        <v>46</v>
      </c>
      <c r="B40" s="2">
        <v>5798</v>
      </c>
      <c r="C40" s="2">
        <v>18</v>
      </c>
      <c r="D40" s="2">
        <v>3700</v>
      </c>
      <c r="E40" s="2">
        <v>214</v>
      </c>
      <c r="F40" s="2">
        <v>4</v>
      </c>
      <c r="G40" s="2">
        <v>4</v>
      </c>
      <c r="H40" s="2">
        <v>20</v>
      </c>
      <c r="I40" s="2">
        <v>42</v>
      </c>
      <c r="J40" s="2">
        <v>231</v>
      </c>
      <c r="K40" s="2">
        <v>2.7300000190734863</v>
      </c>
      <c r="L40" s="2" t="s">
        <v>74</v>
      </c>
    </row>
    <row r="41" spans="1:12" x14ac:dyDescent="0.2">
      <c r="A41" s="2" t="s">
        <v>47</v>
      </c>
      <c r="B41" s="2">
        <v>4934</v>
      </c>
      <c r="C41" s="2">
        <v>18</v>
      </c>
      <c r="D41" s="2">
        <v>3470</v>
      </c>
      <c r="E41" s="2">
        <v>198</v>
      </c>
      <c r="F41" s="2">
        <v>1</v>
      </c>
      <c r="G41" s="2">
        <v>1.5</v>
      </c>
      <c r="H41" s="2">
        <v>7</v>
      </c>
      <c r="I41" s="2">
        <v>42</v>
      </c>
      <c r="J41" s="2">
        <v>231</v>
      </c>
      <c r="K41" s="2">
        <v>3.0799999237060547</v>
      </c>
      <c r="L41" s="2" t="s">
        <v>74</v>
      </c>
    </row>
    <row r="42" spans="1:12" x14ac:dyDescent="0.2">
      <c r="A42" s="2" t="s">
        <v>48</v>
      </c>
      <c r="B42" s="2">
        <v>5222</v>
      </c>
      <c r="C42" s="2">
        <v>19</v>
      </c>
      <c r="D42" s="2">
        <v>3210</v>
      </c>
      <c r="E42" s="2">
        <v>201</v>
      </c>
      <c r="F42" s="2">
        <v>3</v>
      </c>
      <c r="G42" s="2">
        <v>2</v>
      </c>
      <c r="H42" s="2">
        <v>16</v>
      </c>
      <c r="I42" s="2">
        <v>45</v>
      </c>
      <c r="J42" s="2">
        <v>231</v>
      </c>
      <c r="K42" s="2">
        <v>2.9300000667572021</v>
      </c>
      <c r="L42" s="2" t="s">
        <v>74</v>
      </c>
    </row>
    <row r="43" spans="1:12" x14ac:dyDescent="0.2">
      <c r="A43" s="2" t="s">
        <v>49</v>
      </c>
      <c r="B43" s="2">
        <v>4723</v>
      </c>
      <c r="C43" s="2">
        <v>19</v>
      </c>
      <c r="D43" s="2">
        <v>3200</v>
      </c>
      <c r="E43" s="2">
        <v>199</v>
      </c>
      <c r="F43" s="2">
        <v>3</v>
      </c>
      <c r="G43" s="2">
        <v>3.5</v>
      </c>
      <c r="H43" s="2">
        <v>17</v>
      </c>
      <c r="I43" s="2">
        <v>40</v>
      </c>
      <c r="J43" s="2">
        <v>231</v>
      </c>
      <c r="K43" s="2">
        <v>2.9300000667572021</v>
      </c>
      <c r="L43" s="2" t="s">
        <v>74</v>
      </c>
    </row>
    <row r="44" spans="1:12" x14ac:dyDescent="0.2">
      <c r="A44" s="2" t="s">
        <v>50</v>
      </c>
      <c r="B44" s="2">
        <v>4424</v>
      </c>
      <c r="C44" s="2">
        <v>19</v>
      </c>
      <c r="D44" s="2">
        <v>3420</v>
      </c>
      <c r="E44" s="2">
        <v>203</v>
      </c>
      <c r="F44" s="2"/>
      <c r="G44" s="2">
        <v>3.5</v>
      </c>
      <c r="H44" s="2">
        <v>13</v>
      </c>
      <c r="I44" s="2">
        <v>43</v>
      </c>
      <c r="J44" s="2">
        <v>231</v>
      </c>
      <c r="K44" s="2">
        <v>3.0799999237060547</v>
      </c>
      <c r="L44" s="2" t="s">
        <v>74</v>
      </c>
    </row>
    <row r="45" spans="1:12" x14ac:dyDescent="0.2">
      <c r="A45" s="2" t="s">
        <v>51</v>
      </c>
      <c r="B45" s="2">
        <v>4172</v>
      </c>
      <c r="C45" s="2">
        <v>24</v>
      </c>
      <c r="D45" s="2">
        <v>2690</v>
      </c>
      <c r="E45" s="2">
        <v>179</v>
      </c>
      <c r="F45" s="2">
        <v>2</v>
      </c>
      <c r="G45" s="2">
        <v>2</v>
      </c>
      <c r="H45" s="2">
        <v>7</v>
      </c>
      <c r="I45" s="2">
        <v>41</v>
      </c>
      <c r="J45" s="2">
        <v>151</v>
      </c>
      <c r="K45" s="2">
        <v>2.7300000190734863</v>
      </c>
      <c r="L45" s="2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30" zoomScaleNormal="130" workbookViewId="0">
      <selection activeCell="A3" sqref="A3:B16"/>
    </sheetView>
  </sheetViews>
  <sheetFormatPr defaultRowHeight="12.75" x14ac:dyDescent="0.2"/>
  <cols>
    <col min="1" max="1" width="21.7109375" bestFit="1" customWidth="1"/>
    <col min="2" max="2" width="12" bestFit="1" customWidth="1"/>
    <col min="3" max="3" width="21.7109375" bestFit="1" customWidth="1"/>
    <col min="4" max="4" width="12.5703125" bestFit="1" customWidth="1"/>
    <col min="5" max="5" width="21.7109375" bestFit="1" customWidth="1"/>
    <col min="6" max="6" width="12.5703125" bestFit="1" customWidth="1"/>
  </cols>
  <sheetData>
    <row r="1" spans="1:6" x14ac:dyDescent="0.2">
      <c r="A1" s="21" t="s">
        <v>80</v>
      </c>
      <c r="B1" s="22"/>
      <c r="C1" s="21" t="s">
        <v>84</v>
      </c>
      <c r="D1" s="22"/>
      <c r="E1" s="21" t="s">
        <v>85</v>
      </c>
      <c r="F1" s="22"/>
    </row>
    <row r="2" spans="1:6" x14ac:dyDescent="0.2">
      <c r="A2" s="23"/>
      <c r="B2" s="24"/>
      <c r="C2" s="23"/>
      <c r="D2" s="24"/>
      <c r="E2" s="23"/>
      <c r="F2" s="24"/>
    </row>
    <row r="3" spans="1:6" x14ac:dyDescent="0.2">
      <c r="A3" s="23" t="s">
        <v>95</v>
      </c>
      <c r="B3" s="24">
        <v>20.727272727272727</v>
      </c>
      <c r="C3" s="23" t="s">
        <v>95</v>
      </c>
      <c r="D3" s="24">
        <v>3151.590909090909</v>
      </c>
      <c r="E3" s="23" t="s">
        <v>95</v>
      </c>
      <c r="F3" s="24">
        <v>193.02272727272728</v>
      </c>
    </row>
    <row r="4" spans="1:6" x14ac:dyDescent="0.2">
      <c r="A4" s="23" t="s">
        <v>96</v>
      </c>
      <c r="B4" s="24">
        <v>0.67291580696225106</v>
      </c>
      <c r="C4" s="23" t="s">
        <v>96</v>
      </c>
      <c r="D4" s="24">
        <v>91.288024995569756</v>
      </c>
      <c r="E4" s="23" t="s">
        <v>96</v>
      </c>
      <c r="F4" s="24">
        <v>2.9603597854958479</v>
      </c>
    </row>
    <row r="5" spans="1:6" x14ac:dyDescent="0.2">
      <c r="A5" s="23" t="s">
        <v>97</v>
      </c>
      <c r="B5" s="24">
        <v>19</v>
      </c>
      <c r="C5" s="23" t="s">
        <v>97</v>
      </c>
      <c r="D5" s="24">
        <v>3290</v>
      </c>
      <c r="E5" s="23" t="s">
        <v>97</v>
      </c>
      <c r="F5" s="24">
        <v>198</v>
      </c>
    </row>
    <row r="6" spans="1:6" x14ac:dyDescent="0.2">
      <c r="A6" s="23" t="s">
        <v>98</v>
      </c>
      <c r="B6" s="24">
        <v>19</v>
      </c>
      <c r="C6" s="23" t="s">
        <v>98</v>
      </c>
      <c r="D6" s="24">
        <v>3690</v>
      </c>
      <c r="E6" s="23" t="s">
        <v>98</v>
      </c>
      <c r="F6" s="24">
        <v>200</v>
      </c>
    </row>
    <row r="7" spans="1:6" x14ac:dyDescent="0.2">
      <c r="A7" s="23" t="s">
        <v>99</v>
      </c>
      <c r="B7" s="24">
        <v>4.4636184943860213</v>
      </c>
      <c r="C7" s="23" t="s">
        <v>99</v>
      </c>
      <c r="D7" s="24">
        <v>605.53625352578013</v>
      </c>
      <c r="E7" s="23" t="s">
        <v>99</v>
      </c>
      <c r="F7" s="24">
        <v>19.636805305893446</v>
      </c>
    </row>
    <row r="8" spans="1:6" x14ac:dyDescent="0.2">
      <c r="A8" s="23" t="s">
        <v>100</v>
      </c>
      <c r="B8" s="24">
        <v>19.923890063424931</v>
      </c>
      <c r="C8" s="23" t="s">
        <v>100</v>
      </c>
      <c r="D8" s="24">
        <v>366674.1543340378</v>
      </c>
      <c r="E8" s="23" t="s">
        <v>100</v>
      </c>
      <c r="F8" s="24">
        <v>385.60412262156495</v>
      </c>
    </row>
    <row r="9" spans="1:6" x14ac:dyDescent="0.2">
      <c r="A9" s="23" t="s">
        <v>101</v>
      </c>
      <c r="B9" s="24">
        <v>0.75546924614382371</v>
      </c>
      <c r="C9" s="23" t="s">
        <v>101</v>
      </c>
      <c r="D9" s="24">
        <v>-0.29163279188709446</v>
      </c>
      <c r="E9" s="23" t="s">
        <v>101</v>
      </c>
      <c r="F9" s="24">
        <v>-0.69477134844188626</v>
      </c>
    </row>
    <row r="10" spans="1:6" x14ac:dyDescent="0.2">
      <c r="A10" s="23" t="s">
        <v>102</v>
      </c>
      <c r="B10" s="24">
        <v>0.95166685151431407</v>
      </c>
      <c r="C10" s="23" t="s">
        <v>102</v>
      </c>
      <c r="D10" s="24">
        <v>-0.5745424759027794</v>
      </c>
      <c r="E10" s="23" t="s">
        <v>102</v>
      </c>
      <c r="F10" s="24">
        <v>-0.42662989496430065</v>
      </c>
    </row>
    <row r="11" spans="1:6" x14ac:dyDescent="0.2">
      <c r="A11" s="23" t="s">
        <v>103</v>
      </c>
      <c r="B11" s="24">
        <v>20</v>
      </c>
      <c r="C11" s="23" t="s">
        <v>103</v>
      </c>
      <c r="D11" s="24">
        <v>2330</v>
      </c>
      <c r="E11" s="23" t="s">
        <v>103</v>
      </c>
      <c r="F11" s="24">
        <v>75</v>
      </c>
    </row>
    <row r="12" spans="1:6" x14ac:dyDescent="0.2">
      <c r="A12" s="23" t="s">
        <v>104</v>
      </c>
      <c r="B12" s="24">
        <v>14</v>
      </c>
      <c r="C12" s="23" t="s">
        <v>104</v>
      </c>
      <c r="D12" s="24">
        <v>1800</v>
      </c>
      <c r="E12" s="23" t="s">
        <v>104</v>
      </c>
      <c r="F12" s="24">
        <v>147</v>
      </c>
    </row>
    <row r="13" spans="1:6" x14ac:dyDescent="0.2">
      <c r="A13" s="23" t="s">
        <v>105</v>
      </c>
      <c r="B13" s="24">
        <v>34</v>
      </c>
      <c r="C13" s="23" t="s">
        <v>105</v>
      </c>
      <c r="D13" s="24">
        <v>4130</v>
      </c>
      <c r="E13" s="23" t="s">
        <v>105</v>
      </c>
      <c r="F13" s="24">
        <v>222</v>
      </c>
    </row>
    <row r="14" spans="1:6" x14ac:dyDescent="0.2">
      <c r="A14" s="23" t="s">
        <v>106</v>
      </c>
      <c r="B14" s="24">
        <v>912</v>
      </c>
      <c r="C14" s="23" t="s">
        <v>106</v>
      </c>
      <c r="D14" s="24">
        <v>138670</v>
      </c>
      <c r="E14" s="23" t="s">
        <v>106</v>
      </c>
      <c r="F14" s="24">
        <v>8493</v>
      </c>
    </row>
    <row r="15" spans="1:6" x14ac:dyDescent="0.2">
      <c r="A15" s="23" t="s">
        <v>107</v>
      </c>
      <c r="B15" s="24">
        <v>44</v>
      </c>
      <c r="C15" s="23" t="s">
        <v>107</v>
      </c>
      <c r="D15" s="24">
        <v>44</v>
      </c>
      <c r="E15" s="23" t="s">
        <v>107</v>
      </c>
      <c r="F15" s="24">
        <v>44</v>
      </c>
    </row>
    <row r="16" spans="1:6" ht="13.5" thickBot="1" x14ac:dyDescent="0.25">
      <c r="A16" s="25" t="s">
        <v>108</v>
      </c>
      <c r="B16" s="26">
        <v>1.3570640586378686</v>
      </c>
      <c r="C16" s="25" t="s">
        <v>108</v>
      </c>
      <c r="D16" s="26">
        <v>184.09984789148021</v>
      </c>
      <c r="E16" s="25" t="s">
        <v>108</v>
      </c>
      <c r="F16" s="26">
        <v>5.9701344863172334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3" sqref="A23"/>
    </sheetView>
  </sheetViews>
  <sheetFormatPr defaultRowHeight="12.75" x14ac:dyDescent="0.2"/>
  <cols>
    <col min="1" max="1" width="21.7109375" bestFit="1" customWidth="1"/>
    <col min="2" max="2" width="12" bestFit="1" customWidth="1"/>
    <col min="3" max="3" width="21.7109375" bestFit="1" customWidth="1"/>
    <col min="4" max="4" width="12" bestFit="1" customWidth="1"/>
    <col min="5" max="5" width="21.7109375" bestFit="1" customWidth="1"/>
    <col min="6" max="6" width="12.5703125" bestFit="1" customWidth="1"/>
    <col min="7" max="7" width="21.7109375" bestFit="1" customWidth="1"/>
    <col min="8" max="8" width="12.5703125" bestFit="1" customWidth="1"/>
  </cols>
  <sheetData>
    <row r="1" spans="1:8" x14ac:dyDescent="0.2">
      <c r="A1" s="6" t="s">
        <v>76</v>
      </c>
      <c r="B1" s="6"/>
      <c r="C1" s="6" t="s">
        <v>80</v>
      </c>
      <c r="D1" s="6"/>
      <c r="E1" s="6" t="s">
        <v>84</v>
      </c>
      <c r="F1" s="6"/>
      <c r="G1" s="6" t="s">
        <v>85</v>
      </c>
      <c r="H1" s="6"/>
    </row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4" t="s">
        <v>95</v>
      </c>
      <c r="B3" s="4">
        <v>4878.977272727273</v>
      </c>
      <c r="C3" s="4" t="s">
        <v>95</v>
      </c>
      <c r="D3" s="4">
        <v>20.727272727272727</v>
      </c>
      <c r="E3" s="4" t="s">
        <v>95</v>
      </c>
      <c r="F3" s="4">
        <v>3151.590909090909</v>
      </c>
      <c r="G3" s="4" t="s">
        <v>95</v>
      </c>
      <c r="H3" s="4">
        <v>193.02272727272728</v>
      </c>
    </row>
    <row r="4" spans="1:8" x14ac:dyDescent="0.2">
      <c r="A4" s="4" t="s">
        <v>96</v>
      </c>
      <c r="B4" s="4">
        <v>167.28937876002718</v>
      </c>
      <c r="C4" s="4" t="s">
        <v>96</v>
      </c>
      <c r="D4" s="4">
        <v>0.67291580696225106</v>
      </c>
      <c r="E4" s="4" t="s">
        <v>96</v>
      </c>
      <c r="F4" s="4">
        <v>91.288024995569756</v>
      </c>
      <c r="G4" s="4" t="s">
        <v>96</v>
      </c>
      <c r="H4" s="4">
        <v>2.9603597854958479</v>
      </c>
    </row>
    <row r="5" spans="1:8" x14ac:dyDescent="0.2">
      <c r="A5" s="4" t="s">
        <v>97</v>
      </c>
      <c r="B5" s="4">
        <v>4581.5</v>
      </c>
      <c r="C5" s="4" t="s">
        <v>97</v>
      </c>
      <c r="D5" s="4">
        <v>19</v>
      </c>
      <c r="E5" s="4" t="s">
        <v>97</v>
      </c>
      <c r="F5" s="4">
        <v>3290</v>
      </c>
      <c r="G5" s="4" t="s">
        <v>97</v>
      </c>
      <c r="H5" s="4">
        <v>198</v>
      </c>
    </row>
    <row r="6" spans="1:8" x14ac:dyDescent="0.2">
      <c r="A6" s="4" t="s">
        <v>98</v>
      </c>
      <c r="B6" s="4" t="e">
        <v>#N/A</v>
      </c>
      <c r="C6" s="4" t="s">
        <v>98</v>
      </c>
      <c r="D6" s="4">
        <v>19</v>
      </c>
      <c r="E6" s="4" t="s">
        <v>98</v>
      </c>
      <c r="F6" s="4">
        <v>3690</v>
      </c>
      <c r="G6" s="4" t="s">
        <v>98</v>
      </c>
      <c r="H6" s="4">
        <v>200</v>
      </c>
    </row>
    <row r="7" spans="1:8" x14ac:dyDescent="0.2">
      <c r="A7" s="4" t="s">
        <v>99</v>
      </c>
      <c r="B7" s="4">
        <v>1109.6722015173204</v>
      </c>
      <c r="C7" s="4" t="s">
        <v>99</v>
      </c>
      <c r="D7" s="4">
        <v>4.4636184943860213</v>
      </c>
      <c r="E7" s="4" t="s">
        <v>99</v>
      </c>
      <c r="F7" s="4">
        <v>605.53625352578013</v>
      </c>
      <c r="G7" s="4" t="s">
        <v>99</v>
      </c>
      <c r="H7" s="4">
        <v>19.636805305893446</v>
      </c>
    </row>
    <row r="8" spans="1:8" x14ac:dyDescent="0.2">
      <c r="A8" s="4" t="s">
        <v>100</v>
      </c>
      <c r="B8" s="4">
        <v>1231372.3948202964</v>
      </c>
      <c r="C8" s="4" t="s">
        <v>100</v>
      </c>
      <c r="D8" s="4">
        <v>19.923890063424931</v>
      </c>
      <c r="E8" s="4" t="s">
        <v>100</v>
      </c>
      <c r="F8" s="4">
        <v>366674.1543340378</v>
      </c>
      <c r="G8" s="4" t="s">
        <v>100</v>
      </c>
      <c r="H8" s="4">
        <v>385.60412262156495</v>
      </c>
    </row>
    <row r="9" spans="1:8" x14ac:dyDescent="0.2">
      <c r="A9" s="4" t="s">
        <v>101</v>
      </c>
      <c r="B9" s="4">
        <v>3.093034022155011</v>
      </c>
      <c r="C9" s="4" t="s">
        <v>101</v>
      </c>
      <c r="D9" s="4">
        <v>0.75546924614382371</v>
      </c>
      <c r="E9" s="4" t="s">
        <v>101</v>
      </c>
      <c r="F9" s="4">
        <v>-0.29163279188709446</v>
      </c>
      <c r="G9" s="4" t="s">
        <v>101</v>
      </c>
      <c r="H9" s="4">
        <v>-0.69477134844188626</v>
      </c>
    </row>
    <row r="10" spans="1:8" x14ac:dyDescent="0.2">
      <c r="A10" s="4" t="s">
        <v>102</v>
      </c>
      <c r="B10" s="4">
        <v>1.5056064908662363</v>
      </c>
      <c r="C10" s="4" t="s">
        <v>102</v>
      </c>
      <c r="D10" s="4">
        <v>0.95166685151431407</v>
      </c>
      <c r="E10" s="4" t="s">
        <v>102</v>
      </c>
      <c r="F10" s="4">
        <v>-0.5745424759027794</v>
      </c>
      <c r="G10" s="4" t="s">
        <v>102</v>
      </c>
      <c r="H10" s="4">
        <v>-0.42662989496430065</v>
      </c>
    </row>
    <row r="11" spans="1:8" x14ac:dyDescent="0.2">
      <c r="A11" s="4" t="s">
        <v>103</v>
      </c>
      <c r="B11" s="4">
        <v>5523</v>
      </c>
      <c r="C11" s="4" t="s">
        <v>103</v>
      </c>
      <c r="D11" s="4">
        <v>20</v>
      </c>
      <c r="E11" s="4" t="s">
        <v>103</v>
      </c>
      <c r="F11" s="4">
        <v>2330</v>
      </c>
      <c r="G11" s="4" t="s">
        <v>103</v>
      </c>
      <c r="H11" s="4">
        <v>75</v>
      </c>
    </row>
    <row r="12" spans="1:8" x14ac:dyDescent="0.2">
      <c r="A12" s="4" t="s">
        <v>104</v>
      </c>
      <c r="B12" s="4">
        <v>3291</v>
      </c>
      <c r="C12" s="4" t="s">
        <v>104</v>
      </c>
      <c r="D12" s="4">
        <v>14</v>
      </c>
      <c r="E12" s="4" t="s">
        <v>104</v>
      </c>
      <c r="F12" s="4">
        <v>1800</v>
      </c>
      <c r="G12" s="4" t="s">
        <v>104</v>
      </c>
      <c r="H12" s="4">
        <v>147</v>
      </c>
    </row>
    <row r="13" spans="1:8" x14ac:dyDescent="0.2">
      <c r="A13" s="4" t="s">
        <v>105</v>
      </c>
      <c r="B13" s="4">
        <v>8814</v>
      </c>
      <c r="C13" s="4" t="s">
        <v>105</v>
      </c>
      <c r="D13" s="4">
        <v>34</v>
      </c>
      <c r="E13" s="4" t="s">
        <v>105</v>
      </c>
      <c r="F13" s="4">
        <v>4130</v>
      </c>
      <c r="G13" s="4" t="s">
        <v>105</v>
      </c>
      <c r="H13" s="4">
        <v>222</v>
      </c>
    </row>
    <row r="14" spans="1:8" x14ac:dyDescent="0.2">
      <c r="A14" s="4" t="s">
        <v>106</v>
      </c>
      <c r="B14" s="4">
        <v>214675</v>
      </c>
      <c r="C14" s="4" t="s">
        <v>106</v>
      </c>
      <c r="D14" s="4">
        <v>912</v>
      </c>
      <c r="E14" s="4" t="s">
        <v>106</v>
      </c>
      <c r="F14" s="4">
        <v>138670</v>
      </c>
      <c r="G14" s="4" t="s">
        <v>106</v>
      </c>
      <c r="H14" s="4">
        <v>8493</v>
      </c>
    </row>
    <row r="15" spans="1:8" x14ac:dyDescent="0.2">
      <c r="A15" s="4" t="s">
        <v>107</v>
      </c>
      <c r="B15" s="4">
        <v>44</v>
      </c>
      <c r="C15" s="4" t="s">
        <v>107</v>
      </c>
      <c r="D15" s="4">
        <v>44</v>
      </c>
      <c r="E15" s="4" t="s">
        <v>107</v>
      </c>
      <c r="F15" s="4">
        <v>44</v>
      </c>
      <c r="G15" s="4" t="s">
        <v>107</v>
      </c>
      <c r="H15" s="4">
        <v>44</v>
      </c>
    </row>
    <row r="16" spans="1:8" ht="13.5" thickBot="1" x14ac:dyDescent="0.25">
      <c r="A16" s="5" t="s">
        <v>108</v>
      </c>
      <c r="B16" s="5">
        <v>337.37118515901579</v>
      </c>
      <c r="C16" s="5" t="s">
        <v>108</v>
      </c>
      <c r="D16" s="5">
        <v>1.3570640586378686</v>
      </c>
      <c r="E16" s="5" t="s">
        <v>108</v>
      </c>
      <c r="F16" s="5">
        <v>184.09984789148021</v>
      </c>
      <c r="G16" s="5" t="s">
        <v>108</v>
      </c>
      <c r="H16" s="5">
        <v>5.9701344863172334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130" zoomScaleNormal="130" workbookViewId="0">
      <selection activeCell="F17" sqref="F17"/>
    </sheetView>
  </sheetViews>
  <sheetFormatPr defaultRowHeight="12.75" x14ac:dyDescent="0.2"/>
  <cols>
    <col min="1" max="1" width="21.7109375" style="3" bestFit="1" customWidth="1"/>
    <col min="2" max="2" width="12" style="3" bestFit="1" customWidth="1"/>
    <col min="3" max="4" width="9.140625" style="3"/>
    <col min="5" max="5" width="19.5703125" style="3" customWidth="1"/>
    <col min="6" max="11" width="9.140625" style="3"/>
    <col min="12" max="12" width="15.5703125" style="3" bestFit="1" customWidth="1"/>
    <col min="13" max="13" width="5" style="3" customWidth="1"/>
    <col min="14" max="16384" width="9.140625" style="3"/>
  </cols>
  <sheetData>
    <row r="1" spans="1:9" x14ac:dyDescent="0.2">
      <c r="A1" s="7" t="s">
        <v>80</v>
      </c>
      <c r="B1" s="7"/>
    </row>
    <row r="2" spans="1:9" x14ac:dyDescent="0.2">
      <c r="A2" s="8"/>
      <c r="B2" s="8"/>
      <c r="D2" s="10" t="s">
        <v>110</v>
      </c>
    </row>
    <row r="3" spans="1:9" x14ac:dyDescent="0.2">
      <c r="A3" s="9" t="s">
        <v>95</v>
      </c>
      <c r="B3" s="9">
        <v>20.727272727272727</v>
      </c>
      <c r="D3" s="10">
        <v>3</v>
      </c>
      <c r="E3" s="11" t="s">
        <v>112</v>
      </c>
      <c r="F3" s="3">
        <f>B14/B15</f>
        <v>20.727272727272727</v>
      </c>
    </row>
    <row r="4" spans="1:9" x14ac:dyDescent="0.2">
      <c r="A4" s="9" t="s">
        <v>96</v>
      </c>
      <c r="B4" s="9">
        <v>0.67291580696225106</v>
      </c>
      <c r="D4" s="10">
        <v>13</v>
      </c>
      <c r="E4" s="11" t="s">
        <v>128</v>
      </c>
      <c r="F4" s="3">
        <f>B7/SQRT(B15)</f>
        <v>0.67291580696225106</v>
      </c>
    </row>
    <row r="5" spans="1:9" x14ac:dyDescent="0.2">
      <c r="A5" s="9" t="s">
        <v>97</v>
      </c>
      <c r="B5" s="9">
        <v>19</v>
      </c>
      <c r="D5" s="10">
        <v>4</v>
      </c>
      <c r="E5" s="3" t="s">
        <v>113</v>
      </c>
      <c r="F5" s="3" t="s">
        <v>114</v>
      </c>
      <c r="I5" s="3">
        <f>SUM(C43:C44)/2</f>
        <v>19</v>
      </c>
    </row>
    <row r="6" spans="1:9" x14ac:dyDescent="0.2">
      <c r="A6" s="9" t="s">
        <v>98</v>
      </c>
      <c r="B6" s="9">
        <v>19</v>
      </c>
      <c r="D6" s="10">
        <v>5</v>
      </c>
      <c r="E6" s="3" t="s">
        <v>116</v>
      </c>
    </row>
    <row r="7" spans="1:9" x14ac:dyDescent="0.2">
      <c r="A7" s="9" t="s">
        <v>99</v>
      </c>
      <c r="B7" s="9">
        <v>4.4636184943860213</v>
      </c>
      <c r="D7" s="10">
        <v>7</v>
      </c>
      <c r="E7" s="3" t="s">
        <v>119</v>
      </c>
      <c r="H7" s="12" t="s">
        <v>120</v>
      </c>
    </row>
    <row r="8" spans="1:9" x14ac:dyDescent="0.2">
      <c r="A8" s="9" t="s">
        <v>100</v>
      </c>
      <c r="B8" s="9">
        <v>19.923890063424931</v>
      </c>
      <c r="D8" s="10">
        <v>6</v>
      </c>
      <c r="E8" s="3" t="s">
        <v>118</v>
      </c>
    </row>
    <row r="9" spans="1:9" x14ac:dyDescent="0.2">
      <c r="A9" s="9" t="s">
        <v>101</v>
      </c>
      <c r="B9" s="9">
        <v>0.75546924614382371</v>
      </c>
      <c r="D9" s="10">
        <v>12</v>
      </c>
      <c r="E9" s="3" t="s">
        <v>127</v>
      </c>
    </row>
    <row r="10" spans="1:9" x14ac:dyDescent="0.2">
      <c r="A10" s="9" t="s">
        <v>102</v>
      </c>
      <c r="B10" s="9">
        <v>0.95166685151431407</v>
      </c>
      <c r="D10" s="10">
        <v>11</v>
      </c>
      <c r="E10" s="11" t="s">
        <v>126</v>
      </c>
    </row>
    <row r="11" spans="1:9" x14ac:dyDescent="0.2">
      <c r="A11" s="9" t="s">
        <v>103</v>
      </c>
      <c r="B11" s="9">
        <v>20</v>
      </c>
      <c r="D11" s="10">
        <v>10</v>
      </c>
      <c r="E11" s="3" t="s">
        <v>121</v>
      </c>
    </row>
    <row r="12" spans="1:9" x14ac:dyDescent="0.2">
      <c r="A12" s="9" t="s">
        <v>104</v>
      </c>
      <c r="B12" s="9">
        <v>14</v>
      </c>
      <c r="D12" s="10">
        <v>8</v>
      </c>
    </row>
    <row r="13" spans="1:9" x14ac:dyDescent="0.2">
      <c r="A13" s="9" t="s">
        <v>105</v>
      </c>
      <c r="B13" s="9">
        <v>34</v>
      </c>
      <c r="D13" s="10">
        <v>9</v>
      </c>
    </row>
    <row r="14" spans="1:9" x14ac:dyDescent="0.2">
      <c r="A14" s="9" t="s">
        <v>106</v>
      </c>
      <c r="B14" s="9">
        <v>912</v>
      </c>
      <c r="D14" s="10">
        <v>1</v>
      </c>
    </row>
    <row r="15" spans="1:9" x14ac:dyDescent="0.2">
      <c r="A15" s="9" t="s">
        <v>107</v>
      </c>
      <c r="B15" s="9">
        <v>44</v>
      </c>
      <c r="D15" s="10">
        <v>2</v>
      </c>
    </row>
    <row r="16" spans="1:9" x14ac:dyDescent="0.2">
      <c r="A16" s="9" t="s">
        <v>108</v>
      </c>
      <c r="B16" s="9">
        <v>1.3570640586378686</v>
      </c>
      <c r="D16" s="10">
        <v>13</v>
      </c>
      <c r="E16" s="3" t="s">
        <v>129</v>
      </c>
      <c r="F16" s="3">
        <f>B3-B16*B4</f>
        <v>19.814082871154959</v>
      </c>
    </row>
    <row r="17" spans="1:18" x14ac:dyDescent="0.2">
      <c r="E17" s="3" t="s">
        <v>130</v>
      </c>
      <c r="F17" s="3">
        <f>B3+B16*B4</f>
        <v>21.640462583390494</v>
      </c>
    </row>
    <row r="20" spans="1:18" x14ac:dyDescent="0.2">
      <c r="A20" s="3" t="s">
        <v>109</v>
      </c>
      <c r="C20" s="3" t="s">
        <v>111</v>
      </c>
    </row>
    <row r="21" spans="1:18" x14ac:dyDescent="0.2">
      <c r="A21" s="1" t="s">
        <v>80</v>
      </c>
      <c r="C21" s="1" t="s">
        <v>80</v>
      </c>
      <c r="D21" s="3" t="s">
        <v>115</v>
      </c>
      <c r="E21" s="3" t="s">
        <v>122</v>
      </c>
      <c r="F21" s="3" t="s">
        <v>117</v>
      </c>
    </row>
    <row r="22" spans="1:18" x14ac:dyDescent="0.2">
      <c r="A22" s="2">
        <v>22</v>
      </c>
      <c r="C22" s="2">
        <v>14</v>
      </c>
      <c r="D22" s="3">
        <v>1</v>
      </c>
      <c r="E22" s="3">
        <f>VLOOKUP(C22,$I$22:$I$32,1)</f>
        <v>14</v>
      </c>
      <c r="F22" s="3">
        <f>(C22-$F$3)^2</f>
        <v>45.256198347107429</v>
      </c>
      <c r="I22" s="3">
        <v>14</v>
      </c>
      <c r="L22" s="14" t="s">
        <v>125</v>
      </c>
      <c r="M22" s="17"/>
      <c r="N22"/>
      <c r="O22"/>
      <c r="P22"/>
      <c r="Q22"/>
      <c r="R22"/>
    </row>
    <row r="23" spans="1:18" x14ac:dyDescent="0.2">
      <c r="A23" s="2">
        <v>17</v>
      </c>
      <c r="C23" s="2">
        <v>14</v>
      </c>
      <c r="D23" s="3">
        <v>2</v>
      </c>
      <c r="E23" s="3">
        <f t="shared" ref="E23:E65" si="0">VLOOKUP(C23,$I$22:$I$32,1)</f>
        <v>14</v>
      </c>
      <c r="F23" s="3">
        <f t="shared" ref="F23:F65" si="1">(C23-$F$3)^2</f>
        <v>45.256198347107429</v>
      </c>
      <c r="I23" s="3">
        <v>16</v>
      </c>
      <c r="L23" s="14" t="s">
        <v>122</v>
      </c>
      <c r="M23" s="17" t="s">
        <v>124</v>
      </c>
      <c r="N23"/>
      <c r="O23" t="s">
        <v>122</v>
      </c>
      <c r="P23" t="s">
        <v>124</v>
      </c>
      <c r="Q23"/>
      <c r="R23"/>
    </row>
    <row r="24" spans="1:18" x14ac:dyDescent="0.2">
      <c r="A24" s="2">
        <v>22</v>
      </c>
      <c r="C24" s="2">
        <v>15</v>
      </c>
      <c r="D24" s="3">
        <v>3</v>
      </c>
      <c r="E24" s="3">
        <f t="shared" si="0"/>
        <v>14</v>
      </c>
      <c r="F24" s="3">
        <f t="shared" si="1"/>
        <v>32.801652892561975</v>
      </c>
      <c r="I24" s="3">
        <v>18</v>
      </c>
      <c r="L24" s="13">
        <v>14</v>
      </c>
      <c r="M24" s="18">
        <v>4</v>
      </c>
      <c r="N24"/>
      <c r="O24">
        <v>14</v>
      </c>
      <c r="P24">
        <v>4</v>
      </c>
      <c r="Q24"/>
      <c r="R24"/>
    </row>
    <row r="25" spans="1:18" x14ac:dyDescent="0.2">
      <c r="A25" s="2">
        <v>20</v>
      </c>
      <c r="C25" s="2">
        <v>15</v>
      </c>
      <c r="D25" s="3">
        <v>4</v>
      </c>
      <c r="E25" s="3">
        <f t="shared" si="0"/>
        <v>14</v>
      </c>
      <c r="F25" s="3">
        <f t="shared" si="1"/>
        <v>32.801652892561975</v>
      </c>
      <c r="I25" s="3">
        <v>20</v>
      </c>
      <c r="L25" s="15">
        <v>16</v>
      </c>
      <c r="M25" s="19">
        <v>4</v>
      </c>
      <c r="N25"/>
      <c r="O25">
        <v>16</v>
      </c>
      <c r="P25">
        <v>4</v>
      </c>
      <c r="Q25"/>
      <c r="R25"/>
    </row>
    <row r="26" spans="1:18" x14ac:dyDescent="0.2">
      <c r="A26" s="2">
        <v>15</v>
      </c>
      <c r="C26" s="2">
        <v>16</v>
      </c>
      <c r="D26" s="3">
        <v>5</v>
      </c>
      <c r="E26" s="3">
        <f t="shared" si="0"/>
        <v>16</v>
      </c>
      <c r="F26" s="3">
        <f t="shared" si="1"/>
        <v>22.347107438016522</v>
      </c>
      <c r="I26" s="3">
        <v>22</v>
      </c>
      <c r="L26" s="15">
        <v>18</v>
      </c>
      <c r="M26" s="19">
        <v>15</v>
      </c>
      <c r="N26"/>
      <c r="O26">
        <v>18</v>
      </c>
      <c r="P26">
        <v>15</v>
      </c>
      <c r="Q26"/>
      <c r="R26"/>
    </row>
    <row r="27" spans="1:18" x14ac:dyDescent="0.2">
      <c r="A27" s="2">
        <v>18</v>
      </c>
      <c r="C27" s="2">
        <v>16</v>
      </c>
      <c r="D27" s="3">
        <v>6</v>
      </c>
      <c r="E27" s="3">
        <f t="shared" si="0"/>
        <v>16</v>
      </c>
      <c r="F27" s="3">
        <f t="shared" si="1"/>
        <v>22.347107438016522</v>
      </c>
      <c r="I27" s="3">
        <v>24</v>
      </c>
      <c r="L27" s="15">
        <v>20</v>
      </c>
      <c r="M27" s="19">
        <v>5</v>
      </c>
      <c r="N27"/>
      <c r="O27">
        <v>20</v>
      </c>
      <c r="P27">
        <v>5</v>
      </c>
      <c r="Q27"/>
      <c r="R27"/>
    </row>
    <row r="28" spans="1:18" x14ac:dyDescent="0.2">
      <c r="A28" s="2">
        <v>26</v>
      </c>
      <c r="C28" s="2">
        <v>17</v>
      </c>
      <c r="D28" s="3">
        <v>7</v>
      </c>
      <c r="E28" s="3">
        <f t="shared" si="0"/>
        <v>16</v>
      </c>
      <c r="F28" s="3">
        <f t="shared" si="1"/>
        <v>13.892561983471069</v>
      </c>
      <c r="I28" s="3">
        <v>26</v>
      </c>
      <c r="L28" s="15">
        <v>22</v>
      </c>
      <c r="M28" s="19">
        <v>5</v>
      </c>
      <c r="N28"/>
      <c r="O28">
        <v>22</v>
      </c>
      <c r="P28">
        <v>5</v>
      </c>
      <c r="Q28"/>
      <c r="R28"/>
    </row>
    <row r="29" spans="1:18" x14ac:dyDescent="0.2">
      <c r="A29" s="2">
        <v>20</v>
      </c>
      <c r="C29" s="2">
        <v>17</v>
      </c>
      <c r="D29" s="3">
        <v>8</v>
      </c>
      <c r="E29" s="3">
        <f t="shared" si="0"/>
        <v>16</v>
      </c>
      <c r="F29" s="3">
        <f t="shared" si="1"/>
        <v>13.892561983471069</v>
      </c>
      <c r="I29" s="3">
        <v>28</v>
      </c>
      <c r="L29" s="15">
        <v>24</v>
      </c>
      <c r="M29" s="19">
        <v>4</v>
      </c>
      <c r="N29"/>
      <c r="O29">
        <v>24</v>
      </c>
      <c r="P29">
        <v>4</v>
      </c>
      <c r="Q29"/>
      <c r="R29"/>
    </row>
    <row r="30" spans="1:18" x14ac:dyDescent="0.2">
      <c r="A30" s="2">
        <v>19</v>
      </c>
      <c r="C30" s="2">
        <v>18</v>
      </c>
      <c r="D30" s="3">
        <v>9</v>
      </c>
      <c r="E30" s="3">
        <f t="shared" si="0"/>
        <v>18</v>
      </c>
      <c r="F30" s="3">
        <f t="shared" si="1"/>
        <v>7.4380165289256164</v>
      </c>
      <c r="I30" s="3">
        <v>30</v>
      </c>
      <c r="L30" s="15">
        <v>26</v>
      </c>
      <c r="M30" s="19">
        <v>2</v>
      </c>
      <c r="N30"/>
      <c r="O30">
        <v>26</v>
      </c>
      <c r="P30">
        <v>2</v>
      </c>
      <c r="Q30"/>
      <c r="R30"/>
    </row>
    <row r="31" spans="1:18" x14ac:dyDescent="0.2">
      <c r="A31" s="2">
        <v>29</v>
      </c>
      <c r="C31" s="2">
        <v>18</v>
      </c>
      <c r="D31" s="3">
        <v>10</v>
      </c>
      <c r="E31" s="3">
        <f t="shared" si="0"/>
        <v>18</v>
      </c>
      <c r="F31" s="3">
        <f t="shared" si="1"/>
        <v>7.4380165289256164</v>
      </c>
      <c r="I31" s="3">
        <v>32</v>
      </c>
      <c r="L31" s="15">
        <v>28</v>
      </c>
      <c r="M31" s="19">
        <v>3</v>
      </c>
      <c r="N31"/>
      <c r="O31">
        <v>28</v>
      </c>
      <c r="P31">
        <v>3</v>
      </c>
      <c r="Q31"/>
      <c r="R31"/>
    </row>
    <row r="32" spans="1:18" x14ac:dyDescent="0.2">
      <c r="A32" s="2">
        <v>16</v>
      </c>
      <c r="C32" s="2">
        <v>18</v>
      </c>
      <c r="D32" s="3">
        <v>11</v>
      </c>
      <c r="E32" s="3">
        <f t="shared" si="0"/>
        <v>18</v>
      </c>
      <c r="F32" s="3">
        <f t="shared" si="1"/>
        <v>7.4380165289256164</v>
      </c>
      <c r="I32" s="3">
        <v>34</v>
      </c>
      <c r="L32" s="15">
        <v>30</v>
      </c>
      <c r="M32" s="19">
        <v>1</v>
      </c>
      <c r="N32"/>
      <c r="O32">
        <v>30</v>
      </c>
      <c r="P32">
        <v>1</v>
      </c>
      <c r="Q32"/>
      <c r="R32"/>
    </row>
    <row r="33" spans="1:18" x14ac:dyDescent="0.2">
      <c r="A33" s="2">
        <v>22</v>
      </c>
      <c r="C33" s="2">
        <v>18</v>
      </c>
      <c r="D33" s="3">
        <v>12</v>
      </c>
      <c r="E33" s="3">
        <f t="shared" si="0"/>
        <v>18</v>
      </c>
      <c r="F33" s="3">
        <f t="shared" si="1"/>
        <v>7.4380165289256164</v>
      </c>
      <c r="L33" s="15">
        <v>34</v>
      </c>
      <c r="M33" s="19">
        <v>1</v>
      </c>
      <c r="N33"/>
      <c r="O33">
        <v>34</v>
      </c>
      <c r="P33">
        <v>1</v>
      </c>
      <c r="Q33"/>
      <c r="R33"/>
    </row>
    <row r="34" spans="1:18" x14ac:dyDescent="0.2">
      <c r="A34" s="2">
        <v>22</v>
      </c>
      <c r="C34" s="2">
        <v>18</v>
      </c>
      <c r="D34" s="3">
        <v>13</v>
      </c>
      <c r="E34" s="3">
        <f t="shared" si="0"/>
        <v>18</v>
      </c>
      <c r="F34" s="3">
        <f t="shared" si="1"/>
        <v>7.4380165289256164</v>
      </c>
      <c r="L34" s="16" t="s">
        <v>123</v>
      </c>
      <c r="M34" s="20">
        <v>44</v>
      </c>
      <c r="N34"/>
      <c r="O34"/>
      <c r="P34"/>
      <c r="Q34"/>
      <c r="R34"/>
    </row>
    <row r="35" spans="1:18" x14ac:dyDescent="0.2">
      <c r="A35" s="2">
        <v>24</v>
      </c>
      <c r="C35" s="2">
        <v>18</v>
      </c>
      <c r="D35" s="3">
        <v>14</v>
      </c>
      <c r="E35" s="3">
        <f t="shared" si="0"/>
        <v>18</v>
      </c>
      <c r="F35" s="3">
        <f t="shared" si="1"/>
        <v>7.4380165289256164</v>
      </c>
      <c r="L35"/>
      <c r="M35"/>
      <c r="N35"/>
      <c r="O35"/>
      <c r="P35"/>
      <c r="Q35"/>
      <c r="R35"/>
    </row>
    <row r="36" spans="1:18" x14ac:dyDescent="0.2">
      <c r="A36" s="2">
        <v>19</v>
      </c>
      <c r="C36" s="2">
        <v>18</v>
      </c>
      <c r="D36" s="3">
        <v>15</v>
      </c>
      <c r="E36" s="3">
        <f t="shared" si="0"/>
        <v>18</v>
      </c>
      <c r="F36" s="3">
        <f t="shared" si="1"/>
        <v>7.4380165289256164</v>
      </c>
    </row>
    <row r="37" spans="1:18" x14ac:dyDescent="0.2">
      <c r="A37" s="2">
        <v>30</v>
      </c>
      <c r="C37" s="2">
        <v>19</v>
      </c>
      <c r="D37" s="3">
        <v>16</v>
      </c>
      <c r="E37" s="3">
        <f t="shared" si="0"/>
        <v>18</v>
      </c>
      <c r="F37" s="3">
        <f t="shared" si="1"/>
        <v>2.9834710743801631</v>
      </c>
    </row>
    <row r="38" spans="1:18" x14ac:dyDescent="0.2">
      <c r="A38" s="2">
        <v>18</v>
      </c>
      <c r="C38" s="2">
        <v>19</v>
      </c>
      <c r="D38" s="3">
        <v>17</v>
      </c>
      <c r="E38" s="3">
        <f t="shared" si="0"/>
        <v>18</v>
      </c>
      <c r="F38" s="3">
        <f t="shared" si="1"/>
        <v>2.9834710743801631</v>
      </c>
    </row>
    <row r="39" spans="1:18" x14ac:dyDescent="0.2">
      <c r="A39" s="2">
        <v>16</v>
      </c>
      <c r="C39" s="2">
        <v>19</v>
      </c>
      <c r="D39" s="3">
        <v>18</v>
      </c>
      <c r="E39" s="3">
        <f t="shared" si="0"/>
        <v>18</v>
      </c>
      <c r="F39" s="3">
        <f t="shared" si="1"/>
        <v>2.9834710743801631</v>
      </c>
    </row>
    <row r="40" spans="1:18" x14ac:dyDescent="0.2">
      <c r="A40" s="2">
        <v>17</v>
      </c>
      <c r="C40" s="2">
        <v>19</v>
      </c>
      <c r="D40" s="3">
        <v>19</v>
      </c>
      <c r="E40" s="3">
        <f t="shared" si="0"/>
        <v>18</v>
      </c>
      <c r="F40" s="3">
        <f t="shared" si="1"/>
        <v>2.9834710743801631</v>
      </c>
    </row>
    <row r="41" spans="1:18" x14ac:dyDescent="0.2">
      <c r="A41" s="2">
        <v>28</v>
      </c>
      <c r="C41" s="2">
        <v>19</v>
      </c>
      <c r="D41" s="3">
        <v>20</v>
      </c>
      <c r="E41" s="3">
        <f t="shared" si="0"/>
        <v>18</v>
      </c>
      <c r="F41" s="3">
        <f t="shared" si="1"/>
        <v>2.9834710743801631</v>
      </c>
    </row>
    <row r="42" spans="1:18" x14ac:dyDescent="0.2">
      <c r="A42" s="2">
        <v>21</v>
      </c>
      <c r="C42" s="2">
        <v>19</v>
      </c>
      <c r="D42" s="3">
        <v>21</v>
      </c>
      <c r="E42" s="3">
        <f t="shared" si="0"/>
        <v>18</v>
      </c>
      <c r="F42" s="3">
        <f t="shared" si="1"/>
        <v>2.9834710743801631</v>
      </c>
    </row>
    <row r="43" spans="1:18" x14ac:dyDescent="0.2">
      <c r="A43" s="2">
        <v>22</v>
      </c>
      <c r="C43" s="2">
        <v>19</v>
      </c>
      <c r="D43" s="3">
        <v>22</v>
      </c>
      <c r="E43" s="3">
        <f t="shared" si="0"/>
        <v>18</v>
      </c>
      <c r="F43" s="3">
        <f t="shared" si="1"/>
        <v>2.9834710743801631</v>
      </c>
    </row>
    <row r="44" spans="1:18" x14ac:dyDescent="0.2">
      <c r="A44" s="2">
        <v>14</v>
      </c>
      <c r="C44" s="2">
        <v>19</v>
      </c>
      <c r="D44" s="3">
        <v>23</v>
      </c>
      <c r="E44" s="3">
        <f t="shared" si="0"/>
        <v>18</v>
      </c>
      <c r="F44" s="3">
        <f t="shared" si="1"/>
        <v>2.9834710743801631</v>
      </c>
    </row>
    <row r="45" spans="1:18" x14ac:dyDescent="0.2">
      <c r="A45" s="2">
        <v>15</v>
      </c>
      <c r="C45" s="2">
        <v>20</v>
      </c>
      <c r="D45" s="3">
        <v>24</v>
      </c>
      <c r="E45" s="3">
        <f t="shared" si="0"/>
        <v>20</v>
      </c>
      <c r="F45" s="3">
        <f t="shared" si="1"/>
        <v>0.52892561983470976</v>
      </c>
    </row>
    <row r="46" spans="1:18" x14ac:dyDescent="0.2">
      <c r="A46" s="2">
        <v>18</v>
      </c>
      <c r="C46" s="2">
        <v>20</v>
      </c>
      <c r="D46" s="3">
        <v>25</v>
      </c>
      <c r="E46" s="3">
        <f t="shared" si="0"/>
        <v>20</v>
      </c>
      <c r="F46" s="3">
        <f t="shared" si="1"/>
        <v>0.52892561983470976</v>
      </c>
    </row>
    <row r="47" spans="1:18" x14ac:dyDescent="0.2">
      <c r="A47" s="2">
        <v>14</v>
      </c>
      <c r="C47" s="2">
        <v>20</v>
      </c>
      <c r="D47" s="3">
        <v>26</v>
      </c>
      <c r="E47" s="3">
        <f t="shared" si="0"/>
        <v>20</v>
      </c>
      <c r="F47" s="3">
        <f t="shared" si="1"/>
        <v>0.52892561983470976</v>
      </c>
    </row>
    <row r="48" spans="1:18" x14ac:dyDescent="0.2">
      <c r="A48" s="2">
        <v>20</v>
      </c>
      <c r="C48" s="2">
        <v>21</v>
      </c>
      <c r="D48" s="3">
        <v>27</v>
      </c>
      <c r="E48" s="3">
        <f t="shared" si="0"/>
        <v>20</v>
      </c>
      <c r="F48" s="3">
        <f t="shared" si="1"/>
        <v>7.4380165289256547E-2</v>
      </c>
    </row>
    <row r="49" spans="1:6" x14ac:dyDescent="0.2">
      <c r="A49" s="2">
        <v>21</v>
      </c>
      <c r="C49" s="2">
        <v>21</v>
      </c>
      <c r="D49" s="3">
        <v>28</v>
      </c>
      <c r="E49" s="3">
        <f t="shared" si="0"/>
        <v>20</v>
      </c>
      <c r="F49" s="3">
        <f t="shared" si="1"/>
        <v>7.4380165289256547E-2</v>
      </c>
    </row>
    <row r="50" spans="1:6" x14ac:dyDescent="0.2">
      <c r="A50" s="2">
        <v>19</v>
      </c>
      <c r="C50" s="2">
        <v>22</v>
      </c>
      <c r="D50" s="3">
        <v>29</v>
      </c>
      <c r="E50" s="3">
        <f t="shared" si="0"/>
        <v>22</v>
      </c>
      <c r="F50" s="3">
        <f t="shared" si="1"/>
        <v>1.6198347107438034</v>
      </c>
    </row>
    <row r="51" spans="1:6" x14ac:dyDescent="0.2">
      <c r="A51" s="2">
        <v>19</v>
      </c>
      <c r="C51" s="2">
        <v>22</v>
      </c>
      <c r="D51" s="3">
        <v>30</v>
      </c>
      <c r="E51" s="3">
        <f t="shared" si="0"/>
        <v>22</v>
      </c>
      <c r="F51" s="3">
        <f t="shared" si="1"/>
        <v>1.6198347107438034</v>
      </c>
    </row>
    <row r="52" spans="1:6" x14ac:dyDescent="0.2">
      <c r="A52" s="2">
        <v>18</v>
      </c>
      <c r="C52" s="2">
        <v>22</v>
      </c>
      <c r="D52" s="3">
        <v>31</v>
      </c>
      <c r="E52" s="3">
        <f t="shared" si="0"/>
        <v>22</v>
      </c>
      <c r="F52" s="3">
        <f t="shared" si="1"/>
        <v>1.6198347107438034</v>
      </c>
    </row>
    <row r="53" spans="1:6" x14ac:dyDescent="0.2">
      <c r="A53" s="2">
        <v>19</v>
      </c>
      <c r="C53" s="2">
        <v>22</v>
      </c>
      <c r="D53" s="3">
        <v>32</v>
      </c>
      <c r="E53" s="3">
        <f t="shared" si="0"/>
        <v>22</v>
      </c>
      <c r="F53" s="3">
        <f t="shared" si="1"/>
        <v>1.6198347107438034</v>
      </c>
    </row>
    <row r="54" spans="1:6" x14ac:dyDescent="0.2">
      <c r="A54" s="2">
        <v>24</v>
      </c>
      <c r="C54" s="2">
        <v>22</v>
      </c>
      <c r="D54" s="3">
        <v>33</v>
      </c>
      <c r="E54" s="3">
        <f t="shared" si="0"/>
        <v>22</v>
      </c>
      <c r="F54" s="3">
        <f t="shared" si="1"/>
        <v>1.6198347107438034</v>
      </c>
    </row>
    <row r="55" spans="1:6" x14ac:dyDescent="0.2">
      <c r="A55" s="2">
        <v>28</v>
      </c>
      <c r="C55" s="2">
        <v>24</v>
      </c>
      <c r="D55" s="3">
        <v>34</v>
      </c>
      <c r="E55" s="3">
        <f t="shared" si="0"/>
        <v>24</v>
      </c>
      <c r="F55" s="3">
        <f t="shared" si="1"/>
        <v>10.710743801652896</v>
      </c>
    </row>
    <row r="56" spans="1:6" x14ac:dyDescent="0.2">
      <c r="A56" s="2">
        <v>34</v>
      </c>
      <c r="C56" s="2">
        <v>24</v>
      </c>
      <c r="D56" s="3">
        <v>35</v>
      </c>
      <c r="E56" s="3">
        <f t="shared" si="0"/>
        <v>24</v>
      </c>
      <c r="F56" s="3">
        <f t="shared" si="1"/>
        <v>10.710743801652896</v>
      </c>
    </row>
    <row r="57" spans="1:6" x14ac:dyDescent="0.2">
      <c r="A57" s="2">
        <v>25</v>
      </c>
      <c r="C57" s="2">
        <v>24</v>
      </c>
      <c r="D57" s="3">
        <v>36</v>
      </c>
      <c r="E57" s="3">
        <f t="shared" si="0"/>
        <v>24</v>
      </c>
      <c r="F57" s="3">
        <f t="shared" si="1"/>
        <v>10.710743801652896</v>
      </c>
    </row>
    <row r="58" spans="1:6" x14ac:dyDescent="0.2">
      <c r="A58" s="2">
        <v>26</v>
      </c>
      <c r="C58" s="2">
        <v>25</v>
      </c>
      <c r="D58" s="3">
        <v>37</v>
      </c>
      <c r="E58" s="3">
        <f t="shared" si="0"/>
        <v>24</v>
      </c>
      <c r="F58" s="3">
        <f t="shared" si="1"/>
        <v>18.256198347107443</v>
      </c>
    </row>
    <row r="59" spans="1:6" x14ac:dyDescent="0.2">
      <c r="A59" s="2">
        <v>18</v>
      </c>
      <c r="C59" s="2">
        <v>26</v>
      </c>
      <c r="D59" s="3">
        <v>38</v>
      </c>
      <c r="E59" s="3">
        <f t="shared" si="0"/>
        <v>26</v>
      </c>
      <c r="F59" s="3">
        <f t="shared" si="1"/>
        <v>27.801652892561989</v>
      </c>
    </row>
    <row r="60" spans="1:6" x14ac:dyDescent="0.2">
      <c r="A60" s="2">
        <v>18</v>
      </c>
      <c r="C60" s="2">
        <v>26</v>
      </c>
      <c r="D60" s="3">
        <v>39</v>
      </c>
      <c r="E60" s="3">
        <f t="shared" si="0"/>
        <v>26</v>
      </c>
      <c r="F60" s="3">
        <f t="shared" si="1"/>
        <v>27.801652892561989</v>
      </c>
    </row>
    <row r="61" spans="1:6" x14ac:dyDescent="0.2">
      <c r="A61" s="2">
        <v>18</v>
      </c>
      <c r="C61" s="2">
        <v>28</v>
      </c>
      <c r="D61" s="3">
        <v>40</v>
      </c>
      <c r="E61" s="3">
        <f t="shared" si="0"/>
        <v>28</v>
      </c>
      <c r="F61" s="3">
        <f t="shared" si="1"/>
        <v>52.892561983471083</v>
      </c>
    </row>
    <row r="62" spans="1:6" x14ac:dyDescent="0.2">
      <c r="A62" s="2">
        <v>19</v>
      </c>
      <c r="C62" s="2">
        <v>28</v>
      </c>
      <c r="D62" s="3">
        <v>41</v>
      </c>
      <c r="E62" s="3">
        <f t="shared" si="0"/>
        <v>28</v>
      </c>
      <c r="F62" s="3">
        <f t="shared" si="1"/>
        <v>52.892561983471083</v>
      </c>
    </row>
    <row r="63" spans="1:6" x14ac:dyDescent="0.2">
      <c r="A63" s="2">
        <v>19</v>
      </c>
      <c r="C63" s="2">
        <v>29</v>
      </c>
      <c r="D63" s="3">
        <v>42</v>
      </c>
      <c r="E63" s="3">
        <f t="shared" si="0"/>
        <v>28</v>
      </c>
      <c r="F63" s="3">
        <f t="shared" si="1"/>
        <v>68.43801652892563</v>
      </c>
    </row>
    <row r="64" spans="1:6" x14ac:dyDescent="0.2">
      <c r="A64" s="2">
        <v>19</v>
      </c>
      <c r="C64" s="2">
        <v>30</v>
      </c>
      <c r="D64" s="3">
        <v>43</v>
      </c>
      <c r="E64" s="3">
        <f t="shared" si="0"/>
        <v>30</v>
      </c>
      <c r="F64" s="3">
        <f t="shared" si="1"/>
        <v>85.983471074380176</v>
      </c>
    </row>
    <row r="65" spans="1:7" x14ac:dyDescent="0.2">
      <c r="A65" s="2">
        <v>24</v>
      </c>
      <c r="C65" s="2">
        <v>34</v>
      </c>
      <c r="D65" s="3">
        <v>44</v>
      </c>
      <c r="E65" s="3">
        <f t="shared" si="0"/>
        <v>34</v>
      </c>
      <c r="F65" s="3">
        <f t="shared" si="1"/>
        <v>176.16528925619838</v>
      </c>
    </row>
    <row r="67" spans="1:7" x14ac:dyDescent="0.2">
      <c r="C67" s="3">
        <f>SUM(C22:C66)</f>
        <v>912</v>
      </c>
      <c r="F67" s="3">
        <f>SUM(F22:F66)</f>
        <v>856.7272727272732</v>
      </c>
      <c r="G67" s="3">
        <f>F67/(B15-1)</f>
        <v>19.92389006342496</v>
      </c>
    </row>
  </sheetData>
  <sortState ref="C22:C65">
    <sortCondition ref="C22:C65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Task</vt:lpstr>
      <vt:lpstr>Steps</vt:lpstr>
      <vt:lpstr>Steps_01_live</vt:lpstr>
      <vt:lpstr>Step_01_done</vt:lpstr>
      <vt:lpstr>Data_Analysis_live</vt:lpstr>
      <vt:lpstr>Data_Analysis_Done</vt:lpstr>
      <vt:lpstr>Interpretation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gopal_000</dc:creator>
  <cp:lastModifiedBy>gopal_000</cp:lastModifiedBy>
  <dcterms:created xsi:type="dcterms:W3CDTF">2014-10-15T06:55:02Z</dcterms:created>
  <dcterms:modified xsi:type="dcterms:W3CDTF">2014-10-16T01:55:45Z</dcterms:modified>
</cp:coreProperties>
</file>