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COFA 40 Mithun\"/>
    </mc:Choice>
  </mc:AlternateContent>
  <bookViews>
    <workbookView xWindow="0" yWindow="0" windowWidth="28800" windowHeight="11985"/>
  </bookViews>
  <sheets>
    <sheet name="1(a),(b),(c),(d),(e)" sheetId="1" r:id="rId1"/>
    <sheet name="2(a),(b),(c),(d)" sheetId="2" r:id="rId2"/>
    <sheet name="3(a),(b)" sheetId="3" r:id="rId3"/>
  </sheets>
  <definedNames>
    <definedName name="_xlnm._FilterDatabase" localSheetId="0" hidden="1">'1(a),(b),(c),(d),(e)'!$A$1:$G$80</definedName>
  </definedNames>
  <calcPr calcId="162913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7" i="3" l="1"/>
  <c r="G7" i="3" s="1"/>
  <c r="F5" i="3"/>
  <c r="H5" i="3" s="1"/>
  <c r="F6" i="3"/>
  <c r="E5" i="2"/>
  <c r="F5" i="2" s="1"/>
  <c r="G5" i="2" s="1"/>
  <c r="E9" i="2"/>
  <c r="F9" i="2" s="1"/>
  <c r="G9" i="2" s="1"/>
  <c r="E8" i="2"/>
  <c r="F8" i="2" s="1"/>
  <c r="G8" i="2" s="1"/>
  <c r="E6" i="2"/>
  <c r="F6" i="2" s="1"/>
  <c r="G6" i="2" s="1"/>
  <c r="E7" i="2"/>
  <c r="F7" i="2" s="1"/>
  <c r="G7" i="2" s="1"/>
  <c r="E4" i="2"/>
  <c r="F4" i="2" s="1"/>
  <c r="G4" i="2" s="1"/>
  <c r="G80" i="1"/>
  <c r="H7" i="3" l="1"/>
  <c r="G5" i="3"/>
  <c r="G6" i="3"/>
  <c r="H6" i="3"/>
  <c r="G10" i="2"/>
  <c r="G11" i="2" s="1"/>
</calcChain>
</file>

<file path=xl/sharedStrings.xml><?xml version="1.0" encoding="utf-8"?>
<sst xmlns="http://schemas.openxmlformats.org/spreadsheetml/2006/main" count="316" uniqueCount="52">
  <si>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</si>
  <si>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</si>
  <si>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</si>
  <si>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</si>
  <si>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</si>
  <si>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</si>
  <si>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</si>
  <si>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</si>
  <si>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</si>
  <si>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</si>
  <si>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</si>
  <si>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</si>
  <si>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</si>
  <si>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</si>
  <si>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</si>
  <si>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</si>
  <si>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</si>
  <si>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</si>
  <si>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</si>
  <si>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</si>
  <si>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</si>
  <si>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</si>
  <si>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</si>
  <si>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</si>
  <si>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 for 3 months</t>
  </si>
  <si>
    <t>Row Labels</t>
  </si>
  <si>
    <t>Grand Total</t>
  </si>
  <si>
    <t>Sum of Total Sales (BDT)</t>
  </si>
  <si>
    <t>Total sales in every region and make a table with region and its corresponding total sales and visualize with a pie chart</t>
  </si>
  <si>
    <t>Pivot table and pivot chart with Product and Total sales.</t>
  </si>
  <si>
    <t>Sum of Quantity</t>
  </si>
  <si>
    <t>Id</t>
  </si>
  <si>
    <t>Name</t>
  </si>
  <si>
    <t>Salary</t>
  </si>
  <si>
    <t>Sales</t>
  </si>
  <si>
    <t xml:space="preserve">Bonus </t>
  </si>
  <si>
    <t>Total</t>
  </si>
  <si>
    <t>Question-2</t>
  </si>
  <si>
    <t>Avg.</t>
  </si>
  <si>
    <t>Round</t>
  </si>
  <si>
    <t>Question-3</t>
  </si>
  <si>
    <t>Values</t>
  </si>
  <si>
    <t>Sum of Unit Price (BDT)</t>
  </si>
  <si>
    <t>Months</t>
  </si>
  <si>
    <t>Expenses</t>
  </si>
  <si>
    <t>Retail Profit</t>
  </si>
  <si>
    <t>Profit/Loss</t>
  </si>
  <si>
    <t>January</t>
  </si>
  <si>
    <t>February</t>
  </si>
  <si>
    <t>March</t>
  </si>
  <si>
    <t>Sum of Total</t>
  </si>
  <si>
    <t>Sales report of a reputated Mobile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</si>
</sst>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sz val="14"/>
      <color theme="1"/>
      <name val="Vrinda"/>
      <family val="2"/>
      <scheme val="minor"/>
    </font>
    <font>
      <sz val="16"/>
      <color theme="1"/>
      <name val="Vrinda"/>
      <family val="2"/>
      <scheme val="minor"/>
    </font>
    <font>
      <sz val="12"/>
      <color theme="1"/>
      <name val="Vrinda"/>
      <family val="2"/>
      <scheme val="minor"/>
    </font>
    <font>
      <b/>
      <i/>
      <sz val="11"/>
      <color theme="1"/>
      <name val="Vrinda"/>
      <family val="2"/>
      <scheme val="minor"/>
    </font>
    <font>
      <b/>
      <sz val="14"/>
      <color theme="1"/>
      <name val="Vrinda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4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pivotButton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5" borderId="0" xfId="0" applyFill="1"/>
    <xf numFmtId="0" fontId="1" fillId="7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11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rgb="FFE0B5B2"/>
        </patternFill>
      </fill>
    </dxf>
    <dxf>
      <fill>
        <patternFill>
          <bgColor rgb="FF99FFCC"/>
        </patternFill>
      </fill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numFmt numFmtId="19" formatCode="m/d/yyyy"/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relativeIndent="0" justifyLastLine="0" shrinkToFit="0" readingOrder="0"/>
    </dxf>
    <dxf>
      <alignment vertic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99FFCC"/>
      <color rgb="FFE0B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Project.xlsx]1(a),(b),(c),(d),(e)!PivotTable1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3048961472408542E-2"/>
          <c:y val="0.21928720228023074"/>
          <c:w val="0.5923561777000097"/>
          <c:h val="0.68740473343410868"/>
        </c:manualLayout>
      </c:layout>
      <c:pieChart>
        <c:varyColors val="1"/>
        <c:ser>
          <c:idx val="0"/>
          <c:order val="0"/>
          <c:tx>
            <c:strRef>
              <c:f>'1(a),(b),(c),(d),(e)'!$E$92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'1(a),(b),(c),(d),(e)'!$D$93:$D$99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'1(a),(b),(c),(d),(e)'!$E$93:$E$99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F-4D75-A18B-E8C69272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bn-BD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Project.xlsx]1(a),(b),(c),(d),(e)!PivotTable4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'1(a),(b),(c),(d),(e)'!$L$92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B69-4DDC-953F-2BCAC0D0E6F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69-4DDC-953F-2BCAC0D0E6F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69-4DDC-953F-2BCAC0D0E6F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69-4DDC-953F-2BCAC0D0E6F5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B69-4DDC-953F-2BCAC0D0E6F5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B69-4DDC-953F-2BCAC0D0E6F5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B69-4DDC-953F-2BCAC0D0E6F5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B69-4DDC-953F-2BCAC0D0E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'1(a),(b),(c),(d),(e)'!$K$93:$K$97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'1(a),(b),(c),(d),(e)'!$L$93:$L$97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9-4DDC-953F-2BCAC0D0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Project.xlsx]1(a),(b),(c),(d),(e)!PivotTable2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layout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0.10006253908692933"/>
              <c:y val="2.4330900243309004E-2"/>
            </c:manualLayout>
          </c:layout>
          <c:tx>
            <c:rich>
              <a:bodyPr/>
              <a:lstStyle/>
              <a:p>
                <a:fld id="{F2FD57B4-3621-4FE6-838F-6A6110E21AA7}" type="CATEGORYNAME">
                  <a:rPr lang="en-US">
                    <a:solidFill>
                      <a:srgbClr val="FF0000"/>
                    </a:solidFill>
                  </a:rPr>
                  <a:pPr/>
                  <a:t>[CATEGORY NAME]</a:t>
                </a:fld>
                <a:r>
                  <a:rPr lang="en-US" baseline="0">
                    <a:solidFill>
                      <a:srgbClr val="FF0000"/>
                    </a:solidFill>
                  </a:rPr>
                  <a:t>, </a:t>
                </a:r>
                <a:fld id="{D4420E85-3E3E-42A0-AC99-5F4E9FB15F6F}" type="VALUE">
                  <a:rPr lang="en-US" baseline="0">
                    <a:solidFill>
                      <a:srgbClr val="FF0000"/>
                    </a:solidFill>
                  </a:rPr>
                  <a:pPr/>
                  <a:t>[VALUE]</a:t>
                </a:fld>
                <a:r>
                  <a:rPr lang="en-US" baseline="0">
                    <a:solidFill>
                      <a:srgbClr val="FF0000"/>
                    </a:solidFill>
                  </a:rPr>
                  <a:t>, </a:t>
                </a:r>
                <a:fld id="{FC4DBC52-8B22-462C-8649-B8F8832A3E19}" type="PERCENTAGE">
                  <a:rPr lang="en-US" baseline="0">
                    <a:solidFill>
                      <a:srgbClr val="FF0000"/>
                    </a:solidFill>
                  </a:rPr>
                  <a:pPr/>
                  <a:t>[PERCENTAGE]</a:t>
                </a:fld>
                <a:endParaRPr lang="en-US" baseline="0">
                  <a:solidFill>
                    <a:srgbClr val="FF0000"/>
                  </a:solidFill>
                </a:endParaRPr>
              </a:p>
            </c:rich>
          </c:tx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3"/>
        <c:dLbl>
          <c:idx val="0"/>
          <c:layout>
            <c:manualLayout>
              <c:x val="-4.5028142589118199E-2"/>
              <c:y val="8.75912408759124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>
            <c:manualLayout>
              <c:x val="1.2507817385866166E-2"/>
              <c:y val="-0.1070559610705596"/>
            </c:manualLayout>
          </c:layout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5028142589118199E-2"/>
              <c:y val="8.75912408759124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2507817385866166E-2"/>
              <c:y val="-0.10705596107055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006253908692933"/>
              <c:y val="2.433090024330900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F2FD57B4-3621-4FE6-838F-6A6110E21AA7}" type="CATEGORYNAME">
                  <a:rPr lang="en-US">
                    <a:solidFill>
                      <a:srgbClr val="FF0000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rgbClr val="FF0000"/>
                    </a:solidFill>
                  </a:rPr>
                  <a:t>, </a:t>
                </a:r>
                <a:fld id="{D4420E85-3E3E-42A0-AC99-5F4E9FB15F6F}" type="VALUE">
                  <a:rPr lang="en-US" baseline="0">
                    <a:solidFill>
                      <a:srgbClr val="FF0000"/>
                    </a:solidFill>
                  </a:rPr>
                  <a:pPr>
                    <a:defRPr/>
                  </a:pPr>
                  <a:t>[VALUE]</a:t>
                </a:fld>
                <a:r>
                  <a:rPr lang="en-US" baseline="0">
                    <a:solidFill>
                      <a:srgbClr val="FF0000"/>
                    </a:solidFill>
                  </a:rPr>
                  <a:t>, </a:t>
                </a:r>
                <a:fld id="{FC4DBC52-8B22-462C-8649-B8F8832A3E19}" type="PERCENTAGE">
                  <a:rPr lang="en-US" baseline="0">
                    <a:solidFill>
                      <a:srgbClr val="FF0000"/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rgbClr val="FF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bn-BD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'1(a),(b),(c),(d),(e)'!$L$124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FC-4A20-B075-EDF35F8ABA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FC-4A20-B075-EDF35F8ABA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F2FC-4A20-B075-EDF35F8ABA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FC-4A20-B075-EDF35F8ABA06}"/>
              </c:ext>
            </c:extLst>
          </c:dPt>
          <c:dLbls>
            <c:dLbl>
              <c:idx val="0"/>
              <c:layout>
                <c:manualLayout>
                  <c:x val="-4.5028142589118199E-2"/>
                  <c:y val="8.75912408759124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bn-BD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2FC-4A20-B075-EDF35F8ABA06}"/>
                </c:ext>
              </c:extLst>
            </c:dLbl>
            <c:dLbl>
              <c:idx val="1"/>
              <c:layout>
                <c:manualLayout>
                  <c:x val="1.2507817385866166E-2"/>
                  <c:y val="-0.10705596107055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bn-BD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2FC-4A20-B075-EDF35F8ABA06}"/>
                </c:ext>
              </c:extLst>
            </c:dLbl>
            <c:dLbl>
              <c:idx val="2"/>
              <c:layout>
                <c:manualLayout>
                  <c:x val="0.10006253908692933"/>
                  <c:y val="2.43309002433090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FD57B4-3621-4FE6-838F-6A6110E21AA7}" type="CATEGORYNAME">
                      <a:rPr lang="en-US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rgbClr val="FF0000"/>
                        </a:solidFill>
                      </a:rPr>
                      <a:t>, </a:t>
                    </a:r>
                    <a:fld id="{D4420E85-3E3E-42A0-AC99-5F4E9FB15F6F}" type="VALU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[VALUE]</a:t>
                    </a:fld>
                    <a:r>
                      <a:rPr lang="en-US" baseline="0">
                        <a:solidFill>
                          <a:srgbClr val="FF0000"/>
                        </a:solidFill>
                      </a:rPr>
                      <a:t>, </a:t>
                    </a:r>
                    <a:fld id="{FC4DBC52-8B22-462C-8649-B8F8832A3E19}" type="PERCENTAG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bn-BD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2FC-4A20-B075-EDF35F8ABA0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bn-BD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2FC-4A20-B075-EDF35F8ABA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bn-BD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'1(a),(b),(c),(d),(e)'!$K$125:$K$130</c:f>
              <c:multiLvlStrCache>
                <c:ptCount val="4"/>
                <c:lvl>
                  <c:pt idx="0">
                    <c:v>Desktop</c:v>
                  </c:pt>
                  <c:pt idx="1">
                    <c:v>Laptop</c:v>
                  </c:pt>
                  <c:pt idx="2">
                    <c:v>Smartphone</c:v>
                  </c:pt>
                  <c:pt idx="3">
                    <c:v>Tablet</c:v>
                  </c:pt>
                </c:lvl>
                <c:lvl>
                  <c:pt idx="0">
                    <c:v>Barishal</c:v>
                  </c:pt>
                </c:lvl>
              </c:multiLvlStrCache>
            </c:multiLvlStrRef>
          </c:cat>
          <c:val>
            <c:numRef>
              <c:f>'1(a),(b),(c),(d),(e)'!$L$125:$L$130</c:f>
              <c:numCache>
                <c:formatCode>General</c:formatCode>
                <c:ptCount val="4"/>
                <c:pt idx="0">
                  <c:v>1100000</c:v>
                </c:pt>
                <c:pt idx="1">
                  <c:v>1820000</c:v>
                </c:pt>
                <c:pt idx="2">
                  <c:v>1770000</c:v>
                </c:pt>
                <c:pt idx="3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0-4AF1-908F-5A0ED6E2C67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'2(a),(b),(c),(d)'!$G$3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b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'2(a),(b),(c),(d)'!$C$4:$C$9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'2(a),(b),(c),(d)'!$G$4:$G$9</c:f>
              <c:numCache>
                <c:formatCode>General</c:formatCode>
                <c:ptCount val="6"/>
                <c:pt idx="0">
                  <c:v>272000</c:v>
                </c:pt>
                <c:pt idx="1">
                  <c:v>142800</c:v>
                </c:pt>
                <c:pt idx="2">
                  <c:v>320000</c:v>
                </c:pt>
                <c:pt idx="3">
                  <c:v>122000</c:v>
                </c:pt>
                <c:pt idx="4">
                  <c:v>123600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A-4A4A-97D6-7E9858CD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16320"/>
        <c:axId val="104644608"/>
      </c:barChart>
      <c:catAx>
        <c:axId val="104616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4644608"/>
        <c:crosses val="autoZero"/>
        <c:auto val="1"/>
        <c:lblAlgn val="ctr"/>
        <c:lblOffset val="100"/>
        <c:noMultiLvlLbl val="0"/>
      </c:catAx>
      <c:valAx>
        <c:axId val="104644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46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101</xdr:row>
      <xdr:rowOff>142874</xdr:rowOff>
    </xdr:from>
    <xdr:to>
      <xdr:col>7</xdr:col>
      <xdr:colOff>666749</xdr:colOff>
      <xdr:row>119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85165</xdr:colOff>
      <xdr:row>101</xdr:row>
      <xdr:rowOff>142875</xdr:rowOff>
    </xdr:from>
    <xdr:to>
      <xdr:col>12</xdr:col>
      <xdr:colOff>942976</xdr:colOff>
      <xdr:row>118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131</xdr:row>
      <xdr:rowOff>0</xdr:rowOff>
    </xdr:from>
    <xdr:to>
      <xdr:col>12</xdr:col>
      <xdr:colOff>466725</xdr:colOff>
      <xdr:row>145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15</xdr:row>
      <xdr:rowOff>38100</xdr:rowOff>
    </xdr:from>
    <xdr:to>
      <xdr:col>6</xdr:col>
      <xdr:colOff>914400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 Ohedul Islam" refreshedDate="45561.766872222222" createdVersion="3" refreshedVersion="3" minRefreshableVersion="3" recordCount="76">
  <cacheSource type="worksheet">
    <worksheetSource name="Table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13T00:00:00"/>
        <d v="2024-01-21T00:00:00"/>
        <d v="2024-01-27T00:00:00"/>
        <d v="2024-02-05T00:00:00"/>
        <d v="2024-02-08T00:00:00"/>
        <d v="2024-02-16T00:00:00"/>
        <d v="2024-02-24T00:00:00"/>
        <d v="2024-03-06T00:00:00"/>
        <d v="2024-03-08T00:00:00"/>
        <d v="2024-03-15T00:00:00"/>
        <d v="2024-03-18T00:00:00"/>
        <d v="2024-03-22T00:00:00"/>
        <d v="2024-03-30T00:00:00"/>
        <d v="2024-01-06T00:00:00"/>
        <d v="2024-01-11T00:00:00"/>
        <d v="2024-01-16T00:00:00"/>
        <d v="2024-01-26T00:00:00"/>
        <d v="2024-02-02T00:00:00"/>
        <d v="2024-02-07T00:00:00"/>
        <d v="2024-02-12T00:00:00"/>
        <d v="2024-02-17T00:00:00"/>
        <d v="2024-02-22T00:00:00"/>
        <d v="2024-03-02T00:00:00"/>
        <d v="2024-03-07T00:00:00"/>
        <d v="2024-03-12T00:00:00"/>
        <d v="2024-03-17T00:00:00"/>
        <d v="2024-01-10T00:00:00"/>
        <d v="2024-01-15T00:00:00"/>
        <d v="2024-01-20T00:00:00"/>
        <d v="2024-01-25T00:00:00"/>
        <d v="2024-02-01T00:00:00"/>
        <d v="2024-02-06T00:00:00"/>
        <d v="2024-02-11T00:00:00"/>
        <d v="2024-02-21T00:00:00"/>
        <d v="2024-03-01T00:00:00"/>
        <d v="2024-03-11T00:00:00"/>
        <d v="2024-03-16T00:00:00"/>
        <d v="2024-03-21T00:00:00"/>
        <d v="2024-01-07T00:00:00"/>
        <d v="2024-01-12T00:00:00"/>
        <d v="2024-01-17T00:00:00"/>
        <d v="2024-01-22T00:00:00"/>
        <d v="2024-02-03T00:00:00"/>
        <d v="2024-02-13T00:00:00"/>
        <d v="2024-02-18T00:00:00"/>
        <d v="2024-02-23T00:00:00"/>
        <d v="2024-03-03T00:00:00"/>
        <d v="2024-03-13T00:00:00"/>
        <d v="2024-03-23T00:00:00"/>
        <d v="2024-01-08T00:00:00"/>
        <d v="2024-01-18T00:00:00"/>
        <d v="2024-01-23T00:00:00"/>
        <d v="2024-01-28T00:00:00"/>
        <d v="2024-02-04T00:00:00"/>
        <d v="2024-02-09T00:00:00"/>
        <d v="2024-02-14T00:00:00"/>
        <d v="2024-02-19T00:00:00"/>
        <d v="2024-03-04T00:00:00"/>
        <d v="2024-03-09T00:00:00"/>
        <d v="2024-03-14T00:00:00"/>
        <d v="2024-03-19T00:00:00"/>
        <d v="2024-03-24T00:00:00"/>
        <d v="2024-01-09T00:00:00"/>
        <d v="2024-01-14T00:00:00"/>
        <d v="2024-01-19T00:00:00"/>
        <d v="2024-01-24T00:00:00"/>
        <d v="2024-01-29T00:00:00"/>
        <d v="2024-02-10T00:00:00"/>
        <d v="2024-02-15T00:00:00"/>
        <d v="2024-02-20T00:00:00"/>
        <d v="2024-02-25T00:00:00"/>
        <d v="2024-03-05T00:00:00"/>
        <d v="2024-03-10T00:00:00"/>
        <d v="2024-03-20T00:00:00"/>
        <d v="2024-03-25T00:00:00"/>
      </sharedItems>
    </cacheField>
    <cacheField name="Region" numFmtId="0">
      <sharedItems count="6">
        <s v="Barishal"/>
        <s v="Chittagong"/>
        <s v="Dhaka"/>
        <s v="Khulna"/>
        <s v="Rajshahi"/>
        <s v="Sylhet"/>
      </sharedItems>
    </cacheField>
    <cacheField name="Sales Rep" numFmtId="0">
      <sharedItems count="6">
        <s v="Arif Hossain"/>
        <s v="Nabila Sultana"/>
        <s v="Oishi Das"/>
        <s v="Eva Karim"/>
        <s v="Farhan Islam"/>
        <s v="Parvez Hasan"/>
      </sharedItems>
    </cacheField>
    <cacheField name="Product" numFmtId="0">
      <sharedItems count="4">
        <s v="Laptop"/>
        <s v="Tablet"/>
        <s v="Smartphone"/>
        <s v="Desktop"/>
      </sharedItems>
    </cacheField>
    <cacheField name="Quantity" numFmtId="0">
      <sharedItems containsSemiMixedTypes="0" containsString="0" containsNumber="1" containsInteger="1" minValue="3" maxValue="20" count="14">
        <n v="5"/>
        <n v="8"/>
        <n v="9"/>
        <n v="4"/>
        <n v="15"/>
        <n v="14"/>
        <n v="12"/>
        <n v="10"/>
        <n v="13"/>
        <n v="7"/>
        <n v="6"/>
        <n v="11"/>
        <n v="20"/>
        <n v="3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d Ohedul Islam" refreshedDate="45562.087344560183" createdVersion="3" refreshedVersion="3" minRefreshableVersion="3" recordCount="25">
  <cacheSource type="worksheet">
    <worksheetSource ref="A3:G28" sheet="1(a),(b),(c),(d),(e)"/>
  </cacheSource>
  <cacheFields count="10">
    <cacheField name="Date" numFmtId="14">
      <sharedItems containsSemiMixedTypes="0" containsNonDate="0" containsDate="1" containsString="0" minDate="2024-01-05T00:00:00" maxDate="2024-01-30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 count="4">
        <n v="70000"/>
        <n v="50000"/>
        <n v="20000"/>
        <n v="30000"/>
      </sharedItems>
    </cacheField>
    <cacheField name="Total Sales (BDT)" numFmtId="0">
      <sharedItems containsSemiMixedTypes="0" containsString="0" containsNumber="1" containsInteger="1" minValue="80000" maxValue="770000" count="2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</sharedItems>
    </cacheField>
    <cacheField name="Field1" numFmtId="0" formula="'Unit Price (BDT)'*Quantity" databaseField="0"/>
    <cacheField name="Total" numFmtId="0" formula="'Unit Price (BDT)'*Quantity" databaseField="0"/>
    <cacheField name="Field2" numFmtId="0" formula=" 50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d Ohedul Islam" refreshedDate="45562.096939814815" createdVersion="3" refreshedVersion="3" minRefreshableVersion="3" recordCount="50">
  <cacheSource type="worksheet">
    <worksheetSource ref="A3:G53" sheet="1(a),(b),(c),(d),(e)"/>
  </cacheSource>
  <cacheFields count="8">
    <cacheField name="Date" numFmtId="14">
      <sharedItems containsSemiMixedTypes="0" containsNonDate="0" containsDate="1" containsString="0" minDate="2024-01-05T00:00:00" maxDate="2024-02-26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 count="4">
        <n v="70000"/>
        <n v="50000"/>
        <n v="20000"/>
        <n v="30000"/>
      </sharedItems>
    </cacheField>
    <cacheField name="Total Sales (BDT)" numFmtId="0">
      <sharedItems containsSemiMixedTypes="0" containsString="0" containsNumber="1" containsInteger="1" minValue="80000" maxValue="840000"/>
    </cacheField>
    <cacheField name="Total" numFmtId="0" formula="Quantity*'Unit Price (BDT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x v="0"/>
    <n v="70000"/>
    <n v="350000"/>
  </r>
  <r>
    <x v="1"/>
    <x v="0"/>
    <x v="0"/>
    <x v="0"/>
    <x v="1"/>
    <n v="70000"/>
    <n v="560000"/>
  </r>
  <r>
    <x v="2"/>
    <x v="0"/>
    <x v="1"/>
    <x v="0"/>
    <x v="2"/>
    <n v="70000"/>
    <n v="630000"/>
  </r>
  <r>
    <x v="3"/>
    <x v="0"/>
    <x v="2"/>
    <x v="1"/>
    <x v="1"/>
    <n v="20000"/>
    <n v="160000"/>
  </r>
  <r>
    <x v="4"/>
    <x v="0"/>
    <x v="3"/>
    <x v="0"/>
    <x v="3"/>
    <n v="70000"/>
    <n v="280000"/>
  </r>
  <r>
    <x v="5"/>
    <x v="0"/>
    <x v="4"/>
    <x v="2"/>
    <x v="4"/>
    <n v="30000"/>
    <n v="450000"/>
  </r>
  <r>
    <x v="6"/>
    <x v="0"/>
    <x v="3"/>
    <x v="2"/>
    <x v="5"/>
    <n v="30000"/>
    <n v="420000"/>
  </r>
  <r>
    <x v="7"/>
    <x v="0"/>
    <x v="0"/>
    <x v="2"/>
    <x v="6"/>
    <n v="30000"/>
    <n v="360000"/>
  </r>
  <r>
    <x v="8"/>
    <x v="0"/>
    <x v="4"/>
    <x v="3"/>
    <x v="7"/>
    <n v="50000"/>
    <n v="500000"/>
  </r>
  <r>
    <x v="9"/>
    <x v="0"/>
    <x v="1"/>
    <x v="2"/>
    <x v="8"/>
    <n v="30000"/>
    <n v="390000"/>
  </r>
  <r>
    <x v="10"/>
    <x v="0"/>
    <x v="4"/>
    <x v="1"/>
    <x v="1"/>
    <n v="20000"/>
    <n v="160000"/>
  </r>
  <r>
    <x v="11"/>
    <x v="0"/>
    <x v="2"/>
    <x v="3"/>
    <x v="9"/>
    <n v="50000"/>
    <n v="350000"/>
  </r>
  <r>
    <x v="12"/>
    <x v="0"/>
    <x v="4"/>
    <x v="3"/>
    <x v="0"/>
    <n v="50000"/>
    <n v="250000"/>
  </r>
  <r>
    <x v="13"/>
    <x v="0"/>
    <x v="1"/>
    <x v="2"/>
    <x v="0"/>
    <n v="30000"/>
    <n v="150000"/>
  </r>
  <r>
    <x v="14"/>
    <x v="1"/>
    <x v="2"/>
    <x v="3"/>
    <x v="7"/>
    <n v="50000"/>
    <n v="500000"/>
  </r>
  <r>
    <x v="15"/>
    <x v="1"/>
    <x v="5"/>
    <x v="1"/>
    <x v="3"/>
    <n v="20000"/>
    <n v="80000"/>
  </r>
  <r>
    <x v="16"/>
    <x v="1"/>
    <x v="5"/>
    <x v="2"/>
    <x v="0"/>
    <n v="30000"/>
    <n v="150000"/>
  </r>
  <r>
    <x v="17"/>
    <x v="1"/>
    <x v="0"/>
    <x v="3"/>
    <x v="0"/>
    <n v="50000"/>
    <n v="250000"/>
  </r>
  <r>
    <x v="18"/>
    <x v="1"/>
    <x v="4"/>
    <x v="3"/>
    <x v="10"/>
    <n v="50000"/>
    <n v="300000"/>
  </r>
  <r>
    <x v="19"/>
    <x v="1"/>
    <x v="3"/>
    <x v="1"/>
    <x v="0"/>
    <n v="20000"/>
    <n v="100000"/>
  </r>
  <r>
    <x v="20"/>
    <x v="1"/>
    <x v="0"/>
    <x v="2"/>
    <x v="7"/>
    <n v="30000"/>
    <n v="300000"/>
  </r>
  <r>
    <x v="21"/>
    <x v="1"/>
    <x v="4"/>
    <x v="0"/>
    <x v="7"/>
    <n v="70000"/>
    <n v="700000"/>
  </r>
  <r>
    <x v="22"/>
    <x v="1"/>
    <x v="5"/>
    <x v="3"/>
    <x v="9"/>
    <n v="50000"/>
    <n v="350000"/>
  </r>
  <r>
    <x v="23"/>
    <x v="1"/>
    <x v="0"/>
    <x v="3"/>
    <x v="1"/>
    <n v="50000"/>
    <n v="400000"/>
  </r>
  <r>
    <x v="24"/>
    <x v="1"/>
    <x v="5"/>
    <x v="1"/>
    <x v="1"/>
    <n v="20000"/>
    <n v="160000"/>
  </r>
  <r>
    <x v="25"/>
    <x v="1"/>
    <x v="5"/>
    <x v="2"/>
    <x v="5"/>
    <n v="30000"/>
    <n v="420000"/>
  </r>
  <r>
    <x v="26"/>
    <x v="1"/>
    <x v="1"/>
    <x v="0"/>
    <x v="2"/>
    <n v="70000"/>
    <n v="630000"/>
  </r>
  <r>
    <x v="27"/>
    <x v="2"/>
    <x v="4"/>
    <x v="3"/>
    <x v="10"/>
    <n v="50000"/>
    <n v="300000"/>
  </r>
  <r>
    <x v="28"/>
    <x v="2"/>
    <x v="2"/>
    <x v="1"/>
    <x v="2"/>
    <n v="20000"/>
    <n v="180000"/>
  </r>
  <r>
    <x v="29"/>
    <x v="2"/>
    <x v="5"/>
    <x v="2"/>
    <x v="8"/>
    <n v="30000"/>
    <n v="390000"/>
  </r>
  <r>
    <x v="30"/>
    <x v="2"/>
    <x v="1"/>
    <x v="0"/>
    <x v="7"/>
    <n v="70000"/>
    <n v="700000"/>
  </r>
  <r>
    <x v="31"/>
    <x v="2"/>
    <x v="3"/>
    <x v="0"/>
    <x v="1"/>
    <n v="70000"/>
    <n v="560000"/>
  </r>
  <r>
    <x v="32"/>
    <x v="2"/>
    <x v="4"/>
    <x v="3"/>
    <x v="2"/>
    <n v="50000"/>
    <n v="450000"/>
  </r>
  <r>
    <x v="33"/>
    <x v="2"/>
    <x v="0"/>
    <x v="1"/>
    <x v="6"/>
    <n v="20000"/>
    <n v="240000"/>
  </r>
  <r>
    <x v="34"/>
    <x v="2"/>
    <x v="4"/>
    <x v="0"/>
    <x v="6"/>
    <n v="70000"/>
    <n v="840000"/>
  </r>
  <r>
    <x v="35"/>
    <x v="2"/>
    <x v="0"/>
    <x v="0"/>
    <x v="6"/>
    <n v="70000"/>
    <n v="840000"/>
  </r>
  <r>
    <x v="36"/>
    <x v="2"/>
    <x v="2"/>
    <x v="1"/>
    <x v="11"/>
    <n v="20000"/>
    <n v="220000"/>
  </r>
  <r>
    <x v="37"/>
    <x v="2"/>
    <x v="5"/>
    <x v="2"/>
    <x v="6"/>
    <n v="30000"/>
    <n v="360000"/>
  </r>
  <r>
    <x v="38"/>
    <x v="2"/>
    <x v="3"/>
    <x v="0"/>
    <x v="11"/>
    <n v="70000"/>
    <n v="770000"/>
  </r>
  <r>
    <x v="39"/>
    <x v="3"/>
    <x v="5"/>
    <x v="1"/>
    <x v="9"/>
    <n v="20000"/>
    <n v="140000"/>
  </r>
  <r>
    <x v="40"/>
    <x v="3"/>
    <x v="1"/>
    <x v="2"/>
    <x v="7"/>
    <n v="30000"/>
    <n v="300000"/>
  </r>
  <r>
    <x v="41"/>
    <x v="3"/>
    <x v="1"/>
    <x v="0"/>
    <x v="11"/>
    <n v="70000"/>
    <n v="770000"/>
  </r>
  <r>
    <x v="42"/>
    <x v="3"/>
    <x v="3"/>
    <x v="3"/>
    <x v="1"/>
    <n v="50000"/>
    <n v="400000"/>
  </r>
  <r>
    <x v="43"/>
    <x v="3"/>
    <x v="5"/>
    <x v="1"/>
    <x v="7"/>
    <n v="20000"/>
    <n v="200000"/>
  </r>
  <r>
    <x v="44"/>
    <x v="3"/>
    <x v="2"/>
    <x v="0"/>
    <x v="2"/>
    <n v="70000"/>
    <n v="630000"/>
  </r>
  <r>
    <x v="45"/>
    <x v="3"/>
    <x v="5"/>
    <x v="3"/>
    <x v="2"/>
    <n v="50000"/>
    <n v="450000"/>
  </r>
  <r>
    <x v="46"/>
    <x v="3"/>
    <x v="1"/>
    <x v="1"/>
    <x v="2"/>
    <n v="20000"/>
    <n v="180000"/>
  </r>
  <r>
    <x v="47"/>
    <x v="3"/>
    <x v="3"/>
    <x v="1"/>
    <x v="9"/>
    <n v="20000"/>
    <n v="140000"/>
  </r>
  <r>
    <x v="48"/>
    <x v="3"/>
    <x v="1"/>
    <x v="0"/>
    <x v="7"/>
    <n v="70000"/>
    <n v="700000"/>
  </r>
  <r>
    <x v="49"/>
    <x v="3"/>
    <x v="5"/>
    <x v="1"/>
    <x v="7"/>
    <n v="20000"/>
    <n v="200000"/>
  </r>
  <r>
    <x v="50"/>
    <x v="4"/>
    <x v="1"/>
    <x v="2"/>
    <x v="4"/>
    <n v="30000"/>
    <n v="450000"/>
  </r>
  <r>
    <x v="51"/>
    <x v="4"/>
    <x v="3"/>
    <x v="3"/>
    <x v="9"/>
    <n v="50000"/>
    <n v="350000"/>
  </r>
  <r>
    <x v="52"/>
    <x v="4"/>
    <x v="4"/>
    <x v="1"/>
    <x v="5"/>
    <n v="20000"/>
    <n v="280000"/>
  </r>
  <r>
    <x v="53"/>
    <x v="4"/>
    <x v="5"/>
    <x v="2"/>
    <x v="10"/>
    <n v="30000"/>
    <n v="180000"/>
  </r>
  <r>
    <x v="54"/>
    <x v="4"/>
    <x v="0"/>
    <x v="2"/>
    <x v="12"/>
    <n v="30000"/>
    <n v="600000"/>
  </r>
  <r>
    <x v="55"/>
    <x v="4"/>
    <x v="5"/>
    <x v="0"/>
    <x v="9"/>
    <n v="70000"/>
    <n v="490000"/>
  </r>
  <r>
    <x v="56"/>
    <x v="4"/>
    <x v="5"/>
    <x v="3"/>
    <x v="1"/>
    <n v="50000"/>
    <n v="400000"/>
  </r>
  <r>
    <x v="57"/>
    <x v="4"/>
    <x v="1"/>
    <x v="1"/>
    <x v="8"/>
    <n v="20000"/>
    <n v="260000"/>
  </r>
  <r>
    <x v="58"/>
    <x v="4"/>
    <x v="4"/>
    <x v="2"/>
    <x v="2"/>
    <n v="30000"/>
    <n v="270000"/>
  </r>
  <r>
    <x v="59"/>
    <x v="4"/>
    <x v="0"/>
    <x v="0"/>
    <x v="2"/>
    <n v="70000"/>
    <n v="630000"/>
  </r>
  <r>
    <x v="60"/>
    <x v="4"/>
    <x v="3"/>
    <x v="3"/>
    <x v="10"/>
    <n v="50000"/>
    <n v="300000"/>
  </r>
  <r>
    <x v="61"/>
    <x v="4"/>
    <x v="5"/>
    <x v="1"/>
    <x v="5"/>
    <n v="20000"/>
    <n v="280000"/>
  </r>
  <r>
    <x v="62"/>
    <x v="4"/>
    <x v="1"/>
    <x v="2"/>
    <x v="2"/>
    <n v="30000"/>
    <n v="270000"/>
  </r>
  <r>
    <x v="63"/>
    <x v="5"/>
    <x v="3"/>
    <x v="0"/>
    <x v="13"/>
    <n v="70000"/>
    <n v="210000"/>
  </r>
  <r>
    <x v="64"/>
    <x v="5"/>
    <x v="0"/>
    <x v="3"/>
    <x v="6"/>
    <n v="50000"/>
    <n v="600000"/>
  </r>
  <r>
    <x v="65"/>
    <x v="5"/>
    <x v="4"/>
    <x v="1"/>
    <x v="10"/>
    <n v="20000"/>
    <n v="120000"/>
  </r>
  <r>
    <x v="66"/>
    <x v="5"/>
    <x v="5"/>
    <x v="2"/>
    <x v="9"/>
    <n v="30000"/>
    <n v="210000"/>
  </r>
  <r>
    <x v="67"/>
    <x v="5"/>
    <x v="1"/>
    <x v="0"/>
    <x v="9"/>
    <n v="70000"/>
    <n v="490000"/>
  </r>
  <r>
    <x v="68"/>
    <x v="5"/>
    <x v="1"/>
    <x v="3"/>
    <x v="11"/>
    <n v="50000"/>
    <n v="550000"/>
  </r>
  <r>
    <x v="69"/>
    <x v="5"/>
    <x v="1"/>
    <x v="1"/>
    <x v="11"/>
    <n v="20000"/>
    <n v="220000"/>
  </r>
  <r>
    <x v="70"/>
    <x v="5"/>
    <x v="3"/>
    <x v="2"/>
    <x v="1"/>
    <n v="30000"/>
    <n v="240000"/>
  </r>
  <r>
    <x v="71"/>
    <x v="5"/>
    <x v="2"/>
    <x v="0"/>
    <x v="0"/>
    <n v="70000"/>
    <n v="350000"/>
  </r>
  <r>
    <x v="72"/>
    <x v="5"/>
    <x v="3"/>
    <x v="0"/>
    <x v="10"/>
    <n v="70000"/>
    <n v="420000"/>
  </r>
  <r>
    <x v="73"/>
    <x v="5"/>
    <x v="5"/>
    <x v="3"/>
    <x v="0"/>
    <n v="50000"/>
    <n v="250000"/>
  </r>
  <r>
    <x v="74"/>
    <x v="5"/>
    <x v="1"/>
    <x v="2"/>
    <x v="1"/>
    <n v="30000"/>
    <n v="240000"/>
  </r>
  <r>
    <x v="75"/>
    <x v="5"/>
    <x v="4"/>
    <x v="0"/>
    <x v="7"/>
    <n v="70000"/>
    <n v="7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d v="2024-01-05T00:00:00"/>
    <s v="Barishal"/>
    <x v="0"/>
    <x v="0"/>
    <n v="5"/>
    <x v="0"/>
    <x v="0"/>
  </r>
  <r>
    <d v="2024-01-06T00:00:00"/>
    <s v="Chittagong"/>
    <x v="1"/>
    <x v="1"/>
    <n v="10"/>
    <x v="1"/>
    <x v="1"/>
  </r>
  <r>
    <d v="2024-01-07T00:00:00"/>
    <s v="Khulna"/>
    <x v="2"/>
    <x v="2"/>
    <n v="7"/>
    <x v="2"/>
    <x v="2"/>
  </r>
  <r>
    <d v="2024-01-08T00:00:00"/>
    <s v="Rajshahi"/>
    <x v="3"/>
    <x v="3"/>
    <n v="15"/>
    <x v="3"/>
    <x v="3"/>
  </r>
  <r>
    <d v="2024-01-09T00:00:00"/>
    <s v="Sylhet"/>
    <x v="4"/>
    <x v="0"/>
    <n v="3"/>
    <x v="0"/>
    <x v="4"/>
  </r>
  <r>
    <d v="2024-01-10T00:00:00"/>
    <s v="Dhaka"/>
    <x v="5"/>
    <x v="1"/>
    <n v="6"/>
    <x v="1"/>
    <x v="5"/>
  </r>
  <r>
    <d v="2024-01-11T00:00:00"/>
    <s v="Chittagong"/>
    <x v="2"/>
    <x v="2"/>
    <n v="4"/>
    <x v="2"/>
    <x v="6"/>
  </r>
  <r>
    <d v="2024-01-12T00:00:00"/>
    <s v="Khulna"/>
    <x v="3"/>
    <x v="3"/>
    <n v="10"/>
    <x v="3"/>
    <x v="5"/>
  </r>
  <r>
    <d v="2024-01-13T00:00:00"/>
    <s v="Barishal"/>
    <x v="0"/>
    <x v="0"/>
    <n v="8"/>
    <x v="0"/>
    <x v="7"/>
  </r>
  <r>
    <d v="2024-01-14T00:00:00"/>
    <s v="Sylhet"/>
    <x v="0"/>
    <x v="1"/>
    <n v="12"/>
    <x v="1"/>
    <x v="8"/>
  </r>
  <r>
    <d v="2024-01-15T00:00:00"/>
    <s v="Dhaka"/>
    <x v="1"/>
    <x v="2"/>
    <n v="9"/>
    <x v="2"/>
    <x v="9"/>
  </r>
  <r>
    <d v="2024-01-16T00:00:00"/>
    <s v="Chittagong"/>
    <x v="2"/>
    <x v="3"/>
    <n v="5"/>
    <x v="3"/>
    <x v="10"/>
  </r>
  <r>
    <d v="2024-01-17T00:00:00"/>
    <s v="Khulna"/>
    <x v="3"/>
    <x v="0"/>
    <n v="11"/>
    <x v="0"/>
    <x v="11"/>
  </r>
  <r>
    <d v="2024-01-18T00:00:00"/>
    <s v="Rajshahi"/>
    <x v="4"/>
    <x v="1"/>
    <n v="7"/>
    <x v="1"/>
    <x v="0"/>
  </r>
  <r>
    <d v="2024-01-19T00:00:00"/>
    <s v="Sylhet"/>
    <x v="5"/>
    <x v="2"/>
    <n v="6"/>
    <x v="2"/>
    <x v="12"/>
  </r>
  <r>
    <d v="2024-01-20T00:00:00"/>
    <s v="Dhaka"/>
    <x v="2"/>
    <x v="3"/>
    <n v="13"/>
    <x v="3"/>
    <x v="13"/>
  </r>
  <r>
    <d v="2024-01-21T00:00:00"/>
    <s v="Barishal"/>
    <x v="3"/>
    <x v="0"/>
    <n v="9"/>
    <x v="0"/>
    <x v="14"/>
  </r>
  <r>
    <d v="2024-01-22T00:00:00"/>
    <s v="Khulna"/>
    <x v="4"/>
    <x v="1"/>
    <n v="8"/>
    <x v="1"/>
    <x v="15"/>
  </r>
  <r>
    <d v="2024-01-23T00:00:00"/>
    <s v="Rajshahi"/>
    <x v="5"/>
    <x v="2"/>
    <n v="14"/>
    <x v="2"/>
    <x v="16"/>
  </r>
  <r>
    <d v="2024-01-24T00:00:00"/>
    <s v="Sylhet"/>
    <x v="2"/>
    <x v="3"/>
    <n v="7"/>
    <x v="3"/>
    <x v="4"/>
  </r>
  <r>
    <d v="2024-01-25T00:00:00"/>
    <s v="Dhaka"/>
    <x v="3"/>
    <x v="0"/>
    <n v="10"/>
    <x v="0"/>
    <x v="17"/>
  </r>
  <r>
    <d v="2024-01-26T00:00:00"/>
    <s v="Chittagong"/>
    <x v="0"/>
    <x v="1"/>
    <n v="5"/>
    <x v="1"/>
    <x v="18"/>
  </r>
  <r>
    <d v="2024-01-27T00:00:00"/>
    <s v="Barishal"/>
    <x v="1"/>
    <x v="2"/>
    <n v="8"/>
    <x v="2"/>
    <x v="19"/>
  </r>
  <r>
    <d v="2024-01-28T00:00:00"/>
    <s v="Rajshahi"/>
    <x v="2"/>
    <x v="3"/>
    <n v="6"/>
    <x v="3"/>
    <x v="9"/>
  </r>
  <r>
    <d v="2024-01-29T00:00:00"/>
    <s v="Sylhet"/>
    <x v="3"/>
    <x v="0"/>
    <n v="7"/>
    <x v="0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d v="2024-01-05T00:00:00"/>
    <s v="Barishal"/>
    <s v="Arif Hossain"/>
    <x v="0"/>
    <n v="5"/>
    <x v="0"/>
    <n v="350000"/>
  </r>
  <r>
    <d v="2024-01-06T00:00:00"/>
    <s v="Chittagong"/>
    <s v="Oishi Das"/>
    <x v="1"/>
    <n v="10"/>
    <x v="1"/>
    <n v="500000"/>
  </r>
  <r>
    <d v="2024-01-07T00:00:00"/>
    <s v="Khulna"/>
    <s v="Parvez Hasan"/>
    <x v="2"/>
    <n v="7"/>
    <x v="2"/>
    <n v="140000"/>
  </r>
  <r>
    <d v="2024-01-08T00:00:00"/>
    <s v="Rajshahi"/>
    <s v="Nabila Sultana"/>
    <x v="3"/>
    <n v="15"/>
    <x v="3"/>
    <n v="450000"/>
  </r>
  <r>
    <d v="2024-01-09T00:00:00"/>
    <s v="Sylhet"/>
    <s v="Eva Karim"/>
    <x v="0"/>
    <n v="3"/>
    <x v="0"/>
    <n v="210000"/>
  </r>
  <r>
    <d v="2024-01-10T00:00:00"/>
    <s v="Dhaka"/>
    <s v="Farhan Islam"/>
    <x v="1"/>
    <n v="6"/>
    <x v="1"/>
    <n v="300000"/>
  </r>
  <r>
    <d v="2024-01-11T00:00:00"/>
    <s v="Chittagong"/>
    <s v="Parvez Hasan"/>
    <x v="2"/>
    <n v="4"/>
    <x v="2"/>
    <n v="80000"/>
  </r>
  <r>
    <d v="2024-01-12T00:00:00"/>
    <s v="Khulna"/>
    <s v="Nabila Sultana"/>
    <x v="3"/>
    <n v="10"/>
    <x v="3"/>
    <n v="300000"/>
  </r>
  <r>
    <d v="2024-01-13T00:00:00"/>
    <s v="Barishal"/>
    <s v="Arif Hossain"/>
    <x v="0"/>
    <n v="8"/>
    <x v="0"/>
    <n v="560000"/>
  </r>
  <r>
    <d v="2024-01-14T00:00:00"/>
    <s v="Sylhet"/>
    <s v="Arif Hossain"/>
    <x v="1"/>
    <n v="12"/>
    <x v="1"/>
    <n v="600000"/>
  </r>
  <r>
    <d v="2024-01-15T00:00:00"/>
    <s v="Dhaka"/>
    <s v="Oishi Das"/>
    <x v="2"/>
    <n v="9"/>
    <x v="2"/>
    <n v="180000"/>
  </r>
  <r>
    <d v="2024-01-16T00:00:00"/>
    <s v="Chittagong"/>
    <s v="Parvez Hasan"/>
    <x v="3"/>
    <n v="5"/>
    <x v="3"/>
    <n v="150000"/>
  </r>
  <r>
    <d v="2024-01-17T00:00:00"/>
    <s v="Khulna"/>
    <s v="Nabila Sultana"/>
    <x v="0"/>
    <n v="11"/>
    <x v="0"/>
    <n v="770000"/>
  </r>
  <r>
    <d v="2024-01-18T00:00:00"/>
    <s v="Rajshahi"/>
    <s v="Eva Karim"/>
    <x v="1"/>
    <n v="7"/>
    <x v="1"/>
    <n v="350000"/>
  </r>
  <r>
    <d v="2024-01-19T00:00:00"/>
    <s v="Sylhet"/>
    <s v="Farhan Islam"/>
    <x v="2"/>
    <n v="6"/>
    <x v="2"/>
    <n v="120000"/>
  </r>
  <r>
    <d v="2024-01-20T00:00:00"/>
    <s v="Dhaka"/>
    <s v="Parvez Hasan"/>
    <x v="3"/>
    <n v="13"/>
    <x v="3"/>
    <n v="390000"/>
  </r>
  <r>
    <d v="2024-01-21T00:00:00"/>
    <s v="Barishal"/>
    <s v="Nabila Sultana"/>
    <x v="0"/>
    <n v="9"/>
    <x v="0"/>
    <n v="630000"/>
  </r>
  <r>
    <d v="2024-01-22T00:00:00"/>
    <s v="Khulna"/>
    <s v="Eva Karim"/>
    <x v="1"/>
    <n v="8"/>
    <x v="1"/>
    <n v="400000"/>
  </r>
  <r>
    <d v="2024-01-23T00:00:00"/>
    <s v="Rajshahi"/>
    <s v="Farhan Islam"/>
    <x v="2"/>
    <n v="14"/>
    <x v="2"/>
    <n v="280000"/>
  </r>
  <r>
    <d v="2024-01-24T00:00:00"/>
    <s v="Sylhet"/>
    <s v="Parvez Hasan"/>
    <x v="3"/>
    <n v="7"/>
    <x v="3"/>
    <n v="210000"/>
  </r>
  <r>
    <d v="2024-01-25T00:00:00"/>
    <s v="Dhaka"/>
    <s v="Nabila Sultana"/>
    <x v="0"/>
    <n v="10"/>
    <x v="0"/>
    <n v="700000"/>
  </r>
  <r>
    <d v="2024-01-26T00:00:00"/>
    <s v="Chittagong"/>
    <s v="Arif Hossain"/>
    <x v="1"/>
    <n v="5"/>
    <x v="1"/>
    <n v="250000"/>
  </r>
  <r>
    <d v="2024-01-27T00:00:00"/>
    <s v="Barishal"/>
    <s v="Oishi Das"/>
    <x v="2"/>
    <n v="8"/>
    <x v="2"/>
    <n v="160000"/>
  </r>
  <r>
    <d v="2024-01-28T00:00:00"/>
    <s v="Rajshahi"/>
    <s v="Parvez Hasan"/>
    <x v="3"/>
    <n v="6"/>
    <x v="3"/>
    <n v="180000"/>
  </r>
  <r>
    <d v="2024-01-29T00:00:00"/>
    <s v="Sylhet"/>
    <s v="Nabila Sultana"/>
    <x v="0"/>
    <n v="7"/>
    <x v="0"/>
    <n v="490000"/>
  </r>
  <r>
    <d v="2024-02-01T00:00:00"/>
    <s v="Dhaka"/>
    <s v="Eva Karim"/>
    <x v="0"/>
    <n v="8"/>
    <x v="0"/>
    <n v="560000"/>
  </r>
  <r>
    <d v="2024-02-02T00:00:00"/>
    <s v="Chittagong"/>
    <s v="Farhan Islam"/>
    <x v="1"/>
    <n v="6"/>
    <x v="1"/>
    <n v="300000"/>
  </r>
  <r>
    <d v="2024-02-03T00:00:00"/>
    <s v="Khulna"/>
    <s v="Parvez Hasan"/>
    <x v="2"/>
    <n v="10"/>
    <x v="2"/>
    <n v="200000"/>
  </r>
  <r>
    <d v="2024-02-04T00:00:00"/>
    <s v="Rajshahi"/>
    <s v="Arif Hossain"/>
    <x v="3"/>
    <n v="20"/>
    <x v="3"/>
    <n v="600000"/>
  </r>
  <r>
    <d v="2024-02-05T00:00:00"/>
    <s v="Barishal"/>
    <s v="Eva Karim"/>
    <x v="0"/>
    <n v="4"/>
    <x v="0"/>
    <n v="280000"/>
  </r>
  <r>
    <d v="2024-02-06T00:00:00"/>
    <s v="Dhaka"/>
    <s v="Farhan Islam"/>
    <x v="1"/>
    <n v="9"/>
    <x v="1"/>
    <n v="450000"/>
  </r>
  <r>
    <d v="2024-02-07T00:00:00"/>
    <s v="Chittagong"/>
    <s v="Eva Karim"/>
    <x v="2"/>
    <n v="5"/>
    <x v="2"/>
    <n v="100000"/>
  </r>
  <r>
    <d v="2024-02-08T00:00:00"/>
    <s v="Barishal"/>
    <s v="Farhan Islam"/>
    <x v="3"/>
    <n v="15"/>
    <x v="3"/>
    <n v="450000"/>
  </r>
  <r>
    <d v="2024-02-09T00:00:00"/>
    <s v="Rajshahi"/>
    <s v="Parvez Hasan"/>
    <x v="0"/>
    <n v="7"/>
    <x v="0"/>
    <n v="490000"/>
  </r>
  <r>
    <d v="2024-02-10T00:00:00"/>
    <s v="Sylhet"/>
    <s v="Nabila Sultana"/>
    <x v="1"/>
    <n v="11"/>
    <x v="1"/>
    <n v="550000"/>
  </r>
  <r>
    <d v="2024-02-11T00:00:00"/>
    <s v="Dhaka"/>
    <s v="Arif Hossain"/>
    <x v="2"/>
    <n v="12"/>
    <x v="2"/>
    <n v="240000"/>
  </r>
  <r>
    <d v="2024-02-12T00:00:00"/>
    <s v="Chittagong"/>
    <s v="Arif Hossain"/>
    <x v="3"/>
    <n v="10"/>
    <x v="3"/>
    <n v="300000"/>
  </r>
  <r>
    <d v="2024-02-13T00:00:00"/>
    <s v="Khulna"/>
    <s v="Oishi Das"/>
    <x v="0"/>
    <n v="9"/>
    <x v="0"/>
    <n v="630000"/>
  </r>
  <r>
    <d v="2024-02-14T00:00:00"/>
    <s v="Rajshahi"/>
    <s v="Parvez Hasan"/>
    <x v="1"/>
    <n v="8"/>
    <x v="1"/>
    <n v="400000"/>
  </r>
  <r>
    <d v="2024-02-15T00:00:00"/>
    <s v="Sylhet"/>
    <s v="Nabila Sultana"/>
    <x v="2"/>
    <n v="11"/>
    <x v="2"/>
    <n v="220000"/>
  </r>
  <r>
    <d v="2024-02-16T00:00:00"/>
    <s v="Barishal"/>
    <s v="Eva Karim"/>
    <x v="3"/>
    <n v="14"/>
    <x v="3"/>
    <n v="420000"/>
  </r>
  <r>
    <d v="2024-02-17T00:00:00"/>
    <s v="Chittagong"/>
    <s v="Farhan Islam"/>
    <x v="0"/>
    <n v="10"/>
    <x v="0"/>
    <n v="700000"/>
  </r>
  <r>
    <d v="2024-02-18T00:00:00"/>
    <s v="Khulna"/>
    <s v="Parvez Hasan"/>
    <x v="1"/>
    <n v="9"/>
    <x v="1"/>
    <n v="450000"/>
  </r>
  <r>
    <d v="2024-02-19T00:00:00"/>
    <s v="Rajshahi"/>
    <s v="Nabila Sultana"/>
    <x v="2"/>
    <n v="13"/>
    <x v="2"/>
    <n v="260000"/>
  </r>
  <r>
    <d v="2024-02-20T00:00:00"/>
    <s v="Sylhet"/>
    <s v="Eva Karim"/>
    <x v="3"/>
    <n v="8"/>
    <x v="3"/>
    <n v="240000"/>
  </r>
  <r>
    <d v="2024-02-21T00:00:00"/>
    <s v="Dhaka"/>
    <s v="Farhan Islam"/>
    <x v="0"/>
    <n v="12"/>
    <x v="0"/>
    <n v="840000"/>
  </r>
  <r>
    <d v="2024-02-22T00:00:00"/>
    <s v="Chittagong"/>
    <s v="Parvez Hasan"/>
    <x v="1"/>
    <n v="7"/>
    <x v="1"/>
    <n v="350000"/>
  </r>
  <r>
    <d v="2024-02-23T00:00:00"/>
    <s v="Khulna"/>
    <s v="Nabila Sultana"/>
    <x v="2"/>
    <n v="9"/>
    <x v="2"/>
    <n v="180000"/>
  </r>
  <r>
    <d v="2024-02-24T00:00:00"/>
    <s v="Barishal"/>
    <s v="Arif Hossain"/>
    <x v="3"/>
    <n v="12"/>
    <x v="3"/>
    <n v="360000"/>
  </r>
  <r>
    <d v="2024-02-25T00:00:00"/>
    <s v="Sylhet"/>
    <s v="Oishi Das"/>
    <x v="0"/>
    <n v="5"/>
    <x v="0"/>
    <n v="3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124:L130" firstHeaderRow="1" firstDataRow="1" firstDataCol="1"/>
  <pivotFields count="7">
    <pivotField numFmtId="14" showAll="0"/>
    <pivotField axis="axisRow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2">
    <field x="1"/>
    <field x="3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D92:E99" firstHeaderRow="1" firstDataRow="1" firstDataCol="1"/>
  <pivotFields count="7"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3">
    <format dxfId="16">
      <pivotArea type="all" dataOnly="0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26:E129" firstHeaderRow="1" firstDataRow="1" firstDataCol="1"/>
  <pivotFields count="7">
    <pivotField numFmtId="14" showAll="0"/>
    <pivotField showAll="0"/>
    <pivotField axis="axisRow" showAll="0">
      <items count="7">
        <item x="0"/>
        <item h="1" x="3"/>
        <item h="1" x="4"/>
        <item h="1" x="1"/>
        <item h="1" x="2"/>
        <item h="1" x="5"/>
        <item t="default"/>
      </items>
    </pivotField>
    <pivotField axis="axisRow" showAll="0">
      <items count="5">
        <item h="1" x="3"/>
        <item h="1" x="0"/>
        <item x="2"/>
        <item h="1" x="1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92:L97" firstHeaderRow="1" firstDataRow="1" firstDataCol="1"/>
  <pivotFields count="7">
    <pivotField numFmtId="14"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19:N25" firstHeaderRow="1" firstDataRow="2" firstDataCol="1"/>
  <pivotFields count="8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dataField="1" showAll="0">
      <items count="5">
        <item x="2"/>
        <item x="3"/>
        <item x="1"/>
        <item x="0"/>
        <item t="default"/>
      </items>
    </pivotField>
    <pivotField showAl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Sum of Unit Price (BDT)" fld="5" baseField="0" baseItem="0"/>
    <dataField name="Sum of Total" fld="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19:H25" firstHeaderRow="1" firstDataRow="2" firstDataCol="1"/>
  <pivotFields count="10">
    <pivotField numFmtId="14" showAll="0"/>
    <pivotField showAll="0"/>
    <pivotField showAll="0"/>
    <pivotField axis="axisRow" showAll="0" sortType="ascending">
      <items count="5">
        <item x="1"/>
        <item x="0"/>
        <item x="3"/>
        <item x="2"/>
        <item t="default"/>
      </items>
    </pivotField>
    <pivotField dataField="1" showAll="0"/>
    <pivotField dataField="1" showAll="0">
      <items count="5">
        <item x="2"/>
        <item x="3"/>
        <item x="1"/>
        <item x="0"/>
        <item t="default"/>
      </items>
    </pivotField>
    <pivotField showAll="0">
      <items count="22">
        <item x="6"/>
        <item x="12"/>
        <item x="2"/>
        <item x="10"/>
        <item x="19"/>
        <item x="9"/>
        <item x="4"/>
        <item x="18"/>
        <item x="16"/>
        <item x="5"/>
        <item x="0"/>
        <item x="13"/>
        <item x="15"/>
        <item x="3"/>
        <item x="20"/>
        <item x="1"/>
        <item x="7"/>
        <item x="8"/>
        <item x="14"/>
        <item x="17"/>
        <item x="1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Sum of Unit Price (BDT)" fld="5" baseField="0" baseItem="0"/>
    <dataField name="Sum of Total" fld="8" baseField="0" baseItem="0"/>
  </dataFields>
  <formats count="3">
    <format dxfId="2">
      <pivotArea type="origin" dataOnly="0" labelOnly="1" outline="0" fieldPosition="0"/>
    </format>
    <format dxfId="1">
      <pivotArea field="-2" type="button" dataOnly="0" labelOnly="1" outline="0" axis="axisCol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3:G79" totalsRowShown="0" headerRowDxfId="13" dataDxfId="12">
  <sortState ref="A4:G79">
    <sortCondition ref="A4:A79"/>
  </sortState>
  <tableColumns count="7">
    <tableColumn id="1" name="Date" dataDxfId="11"/>
    <tableColumn id="2" name="Region" dataDxfId="10"/>
    <tableColumn id="3" name="Sales Rep" dataDxfId="9"/>
    <tableColumn id="4" name="Product" dataDxfId="8"/>
    <tableColumn id="5" name="Quantity" dataDxfId="7"/>
    <tableColumn id="6" name="Unit Price (BDT)" dataDxfId="6"/>
    <tableColumn id="7" name="Total Sales (BDT)" dataDxfId="5">
      <calculatedColumnFormula>E4*F4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topLeftCell="A133" zoomScaleNormal="100" workbookViewId="0">
      <selection activeCell="G137" sqref="G137"/>
    </sheetView>
  </sheetViews>
  <sheetFormatPr defaultRowHeight="14.25"/>
  <cols>
    <col min="1" max="1" width="12.375" customWidth="1"/>
    <col min="2" max="2" width="10.375" customWidth="1"/>
    <col min="3" max="3" width="14.5" customWidth="1"/>
    <col min="4" max="4" width="15.625" bestFit="1" customWidth="1"/>
    <col min="5" max="5" width="10.875" customWidth="1"/>
    <col min="6" max="6" width="17.125" customWidth="1"/>
    <col min="7" max="7" width="19.875" customWidth="1"/>
    <col min="11" max="11" width="15.625" bestFit="1" customWidth="1"/>
    <col min="12" max="12" width="22.625" bestFit="1" customWidth="1"/>
    <col min="13" max="13" width="16" customWidth="1"/>
    <col min="14" max="14" width="13.375" customWidth="1"/>
    <col min="15" max="15" width="9.375" customWidth="1"/>
    <col min="16" max="16" width="12" bestFit="1" customWidth="1"/>
    <col min="17" max="17" width="6.5" customWidth="1"/>
    <col min="18" max="18" width="11.5" bestFit="1" customWidth="1"/>
  </cols>
  <sheetData>
    <row r="1" spans="1:7">
      <c r="A1" s="42" t="s">
        <v>51</v>
      </c>
      <c r="B1" s="43"/>
      <c r="C1" s="43"/>
      <c r="D1" s="43"/>
      <c r="E1" s="43"/>
      <c r="F1" s="43"/>
      <c r="G1" s="43"/>
    </row>
    <row r="2" spans="1:7">
      <c r="A2" s="43"/>
      <c r="B2" s="43"/>
      <c r="C2" s="43"/>
      <c r="D2" s="43"/>
      <c r="E2" s="43"/>
      <c r="F2" s="43"/>
      <c r="G2" s="43"/>
    </row>
    <row r="3" spans="1:7" ht="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 t="shared" ref="G4:G35" si="0">E4*F4</f>
        <v>350000</v>
      </c>
    </row>
    <row r="5" spans="1:7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si="0"/>
        <v>500000</v>
      </c>
    </row>
    <row r="6" spans="1:7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ht="15" customHeight="1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ht="15" customHeight="1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ht="15" customHeight="1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15" customHeight="1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ht="16.5" customHeight="1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ht="15.75" customHeight="1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ht="17.25" customHeight="1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ht="17.25" customHeight="1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ht="18.75" customHeight="1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ht="18" customHeight="1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ht="19.5" customHeight="1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ht="17.25" customHeight="1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18.75" customHeight="1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ht="20.25" customHeight="1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ht="18" customHeight="1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ht="18.75" customHeight="1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ht="21.75" customHeight="1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15" customHeight="1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ht="15" customHeight="1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ht="15" customHeight="1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ref="G36:G67" si="1">E36*F36</f>
        <v>450000</v>
      </c>
    </row>
    <row r="37" spans="1:7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1"/>
        <v>490000</v>
      </c>
    </row>
    <row r="38" spans="1:7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1"/>
        <v>550000</v>
      </c>
    </row>
    <row r="39" spans="1:7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1"/>
        <v>240000</v>
      </c>
    </row>
    <row r="40" spans="1:7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1"/>
        <v>300000</v>
      </c>
    </row>
    <row r="41" spans="1:7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1"/>
        <v>630000</v>
      </c>
    </row>
    <row r="42" spans="1:7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1"/>
        <v>400000</v>
      </c>
    </row>
    <row r="43" spans="1:7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1"/>
        <v>220000</v>
      </c>
    </row>
    <row r="44" spans="1:7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1"/>
        <v>420000</v>
      </c>
    </row>
    <row r="45" spans="1:7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1"/>
        <v>700000</v>
      </c>
    </row>
    <row r="46" spans="1:7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1"/>
        <v>450000</v>
      </c>
    </row>
    <row r="47" spans="1:7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1"/>
        <v>260000</v>
      </c>
    </row>
    <row r="48" spans="1:7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1"/>
        <v>240000</v>
      </c>
    </row>
    <row r="49" spans="1:7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1"/>
        <v>840000</v>
      </c>
    </row>
    <row r="50" spans="1:7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1"/>
        <v>350000</v>
      </c>
    </row>
    <row r="51" spans="1:7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1"/>
        <v>180000</v>
      </c>
    </row>
    <row r="52" spans="1:7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1"/>
        <v>360000</v>
      </c>
    </row>
    <row r="53" spans="1:7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1"/>
        <v>350000</v>
      </c>
    </row>
    <row r="54" spans="1:7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1"/>
        <v>840000</v>
      </c>
    </row>
    <row r="55" spans="1:7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1"/>
        <v>400000</v>
      </c>
    </row>
    <row r="56" spans="1:7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1"/>
        <v>140000</v>
      </c>
    </row>
    <row r="57" spans="1:7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1"/>
        <v>270000</v>
      </c>
    </row>
    <row r="58" spans="1:7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1"/>
        <v>420000</v>
      </c>
    </row>
    <row r="59" spans="1:7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1"/>
        <v>500000</v>
      </c>
    </row>
    <row r="60" spans="1:7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1"/>
        <v>160000</v>
      </c>
    </row>
    <row r="61" spans="1:7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1"/>
        <v>390000</v>
      </c>
    </row>
    <row r="62" spans="1:7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1"/>
        <v>630000</v>
      </c>
    </row>
    <row r="63" spans="1:7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1"/>
        <v>250000</v>
      </c>
    </row>
    <row r="64" spans="1:7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1"/>
        <v>220000</v>
      </c>
    </row>
    <row r="65" spans="1:14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1"/>
        <v>420000</v>
      </c>
    </row>
    <row r="66" spans="1:14" ht="18" customHeight="1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1"/>
        <v>700000</v>
      </c>
      <c r="M66" s="16"/>
      <c r="N66" s="16"/>
    </row>
    <row r="67" spans="1:14" ht="21" customHeight="1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1"/>
        <v>300000</v>
      </c>
      <c r="M67" s="16"/>
      <c r="N67" s="16"/>
    </row>
    <row r="68" spans="1:14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ref="G68:G79" si="2">E68*F68</f>
        <v>160000</v>
      </c>
    </row>
    <row r="69" spans="1:14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si="2"/>
        <v>360000</v>
      </c>
    </row>
    <row r="70" spans="1:14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2"/>
        <v>630000</v>
      </c>
    </row>
    <row r="71" spans="1:14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2"/>
        <v>350000</v>
      </c>
    </row>
    <row r="72" spans="1:14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 t="shared" si="2"/>
        <v>280000</v>
      </c>
    </row>
    <row r="73" spans="1:14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2"/>
        <v>240000</v>
      </c>
    </row>
    <row r="74" spans="1:14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2"/>
        <v>770000</v>
      </c>
    </row>
    <row r="75" spans="1:14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2"/>
        <v>250000</v>
      </c>
    </row>
    <row r="76" spans="1:14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2"/>
        <v>200000</v>
      </c>
    </row>
    <row r="77" spans="1:14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2"/>
        <v>270000</v>
      </c>
    </row>
    <row r="78" spans="1:14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2"/>
        <v>700000</v>
      </c>
    </row>
    <row r="79" spans="1:14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2"/>
        <v>150000</v>
      </c>
    </row>
    <row r="80" spans="1:14" ht="15">
      <c r="A80" s="28" t="s">
        <v>24</v>
      </c>
      <c r="B80" s="29"/>
      <c r="C80" s="29"/>
      <c r="D80" s="29"/>
      <c r="E80" s="29"/>
      <c r="F80" s="29"/>
      <c r="G80" s="19">
        <f>SUM(G4:G79)</f>
        <v>28670000</v>
      </c>
    </row>
    <row r="86" spans="3:12">
      <c r="C86" s="32" t="s">
        <v>28</v>
      </c>
      <c r="D86" s="33"/>
      <c r="E86" s="33"/>
      <c r="F86" s="33"/>
    </row>
    <row r="87" spans="3:12">
      <c r="C87" s="33"/>
      <c r="D87" s="33"/>
      <c r="E87" s="33"/>
      <c r="F87" s="33"/>
    </row>
    <row r="88" spans="3:12">
      <c r="C88" s="33"/>
      <c r="D88" s="33"/>
      <c r="E88" s="33"/>
      <c r="F88" s="33"/>
    </row>
    <row r="89" spans="3:12">
      <c r="C89" s="33"/>
      <c r="D89" s="33"/>
      <c r="E89" s="33"/>
      <c r="F89" s="33"/>
    </row>
    <row r="90" spans="3:12">
      <c r="C90" s="33"/>
      <c r="D90" s="33"/>
      <c r="E90" s="33"/>
      <c r="F90" s="33"/>
    </row>
    <row r="91" spans="3:12">
      <c r="C91" s="33"/>
      <c r="D91" s="33"/>
      <c r="E91" s="33"/>
      <c r="F91" s="33"/>
    </row>
    <row r="92" spans="3:12" ht="42.75">
      <c r="D92" s="11" t="s">
        <v>25</v>
      </c>
      <c r="E92" s="12" t="s">
        <v>27</v>
      </c>
      <c r="F92" s="13"/>
      <c r="K92" s="4" t="s">
        <v>25</v>
      </c>
      <c r="L92" t="s">
        <v>27</v>
      </c>
    </row>
    <row r="93" spans="3:12">
      <c r="D93" s="14" t="s">
        <v>8</v>
      </c>
      <c r="E93" s="15">
        <v>5010000</v>
      </c>
      <c r="F93" s="13"/>
      <c r="K93" s="5" t="s">
        <v>13</v>
      </c>
      <c r="L93" s="6">
        <v>6950000</v>
      </c>
    </row>
    <row r="94" spans="3:12">
      <c r="D94" s="14" t="s">
        <v>11</v>
      </c>
      <c r="E94" s="15">
        <v>4340000</v>
      </c>
      <c r="F94" s="13"/>
      <c r="K94" s="5" t="s">
        <v>10</v>
      </c>
      <c r="L94" s="6">
        <v>12250000</v>
      </c>
    </row>
    <row r="95" spans="3:12">
      <c r="D95" s="14" t="s">
        <v>22</v>
      </c>
      <c r="E95" s="15">
        <v>5850000</v>
      </c>
      <c r="F95" s="13"/>
      <c r="K95" s="5" t="s">
        <v>19</v>
      </c>
      <c r="L95" s="6">
        <v>6150000</v>
      </c>
    </row>
    <row r="96" spans="3:12">
      <c r="D96" s="14" t="s">
        <v>14</v>
      </c>
      <c r="E96" s="15">
        <v>4110000</v>
      </c>
      <c r="F96" s="13"/>
      <c r="K96" s="5" t="s">
        <v>16</v>
      </c>
      <c r="L96" s="6">
        <v>3320000</v>
      </c>
    </row>
    <row r="97" spans="4:12">
      <c r="D97" s="14" t="s">
        <v>17</v>
      </c>
      <c r="E97" s="15">
        <v>4760000</v>
      </c>
      <c r="F97" s="13"/>
      <c r="K97" s="5" t="s">
        <v>26</v>
      </c>
      <c r="L97" s="6">
        <v>28670000</v>
      </c>
    </row>
    <row r="98" spans="4:12">
      <c r="D98" s="14" t="s">
        <v>20</v>
      </c>
      <c r="E98" s="15">
        <v>4600000</v>
      </c>
      <c r="F98" s="13"/>
    </row>
    <row r="99" spans="4:12">
      <c r="D99" s="14" t="s">
        <v>26</v>
      </c>
      <c r="E99" s="15">
        <v>28670000</v>
      </c>
      <c r="F99" s="13"/>
    </row>
    <row r="122" spans="3:12">
      <c r="C122" s="30" t="s">
        <v>29</v>
      </c>
      <c r="D122" s="31"/>
      <c r="E122" s="31"/>
      <c r="F122" s="31"/>
    </row>
    <row r="123" spans="3:12">
      <c r="C123" s="31"/>
      <c r="D123" s="31"/>
      <c r="E123" s="31"/>
      <c r="F123" s="31"/>
    </row>
    <row r="124" spans="3:12">
      <c r="C124" s="31"/>
      <c r="D124" s="31"/>
      <c r="E124" s="31"/>
      <c r="F124" s="31"/>
      <c r="K124" s="4" t="s">
        <v>25</v>
      </c>
      <c r="L124" t="s">
        <v>27</v>
      </c>
    </row>
    <row r="125" spans="3:12">
      <c r="K125" s="5" t="s">
        <v>8</v>
      </c>
      <c r="L125" s="6">
        <v>5010000</v>
      </c>
    </row>
    <row r="126" spans="3:12">
      <c r="D126" s="4" t="s">
        <v>25</v>
      </c>
      <c r="E126" t="s">
        <v>30</v>
      </c>
      <c r="K126" s="7" t="s">
        <v>13</v>
      </c>
      <c r="L126" s="6">
        <v>1100000</v>
      </c>
    </row>
    <row r="127" spans="3:12">
      <c r="D127" s="5" t="s">
        <v>9</v>
      </c>
      <c r="E127" s="6">
        <v>42</v>
      </c>
      <c r="K127" s="7" t="s">
        <v>10</v>
      </c>
      <c r="L127" s="6">
        <v>1820000</v>
      </c>
    </row>
    <row r="128" spans="3:12">
      <c r="D128" s="7" t="s">
        <v>19</v>
      </c>
      <c r="E128" s="6">
        <v>42</v>
      </c>
      <c r="K128" s="7" t="s">
        <v>19</v>
      </c>
      <c r="L128" s="6">
        <v>1770000</v>
      </c>
    </row>
    <row r="129" spans="4:12">
      <c r="D129" s="5" t="s">
        <v>26</v>
      </c>
      <c r="E129" s="6">
        <v>42</v>
      </c>
      <c r="K129" s="7" t="s">
        <v>16</v>
      </c>
      <c r="L129" s="6">
        <v>320000</v>
      </c>
    </row>
    <row r="130" spans="4:12">
      <c r="K130" s="5" t="s">
        <v>26</v>
      </c>
      <c r="L130" s="6">
        <v>5010000</v>
      </c>
    </row>
  </sheetData>
  <mergeCells count="4">
    <mergeCell ref="A1:G2"/>
    <mergeCell ref="A80:F80"/>
    <mergeCell ref="C122:F124"/>
    <mergeCell ref="C86:F91"/>
  </mergeCells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13" workbookViewId="0">
      <selection activeCell="I6" sqref="I6"/>
    </sheetView>
  </sheetViews>
  <sheetFormatPr defaultRowHeight="14.25"/>
  <cols>
    <col min="3" max="3" width="13.5" customWidth="1"/>
    <col min="4" max="5" width="13.375" customWidth="1"/>
    <col min="6" max="6" width="12.875" customWidth="1"/>
    <col min="7" max="7" width="13.875" customWidth="1"/>
  </cols>
  <sheetData>
    <row r="1" spans="1:7" ht="20.25">
      <c r="A1" s="34" t="s">
        <v>37</v>
      </c>
      <c r="B1" s="35"/>
    </row>
    <row r="3" spans="1:7" ht="15">
      <c r="B3" s="27" t="s">
        <v>31</v>
      </c>
      <c r="C3" s="27" t="s">
        <v>32</v>
      </c>
      <c r="D3" s="27" t="s">
        <v>33</v>
      </c>
      <c r="E3" s="27" t="s">
        <v>34</v>
      </c>
      <c r="F3" s="27" t="s">
        <v>35</v>
      </c>
      <c r="G3" s="27" t="s">
        <v>36</v>
      </c>
    </row>
    <row r="4" spans="1:7" ht="15">
      <c r="B4" s="23">
        <v>1</v>
      </c>
      <c r="C4" s="24" t="s">
        <v>15</v>
      </c>
      <c r="D4" s="23">
        <v>30000</v>
      </c>
      <c r="E4" s="23">
        <f>SUM('1(a),(b),(c),(d),(e)'!G19+'1(a),(b),(c),(d),(e)'!G20+'1(a),(b),(c),(d),(e)'!G33+'1(a),(b),(c),(d),(e)'!G43+'1(a),(b),(c),(d),(e)'!G57+'1(a),(b),(c),(d),(e)'!G70)</f>
        <v>2420000</v>
      </c>
      <c r="F4" s="25">
        <f>IF(1000000&gt;E4,E4*6%,IF(2000000&lt;=E4,E4*10%,E4*8%))</f>
        <v>242000</v>
      </c>
      <c r="G4" s="26">
        <f>SUM(D4+F4)</f>
        <v>272000</v>
      </c>
    </row>
    <row r="5" spans="1:7">
      <c r="B5" s="23">
        <v>2</v>
      </c>
      <c r="C5" s="23" t="s">
        <v>9</v>
      </c>
      <c r="D5" s="23">
        <v>30000</v>
      </c>
      <c r="E5" s="23">
        <f>SUM('1(a),(b),(c),(d),(e)'!G4+Table2[[#This Row],[Total Sales (BDT)]]+'1(a),(b),(c),(d),(e)'!G21+'1(a),(b),(c),(d),(e)'!G68)</f>
        <v>1410000</v>
      </c>
      <c r="F5" s="25">
        <f t="shared" ref="F5:F9" si="0">IF(1000000&gt;E5,E5*6%,IF(2000000&lt;=E5,E5*10%,E5*8%))</f>
        <v>112800</v>
      </c>
      <c r="G5" s="26">
        <f t="shared" ref="G5:G9" si="1">SUM(D5+F5)</f>
        <v>142800</v>
      </c>
    </row>
    <row r="6" spans="1:7">
      <c r="B6" s="23">
        <v>3</v>
      </c>
      <c r="C6" s="23" t="s">
        <v>18</v>
      </c>
      <c r="D6" s="23">
        <v>30000</v>
      </c>
      <c r="E6" s="23">
        <f>SUM(Table2[[#This Row],[Total Sales (BDT)]]+'1(a),(b),(c),(d),(e)'!G34+'1(a),(b),(c),(d),(e)'!G44+'1(a),(b),(c),(d),(e)'!G45+'1(a),(b),(c),(d),(e)'!G54+'1(a),(b),(c),(d),(e)'!G71)</f>
        <v>2900000</v>
      </c>
      <c r="F6" s="25">
        <f t="shared" si="0"/>
        <v>290000</v>
      </c>
      <c r="G6" s="26">
        <f t="shared" si="1"/>
        <v>320000</v>
      </c>
    </row>
    <row r="7" spans="1:7">
      <c r="B7" s="23">
        <v>4</v>
      </c>
      <c r="C7" s="23" t="s">
        <v>21</v>
      </c>
      <c r="D7" s="23">
        <v>30000</v>
      </c>
      <c r="E7" s="23">
        <f>SUM('1(a),(b),(c),(d),(e)'!G46+'1(a),(b),(c),(d),(e)'!G55+'1(a),(b),(c),(d),(e)'!G67)</f>
        <v>1150000</v>
      </c>
      <c r="F7" s="25">
        <f t="shared" si="0"/>
        <v>92000</v>
      </c>
      <c r="G7" s="26">
        <f t="shared" si="1"/>
        <v>122000</v>
      </c>
    </row>
    <row r="8" spans="1:7">
      <c r="B8" s="23">
        <v>5</v>
      </c>
      <c r="C8" s="23" t="s">
        <v>12</v>
      </c>
      <c r="D8" s="23">
        <v>30000</v>
      </c>
      <c r="E8" s="23">
        <f>SUM('1(a),(b),(c),(d),(e)'!G7+'1(a),(b),(c),(d),(e)'!G18+'1(a),(b),(c),(d),(e)'!G32)</f>
        <v>1170000</v>
      </c>
      <c r="F8" s="25">
        <f t="shared" si="0"/>
        <v>93600</v>
      </c>
      <c r="G8" s="26">
        <f t="shared" si="1"/>
        <v>123600</v>
      </c>
    </row>
    <row r="9" spans="1:7">
      <c r="B9" s="23">
        <v>6</v>
      </c>
      <c r="C9" s="23" t="s">
        <v>23</v>
      </c>
      <c r="D9" s="23">
        <v>30000</v>
      </c>
      <c r="E9" s="23">
        <f>SUM('1(a),(b),(c),(d),(e)'!G31+'1(a),(b),(c),(d),(e)'!G56+'1(a),(b),(c),(d),(e)'!G69)</f>
        <v>700000</v>
      </c>
      <c r="F9" s="25">
        <f t="shared" si="0"/>
        <v>42000</v>
      </c>
      <c r="G9" s="26">
        <f t="shared" si="1"/>
        <v>72000</v>
      </c>
    </row>
    <row r="10" spans="1:7">
      <c r="B10" s="8"/>
      <c r="C10" s="8"/>
      <c r="D10" s="8"/>
      <c r="E10" s="8"/>
      <c r="F10" s="9" t="s">
        <v>38</v>
      </c>
      <c r="G10" s="9">
        <f>AVERAGE(G4:G9)</f>
        <v>175400</v>
      </c>
    </row>
    <row r="11" spans="1:7">
      <c r="F11" s="10" t="s">
        <v>39</v>
      </c>
      <c r="G11" s="10">
        <f>ROUND(G10,0)</f>
        <v>175400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4" workbookViewId="0">
      <selection activeCell="I9" sqref="I9"/>
    </sheetView>
  </sheetViews>
  <sheetFormatPr defaultRowHeight="14.25"/>
  <cols>
    <col min="4" max="4" width="11.375" customWidth="1"/>
    <col min="5" max="5" width="13.125" customWidth="1"/>
    <col min="6" max="6" width="15.5" customWidth="1"/>
    <col min="7" max="7" width="22" customWidth="1"/>
    <col min="8" max="8" width="12" customWidth="1"/>
    <col min="9" max="9" width="13.125" bestFit="1" customWidth="1"/>
    <col min="11" max="11" width="13.125" bestFit="1" customWidth="1"/>
    <col min="12" max="12" width="15.5" bestFit="1" customWidth="1"/>
    <col min="13" max="13" width="22" bestFit="1" customWidth="1"/>
    <col min="14" max="14" width="12" bestFit="1" customWidth="1"/>
  </cols>
  <sheetData>
    <row r="1" spans="1:14" ht="18">
      <c r="A1" s="41" t="s">
        <v>40</v>
      </c>
      <c r="B1" s="41"/>
    </row>
    <row r="4" spans="1:14" ht="18">
      <c r="D4" s="22" t="s">
        <v>43</v>
      </c>
      <c r="E4" s="22" t="s">
        <v>44</v>
      </c>
      <c r="F4" s="22" t="s">
        <v>34</v>
      </c>
      <c r="G4" s="22" t="s">
        <v>45</v>
      </c>
      <c r="H4" s="22" t="s">
        <v>46</v>
      </c>
    </row>
    <row r="5" spans="1:14" ht="15">
      <c r="D5" s="20" t="s">
        <v>47</v>
      </c>
      <c r="E5" s="20">
        <v>7854500</v>
      </c>
      <c r="F5" s="20">
        <f>SUM('1(a),(b),(c),(d),(e)'!G4:G28)</f>
        <v>8750000</v>
      </c>
      <c r="G5" s="20">
        <f>F5-E5</f>
        <v>895500</v>
      </c>
      <c r="H5" s="21" t="str">
        <f>IF(F5&gt;E5,"Profit","Loss")</f>
        <v>Profit</v>
      </c>
    </row>
    <row r="6" spans="1:14" ht="15">
      <c r="D6" s="20" t="s">
        <v>48</v>
      </c>
      <c r="E6" s="20">
        <v>9998300</v>
      </c>
      <c r="F6" s="20">
        <f>SUM('1(a),(b),(c),(d),(e)'!G29:G53)</f>
        <v>9920000</v>
      </c>
      <c r="G6" s="20">
        <f t="shared" ref="G6:G7" si="0">F6-E6</f>
        <v>-78300</v>
      </c>
      <c r="H6" s="20" t="str">
        <f t="shared" ref="H6:H7" si="1">IF(F6&gt;E6,"Profit","Loss")</f>
        <v>Loss</v>
      </c>
    </row>
    <row r="7" spans="1:14" ht="15">
      <c r="D7" s="20" t="s">
        <v>49</v>
      </c>
      <c r="E7" s="20">
        <v>8985700</v>
      </c>
      <c r="F7" s="20">
        <f>SUM('1(a),(b),(c),(d),(e)'!G54:G79)</f>
        <v>10000000</v>
      </c>
      <c r="G7" s="20">
        <f t="shared" si="0"/>
        <v>1014300</v>
      </c>
      <c r="H7" s="20" t="str">
        <f t="shared" si="1"/>
        <v>Profit</v>
      </c>
    </row>
    <row r="16" spans="1:14">
      <c r="E16" s="39" t="s">
        <v>0</v>
      </c>
      <c r="F16" s="40"/>
      <c r="G16" s="40"/>
      <c r="H16" s="40"/>
      <c r="I16" s="17"/>
      <c r="J16" s="17"/>
      <c r="K16" s="37" t="s">
        <v>0</v>
      </c>
      <c r="L16" s="38"/>
      <c r="M16" s="38"/>
      <c r="N16" s="38"/>
    </row>
    <row r="17" spans="5:14">
      <c r="E17" s="40"/>
      <c r="F17" s="40"/>
      <c r="G17" s="40"/>
      <c r="H17" s="40"/>
      <c r="I17" s="17"/>
      <c r="J17" s="17"/>
      <c r="K17" s="38"/>
      <c r="L17" s="38"/>
      <c r="M17" s="38"/>
      <c r="N17" s="38"/>
    </row>
    <row r="18" spans="5:14" ht="15">
      <c r="E18" s="18"/>
      <c r="F18" s="36" t="s">
        <v>47</v>
      </c>
      <c r="G18" s="36"/>
      <c r="H18" s="18"/>
      <c r="K18" s="18"/>
      <c r="L18" s="36" t="s">
        <v>47</v>
      </c>
      <c r="M18" s="36"/>
      <c r="N18" s="18"/>
    </row>
    <row r="19" spans="5:14">
      <c r="E19" s="18"/>
      <c r="F19" s="18" t="s">
        <v>41</v>
      </c>
      <c r="G19" s="18"/>
      <c r="H19" s="18"/>
      <c r="L19" s="4" t="s">
        <v>41</v>
      </c>
    </row>
    <row r="20" spans="5:14">
      <c r="E20" s="4" t="s">
        <v>25</v>
      </c>
      <c r="F20" t="s">
        <v>30</v>
      </c>
      <c r="G20" t="s">
        <v>42</v>
      </c>
      <c r="H20" t="s">
        <v>50</v>
      </c>
      <c r="K20" s="4" t="s">
        <v>25</v>
      </c>
      <c r="L20" t="s">
        <v>30</v>
      </c>
      <c r="M20" t="s">
        <v>42</v>
      </c>
      <c r="N20" t="s">
        <v>50</v>
      </c>
    </row>
    <row r="21" spans="5:14">
      <c r="E21" s="5" t="s">
        <v>13</v>
      </c>
      <c r="F21" s="6">
        <v>48</v>
      </c>
      <c r="G21" s="6">
        <v>300000</v>
      </c>
      <c r="H21" s="6">
        <v>14400000</v>
      </c>
      <c r="K21" s="5" t="s">
        <v>13</v>
      </c>
      <c r="L21" s="6">
        <v>98</v>
      </c>
      <c r="M21" s="6">
        <v>600000</v>
      </c>
      <c r="N21" s="6">
        <v>58800000</v>
      </c>
    </row>
    <row r="22" spans="5:14">
      <c r="E22" s="5" t="s">
        <v>10</v>
      </c>
      <c r="F22" s="6">
        <v>53</v>
      </c>
      <c r="G22" s="6">
        <v>490000</v>
      </c>
      <c r="H22" s="6">
        <v>25970000</v>
      </c>
      <c r="K22" s="5" t="s">
        <v>10</v>
      </c>
      <c r="L22" s="6">
        <v>108</v>
      </c>
      <c r="M22" s="6">
        <v>980000</v>
      </c>
      <c r="N22" s="6">
        <v>105840000</v>
      </c>
    </row>
    <row r="23" spans="5:14">
      <c r="E23" s="5" t="s">
        <v>19</v>
      </c>
      <c r="F23" s="6">
        <v>56</v>
      </c>
      <c r="G23" s="6">
        <v>180000</v>
      </c>
      <c r="H23" s="6">
        <v>10080000</v>
      </c>
      <c r="K23" s="5" t="s">
        <v>19</v>
      </c>
      <c r="L23" s="6">
        <v>135</v>
      </c>
      <c r="M23" s="6">
        <v>360000</v>
      </c>
      <c r="N23" s="6">
        <v>48600000</v>
      </c>
    </row>
    <row r="24" spans="5:14">
      <c r="E24" s="5" t="s">
        <v>16</v>
      </c>
      <c r="F24" s="6">
        <v>48</v>
      </c>
      <c r="G24" s="6">
        <v>120000</v>
      </c>
      <c r="H24" s="6">
        <v>5760000</v>
      </c>
      <c r="K24" s="5" t="s">
        <v>16</v>
      </c>
      <c r="L24" s="6">
        <v>108</v>
      </c>
      <c r="M24" s="6">
        <v>240000</v>
      </c>
      <c r="N24" s="6">
        <v>25920000</v>
      </c>
    </row>
    <row r="25" spans="5:14">
      <c r="E25" s="5" t="s">
        <v>26</v>
      </c>
      <c r="F25" s="6">
        <v>205</v>
      </c>
      <c r="G25" s="6">
        <v>1090000</v>
      </c>
      <c r="H25" s="6">
        <v>223450000</v>
      </c>
      <c r="K25" s="5" t="s">
        <v>26</v>
      </c>
      <c r="L25" s="6">
        <v>449</v>
      </c>
      <c r="M25" s="6">
        <v>2180000</v>
      </c>
      <c r="N25" s="6">
        <v>978820000</v>
      </c>
    </row>
    <row r="28" spans="5:14" ht="15" customHeight="1"/>
    <row r="30" spans="5:14" ht="15" customHeight="1"/>
    <row r="31" spans="5:14" ht="15" customHeight="1"/>
    <row r="33" ht="15" customHeight="1"/>
    <row r="35" ht="15" customHeight="1"/>
    <row r="36" ht="15" customHeight="1"/>
  </sheetData>
  <mergeCells count="5">
    <mergeCell ref="L18:M18"/>
    <mergeCell ref="F18:G18"/>
    <mergeCell ref="K16:N17"/>
    <mergeCell ref="E16:H17"/>
    <mergeCell ref="A1:B1"/>
  </mergeCells>
  <conditionalFormatting sqref="H5:H7">
    <cfRule type="containsText" dxfId="4" priority="1" operator="containsText" text="Profit">
      <formula>NOT(ISERROR(SEARCH("Profit",H5)))</formula>
    </cfRule>
    <cfRule type="containsText" dxfId="3" priority="2" operator="containsText" text="Loss">
      <formula>NOT(ISERROR(SEARCH("Loss",H5)))</formula>
    </cfRule>
    <cfRule type="colorScale" priority="3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1(a),(b),(c),(d),(e)</vt:lpstr>
      <vt:lpstr>2(a),(b),(c),(d)</vt:lpstr>
      <vt:lpstr>3(a),(b)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</dc:creator>
  <cp:lastModifiedBy>Guest-MC</cp:lastModifiedBy>
  <dcterms:created xsi:type="dcterms:W3CDTF">2024-05-29T21:50:26Z</dcterms:created>
  <dcterms:modified xsi:type="dcterms:W3CDTF">2024-12-07T03:56:57Z</dcterms:modified>
</cp:coreProperties>
</file>