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uja.pednekar\Rutuja\Takeda\Phase 2\"/>
    </mc:Choice>
  </mc:AlternateContent>
  <xr:revisionPtr revIDLastSave="0" documentId="13_ncr:1_{ECE9ADFF-0636-47F3-B346-AFCEE927C75C}" xr6:coauthVersionLast="47" xr6:coauthVersionMax="47" xr10:uidLastSave="{00000000-0000-0000-0000-000000000000}"/>
  <bookViews>
    <workbookView xWindow="-120" yWindow="-120" windowWidth="20730" windowHeight="11160" xr2:uid="{C98C2B8A-F9FA-4BE9-B9FC-DAF093BE2944}"/>
  </bookViews>
  <sheets>
    <sheet name="Twitter" sheetId="1" r:id="rId1"/>
    <sheet name="LinkedIn" sheetId="2" r:id="rId2"/>
    <sheet name="YouTube" sheetId="3" r:id="rId3"/>
    <sheet name="Instagram" sheetId="4" r:id="rId4"/>
    <sheet name="Facebook" sheetId="9" r:id="rId5"/>
    <sheet name="Conferences" sheetId="5" r:id="rId6"/>
    <sheet name="Digital Events" sheetId="6" r:id="rId7"/>
    <sheet name="Affinity" sheetId="7" r:id="rId8"/>
    <sheet name="Criteria and Weightages" sheetId="8" r:id="rId9"/>
    <sheet name="Sheet1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9" i="8" l="1"/>
  <c r="AD49" i="8"/>
  <c r="AI19" i="8"/>
  <c r="AI14" i="8"/>
  <c r="AI8" i="8"/>
  <c r="AD23" i="8"/>
  <c r="AD19" i="8"/>
  <c r="AD14" i="8"/>
  <c r="AD8" i="8"/>
  <c r="Y49" i="8"/>
  <c r="Y25" i="8"/>
  <c r="Y20" i="8"/>
  <c r="Y14" i="8"/>
  <c r="Y8" i="8"/>
  <c r="T49" i="8"/>
  <c r="T37" i="8"/>
  <c r="T32" i="8"/>
  <c r="T26" i="8"/>
  <c r="T20" i="8"/>
  <c r="T14" i="8"/>
  <c r="T8" i="8"/>
  <c r="O49" i="8"/>
  <c r="O20" i="8"/>
  <c r="O14" i="8"/>
  <c r="O8" i="8"/>
  <c r="J49" i="8"/>
  <c r="E49" i="8"/>
  <c r="J44" i="8"/>
  <c r="J38" i="8"/>
  <c r="J32" i="8"/>
  <c r="J26" i="8"/>
  <c r="J20" i="8"/>
  <c r="J14" i="8"/>
  <c r="J8" i="8"/>
  <c r="E44" i="8"/>
  <c r="E38" i="8"/>
  <c r="E32" i="8"/>
  <c r="E26" i="8"/>
  <c r="E20" i="8"/>
  <c r="E14" i="8"/>
  <c r="E8" i="8"/>
  <c r="AF10" i="8" l="1"/>
  <c r="AA10" i="8"/>
  <c r="V16" i="8" l="1"/>
  <c r="V10" i="8"/>
  <c r="Q28" i="8"/>
  <c r="Q22" i="8"/>
  <c r="Q16" i="8"/>
  <c r="Q10" i="8"/>
  <c r="L22" i="8"/>
  <c r="L16" i="8"/>
  <c r="L10" i="8"/>
  <c r="G28" i="8"/>
  <c r="G22" i="8"/>
  <c r="G16" i="8"/>
  <c r="G10" i="8"/>
  <c r="B34" i="8"/>
  <c r="B22" i="8"/>
  <c r="B16" i="8"/>
  <c r="B28" i="8"/>
  <c r="B10" i="8"/>
  <c r="B53" i="8" l="1"/>
</calcChain>
</file>

<file path=xl/sharedStrings.xml><?xml version="1.0" encoding="utf-8"?>
<sst xmlns="http://schemas.openxmlformats.org/spreadsheetml/2006/main" count="292" uniqueCount="115">
  <si>
    <t>Parameters</t>
  </si>
  <si>
    <t>Weightage</t>
  </si>
  <si>
    <t>Scores - presence_twitter</t>
  </si>
  <si>
    <t>Score - no. of Tweets_twitter</t>
  </si>
  <si>
    <t>Scores - no. of Followers_twitter</t>
  </si>
  <si>
    <t>Scores - no. of Following_twitter</t>
  </si>
  <si>
    <t>Scores - Favourtied times per Tweet_twitter</t>
  </si>
  <si>
    <t>Scores - Recency of post_twitter</t>
  </si>
  <si>
    <t>Scores - Relevancy_twitter</t>
  </si>
  <si>
    <t>Total Score_twitter</t>
  </si>
  <si>
    <t>Scores - presence_linkedin</t>
  </si>
  <si>
    <t>Scoring- no. of Posts_linkedin</t>
  </si>
  <si>
    <t>Average comments per post_linkedin</t>
  </si>
  <si>
    <t>Scores - no. of Followers_linkedin</t>
  </si>
  <si>
    <t>Scores - Average reactions per post_linkedin</t>
  </si>
  <si>
    <t>Scores - Recency of comments_linkedin</t>
  </si>
  <si>
    <t>Scores - Recency of post_linkedin</t>
  </si>
  <si>
    <t>Scores - Relevancy_linkedin</t>
  </si>
  <si>
    <t>Total Score_linkedin</t>
  </si>
  <si>
    <t>Scores - presence_youtube</t>
  </si>
  <si>
    <t>Scoring- no. of videos_youtube</t>
  </si>
  <si>
    <t>Scores - no. of views_youtube</t>
  </si>
  <si>
    <t>Scores - no. of likes_youtube</t>
  </si>
  <si>
    <t>Scores  - Total Subscriptions_youtube</t>
  </si>
  <si>
    <t>Scores - Recency_youtube</t>
  </si>
  <si>
    <t>Scores - Relevancy_youtube</t>
  </si>
  <si>
    <t>Total Score_youtube</t>
  </si>
  <si>
    <t>Score -Instagram Presence</t>
  </si>
  <si>
    <t>Scores - Instagram Posts</t>
  </si>
  <si>
    <t>Scores - no. of Instagram Followers</t>
  </si>
  <si>
    <t>Scores - no. of Instagram Following</t>
  </si>
  <si>
    <t>Total Score_instagram</t>
  </si>
  <si>
    <t>Conference Presence Score</t>
  </si>
  <si>
    <t>Scoring - No. of Presentations</t>
  </si>
  <si>
    <t>Recency Score Conference</t>
  </si>
  <si>
    <t>Confernce Type</t>
  </si>
  <si>
    <t>Score - Role_Conference</t>
  </si>
  <si>
    <t>Total Score_conferences</t>
  </si>
  <si>
    <t>Digital Events Participation</t>
  </si>
  <si>
    <t>Score - No. of events</t>
  </si>
  <si>
    <t>Recency Score_Digital</t>
  </si>
  <si>
    <t>Score - Role</t>
  </si>
  <si>
    <t>Total Score_digital</t>
  </si>
  <si>
    <t>Total Score_social_media</t>
  </si>
  <si>
    <t>Total Score_digital_activity</t>
  </si>
  <si>
    <t>Scores - tweets_per_day</t>
  </si>
  <si>
    <t>No posts</t>
  </si>
  <si>
    <t>Non Relevant</t>
  </si>
  <si>
    <t>Relevant</t>
  </si>
  <si>
    <t>Relevancy</t>
  </si>
  <si>
    <t>1-2 months before</t>
  </si>
  <si>
    <t>Recency of Tweets/Retweets</t>
  </si>
  <si>
    <t>Nil</t>
  </si>
  <si>
    <t>Low (&lt;)</t>
  </si>
  <si>
    <t>Medium</t>
  </si>
  <si>
    <t>High (&gt;)</t>
  </si>
  <si>
    <t>Favourtied times per Tweet</t>
  </si>
  <si>
    <t>Number following</t>
  </si>
  <si>
    <t>Number of followers</t>
  </si>
  <si>
    <t>Tweets per day</t>
  </si>
  <si>
    <t>Number of Tweets</t>
  </si>
  <si>
    <t>N</t>
  </si>
  <si>
    <t>Y</t>
  </si>
  <si>
    <t>Presence of ID</t>
  </si>
  <si>
    <t>Score</t>
  </si>
  <si>
    <t>Twitter</t>
  </si>
  <si>
    <t>Weightages</t>
  </si>
  <si>
    <t>Percentile</t>
  </si>
  <si>
    <t>Low (&lt;=)</t>
  </si>
  <si>
    <t>31-60</t>
  </si>
  <si>
    <t>Within a month (&lt;=)</t>
  </si>
  <si>
    <t>Older than 2 months (&gt;)</t>
  </si>
  <si>
    <t>LinkedIn</t>
  </si>
  <si>
    <t>Number of Posts</t>
  </si>
  <si>
    <t>Average comments per post</t>
  </si>
  <si>
    <t>Recency of Posts</t>
  </si>
  <si>
    <t>Post Relevancy</t>
  </si>
  <si>
    <t>Recency of Comments</t>
  </si>
  <si>
    <t>Average reactions count per post</t>
  </si>
  <si>
    <t>31-365</t>
  </si>
  <si>
    <t>Score -Facebook Presence</t>
  </si>
  <si>
    <t>Scores -  Facebook Posts</t>
  </si>
  <si>
    <t>Scores -Friends</t>
  </si>
  <si>
    <t>Scores - Recency of post_Facebook</t>
  </si>
  <si>
    <t>Total Score_Facebook</t>
  </si>
  <si>
    <t>Instagram</t>
  </si>
  <si>
    <t>Number of followings</t>
  </si>
  <si>
    <t>Youtube</t>
  </si>
  <si>
    <t>Number of Videos</t>
  </si>
  <si>
    <t>Number of views</t>
  </si>
  <si>
    <t>Number of Likes</t>
  </si>
  <si>
    <t>Number of Subscription</t>
  </si>
  <si>
    <t>Facebook</t>
  </si>
  <si>
    <t>Number of Friends</t>
  </si>
  <si>
    <t>Conference</t>
  </si>
  <si>
    <t>Number of Presentations</t>
  </si>
  <si>
    <t>Conference Type</t>
  </si>
  <si>
    <t>Online</t>
  </si>
  <si>
    <t>Offline</t>
  </si>
  <si>
    <t>Conference Role</t>
  </si>
  <si>
    <t>Presentor</t>
  </si>
  <si>
    <t>Co-Presentor</t>
  </si>
  <si>
    <t>Within a year (&lt;=)</t>
  </si>
  <si>
    <t>&gt;365</t>
  </si>
  <si>
    <t>More than a year ago</t>
  </si>
  <si>
    <t>Digital Events</t>
  </si>
  <si>
    <t>Number of Events</t>
  </si>
  <si>
    <t>Digital Role</t>
  </si>
  <si>
    <t>Count</t>
  </si>
  <si>
    <t>Platform</t>
  </si>
  <si>
    <t>New Weightage</t>
  </si>
  <si>
    <t>Old Weightages</t>
  </si>
  <si>
    <t>Higher weightage because more proportion of relevant posts</t>
  </si>
  <si>
    <t>Less HCP presence on youtube, less number of videos, posting relevant material on youtube has more significance</t>
  </si>
  <si>
    <t>More digital presence than 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</si>
</sst>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9" fontId="0" fillId="0" borderId="0" xfId="1" applyFont="1"/>
    <xf numFmtId="9" fontId="0" fillId="0" borderId="0" xfId="0" applyNumberFormat="1"/>
    <xf numFmtId="9" fontId="0" fillId="11" borderId="0" xfId="0" applyNumberFormat="1" applyFill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10" borderId="0" xfId="0" applyFill="1"/>
    <xf numFmtId="9" fontId="1" fillId="10" borderId="0" xfId="0" applyNumberFormat="1" applyFont="1" applyFill="1" applyAlignment="1">
      <alignment horizontal="right"/>
    </xf>
    <xf numFmtId="0" fontId="0" fillId="9" borderId="0" xfId="0" applyFill="1"/>
    <xf numFmtId="9" fontId="0" fillId="9" borderId="0" xfId="0" applyNumberFormat="1" applyFill="1" applyAlignment="1">
      <alignment horizontal="right"/>
    </xf>
    <xf numFmtId="0" fontId="0" fillId="8" borderId="0" xfId="0" applyFill="1"/>
    <xf numFmtId="9" fontId="0" fillId="8" borderId="0" xfId="0" applyNumberFormat="1" applyFill="1" applyAlignment="1">
      <alignment horizontal="right"/>
    </xf>
    <xf numFmtId="16" fontId="0" fillId="0" borderId="0" xfId="0" quotePrefix="1" applyNumberFormat="1" applyAlignment="1">
      <alignment horizontal="right"/>
    </xf>
    <xf numFmtId="0" fontId="0" fillId="7" borderId="0" xfId="0" applyFill="1"/>
    <xf numFmtId="9" fontId="0" fillId="7" borderId="0" xfId="0" applyNumberFormat="1" applyFill="1" applyAlignment="1">
      <alignment horizontal="right"/>
    </xf>
    <xf numFmtId="0" fontId="0" fillId="3" borderId="0" xfId="0" applyFill="1"/>
    <xf numFmtId="0" fontId="0" fillId="0" borderId="0" xfId="0" quotePrefix="1" applyAlignment="1">
      <alignment horizontal="right"/>
    </xf>
    <xf numFmtId="0" fontId="0" fillId="5" borderId="0" xfId="0" applyFill="1"/>
    <xf numFmtId="9" fontId="0" fillId="4" borderId="0" xfId="0" applyNumberFormat="1" applyFill="1" applyAlignment="1">
      <alignment horizontal="right"/>
    </xf>
    <xf numFmtId="0" fontId="0" fillId="12" borderId="0" xfId="0" applyFill="1"/>
    <xf numFmtId="9" fontId="0" fillId="12" borderId="0" xfId="0" applyNumberFormat="1" applyFill="1" applyAlignment="1">
      <alignment horizontal="right"/>
    </xf>
    <xf numFmtId="0" fontId="3" fillId="0" borderId="0" xfId="0" applyFont="1"/>
    <xf numFmtId="9" fontId="0" fillId="5" borderId="0" xfId="0" applyNumberFormat="1" applyFill="1" applyAlignment="1">
      <alignment horizontal="right"/>
    </xf>
    <xf numFmtId="9" fontId="0" fillId="3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0" fillId="0" borderId="0" xfId="0" applyNumberFormat="1" applyAlignment="1">
      <alignment horizontal="right"/>
    </xf>
    <xf numFmtId="9" fontId="3" fillId="0" borderId="0" xfId="0" applyNumberFormat="1" applyFont="1" applyAlignment="1">
      <alignment horizontal="right"/>
    </xf>
    <xf numFmtId="165" fontId="0" fillId="0" borderId="0" xfId="0" applyNumberFormat="1"/>
    <xf numFmtId="0" fontId="8" fillId="5" borderId="0" xfId="0" applyFont="1" applyFill="1" applyAlignment="1">
      <alignment horizontal="right"/>
    </xf>
    <xf numFmtId="0" fontId="8" fillId="5" borderId="0" xfId="0" applyFont="1" applyFill="1"/>
    <xf numFmtId="1" fontId="8" fillId="5" borderId="0" xfId="0" applyNumberFormat="1" applyFont="1" applyFill="1"/>
    <xf numFmtId="165" fontId="8" fillId="5" borderId="0" xfId="0" applyNumberFormat="1" applyFont="1" applyFill="1"/>
    <xf numFmtId="9" fontId="9" fillId="5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6" fillId="4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F100-3C38-4A18-8263-92D774CB01AA}">
  <dimension ref="A1:C10"/>
  <sheetViews>
    <sheetView tabSelected="1" workbookViewId="0"/>
  </sheetViews>
  <sheetFormatPr defaultRowHeight="15" x14ac:dyDescent="0.25"/>
  <cols>
    <col min="1" max="1" width="44.7109375" customWidth="1"/>
    <col min="2" max="2" width="10.5703125" style="3" bestFit="1" customWidth="1"/>
  </cols>
  <sheetData>
    <row r="1" spans="1:3" x14ac:dyDescent="0.25">
      <c r="A1" s="1" t="s">
        <v>0</v>
      </c>
      <c r="B1" s="2" t="s">
        <v>1</v>
      </c>
    </row>
    <row r="2" spans="1:3" x14ac:dyDescent="0.25">
      <c r="A2" s="4" t="s">
        <v>2</v>
      </c>
      <c r="B2" s="3">
        <v>0.5</v>
      </c>
    </row>
    <row r="3" spans="1:3" x14ac:dyDescent="0.25">
      <c r="A3" s="4" t="s">
        <v>3</v>
      </c>
      <c r="B3" s="3">
        <v>0.18</v>
      </c>
    </row>
    <row r="4" spans="1:3" x14ac:dyDescent="0.25">
      <c r="A4" s="5" t="s">
        <v>45</v>
      </c>
      <c r="B4" s="3">
        <v>0.15</v>
      </c>
    </row>
    <row r="5" spans="1:3" x14ac:dyDescent="0.25">
      <c r="A5" s="4" t="s">
        <v>4</v>
      </c>
      <c r="B5" s="3">
        <v>0.2</v>
      </c>
    </row>
    <row r="6" spans="1:3" x14ac:dyDescent="0.25">
      <c r="A6" s="4" t="s">
        <v>5</v>
      </c>
      <c r="B6" s="3">
        <v>7.0000000000000007E-2</v>
      </c>
    </row>
    <row r="7" spans="1:3" x14ac:dyDescent="0.25">
      <c r="A7" s="4" t="s">
        <v>8</v>
      </c>
      <c r="B7" s="3">
        <v>0.2</v>
      </c>
    </row>
    <row r="8" spans="1:3" x14ac:dyDescent="0.25">
      <c r="A8" s="4" t="s">
        <v>6</v>
      </c>
      <c r="B8" s="3">
        <v>7.0000000000000007E-2</v>
      </c>
    </row>
    <row r="9" spans="1:3" x14ac:dyDescent="0.25">
      <c r="A9" s="4" t="s">
        <v>7</v>
      </c>
      <c r="B9" s="3">
        <v>0.13</v>
      </c>
    </row>
    <row r="10" spans="1:3" x14ac:dyDescent="0.25">
      <c r="A10" s="4" t="s">
        <v>9</v>
      </c>
      <c r="B10" s="3">
        <v>0.4</v>
      </c>
      <c r="C10" s="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68A6-1B70-4787-BC23-2324EBEE0E3B}">
  <dimension ref="A2:E7"/>
  <sheetViews>
    <sheetView workbookViewId="0">
      <selection activeCell="C8" sqref="C8"/>
    </sheetView>
  </sheetViews>
  <sheetFormatPr defaultRowHeight="15" x14ac:dyDescent="0.25"/>
  <cols>
    <col min="1" max="1" width="13.5703125" customWidth="1"/>
    <col min="3" max="3" width="15.28515625" bestFit="1" customWidth="1"/>
    <col min="4" max="4" width="15.140625" bestFit="1" customWidth="1"/>
  </cols>
  <sheetData>
    <row r="2" spans="1:5" x14ac:dyDescent="0.25">
      <c r="A2" t="s">
        <v>109</v>
      </c>
      <c r="B2" t="s">
        <v>108</v>
      </c>
      <c r="C2" t="s">
        <v>110</v>
      </c>
      <c r="D2" t="s">
        <v>111</v>
      </c>
    </row>
    <row r="3" spans="1:5" x14ac:dyDescent="0.25">
      <c r="A3" t="s">
        <v>65</v>
      </c>
      <c r="B3">
        <v>732</v>
      </c>
      <c r="C3">
        <v>35</v>
      </c>
      <c r="D3">
        <v>50</v>
      </c>
    </row>
    <row r="4" spans="1:5" x14ac:dyDescent="0.25">
      <c r="A4" t="s">
        <v>72</v>
      </c>
      <c r="B4">
        <v>1439</v>
      </c>
      <c r="C4">
        <v>45</v>
      </c>
      <c r="D4">
        <v>35</v>
      </c>
      <c r="E4" t="s">
        <v>112</v>
      </c>
    </row>
    <row r="5" spans="1:5" x14ac:dyDescent="0.25">
      <c r="A5" t="s">
        <v>85</v>
      </c>
      <c r="B5">
        <v>266</v>
      </c>
      <c r="C5">
        <v>5</v>
      </c>
      <c r="D5">
        <v>5</v>
      </c>
    </row>
    <row r="6" spans="1:5" x14ac:dyDescent="0.25">
      <c r="A6" t="s">
        <v>87</v>
      </c>
      <c r="B6">
        <v>200</v>
      </c>
      <c r="C6">
        <v>10</v>
      </c>
      <c r="D6">
        <v>5</v>
      </c>
      <c r="E6" t="s">
        <v>112</v>
      </c>
    </row>
    <row r="7" spans="1:5" x14ac:dyDescent="0.25">
      <c r="A7" t="s">
        <v>92</v>
      </c>
      <c r="B7">
        <v>403</v>
      </c>
      <c r="C7">
        <v>5</v>
      </c>
      <c r="D7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A6DE-E50E-4FCC-A449-EB9E5773C784}">
  <dimension ref="A1:C10"/>
  <sheetViews>
    <sheetView workbookViewId="0">
      <selection activeCell="D10" sqref="D10"/>
    </sheetView>
  </sheetViews>
  <sheetFormatPr defaultRowHeight="15" x14ac:dyDescent="0.25"/>
  <cols>
    <col min="1" max="1" width="41.140625" bestFit="1" customWidth="1"/>
    <col min="2" max="2" width="10.7109375" style="3" bestFit="1" customWidth="1"/>
  </cols>
  <sheetData>
    <row r="1" spans="1:3" x14ac:dyDescent="0.25">
      <c r="A1" s="1" t="s">
        <v>0</v>
      </c>
      <c r="B1" s="2" t="s">
        <v>1</v>
      </c>
    </row>
    <row r="2" spans="1:3" x14ac:dyDescent="0.25">
      <c r="A2" t="s">
        <v>10</v>
      </c>
      <c r="B2" s="3">
        <v>0.5</v>
      </c>
    </row>
    <row r="3" spans="1:3" x14ac:dyDescent="0.25">
      <c r="A3" t="s">
        <v>11</v>
      </c>
      <c r="B3" s="3">
        <v>0.18</v>
      </c>
    </row>
    <row r="4" spans="1:3" x14ac:dyDescent="0.25">
      <c r="A4" t="s">
        <v>12</v>
      </c>
      <c r="B4" s="3">
        <v>0.15</v>
      </c>
    </row>
    <row r="5" spans="1:3" x14ac:dyDescent="0.25">
      <c r="A5" t="s">
        <v>13</v>
      </c>
      <c r="B5" s="3">
        <v>0.27</v>
      </c>
    </row>
    <row r="6" spans="1:3" x14ac:dyDescent="0.25">
      <c r="A6" t="s">
        <v>14</v>
      </c>
      <c r="B6" s="3">
        <v>7.0000000000000007E-2</v>
      </c>
    </row>
    <row r="7" spans="1:3" x14ac:dyDescent="0.25">
      <c r="A7" t="s">
        <v>15</v>
      </c>
      <c r="B7" s="3">
        <v>0.08</v>
      </c>
    </row>
    <row r="8" spans="1:3" x14ac:dyDescent="0.25">
      <c r="A8" t="s">
        <v>16</v>
      </c>
      <c r="B8" s="3">
        <v>0.05</v>
      </c>
    </row>
    <row r="9" spans="1:3" x14ac:dyDescent="0.25">
      <c r="A9" t="s">
        <v>17</v>
      </c>
      <c r="B9" s="3">
        <v>0.2</v>
      </c>
    </row>
    <row r="10" spans="1:3" x14ac:dyDescent="0.25">
      <c r="A10" t="s">
        <v>18</v>
      </c>
      <c r="B10" s="3">
        <v>0.4</v>
      </c>
      <c r="C1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C6EE-46F0-4526-80FA-1B3AB9C713D6}">
  <dimension ref="A1:C9"/>
  <sheetViews>
    <sheetView workbookViewId="0">
      <selection activeCell="C8" sqref="C8"/>
    </sheetView>
  </sheetViews>
  <sheetFormatPr defaultRowHeight="15" x14ac:dyDescent="0.25"/>
  <cols>
    <col min="1" max="1" width="34.7109375" bestFit="1" customWidth="1"/>
    <col min="2" max="2" width="10.7109375" style="3" bestFit="1" customWidth="1"/>
  </cols>
  <sheetData>
    <row r="1" spans="1:3" x14ac:dyDescent="0.25">
      <c r="A1" s="1" t="s">
        <v>0</v>
      </c>
      <c r="B1" s="2" t="s">
        <v>1</v>
      </c>
    </row>
    <row r="2" spans="1:3" x14ac:dyDescent="0.25">
      <c r="A2" t="s">
        <v>19</v>
      </c>
      <c r="B2" s="3">
        <v>0.5</v>
      </c>
    </row>
    <row r="3" spans="1:3" x14ac:dyDescent="0.25">
      <c r="A3" t="s">
        <v>20</v>
      </c>
      <c r="B3" s="3">
        <v>0.13</v>
      </c>
    </row>
    <row r="4" spans="1:3" x14ac:dyDescent="0.25">
      <c r="A4" t="s">
        <v>21</v>
      </c>
      <c r="B4" s="3">
        <v>0.1</v>
      </c>
    </row>
    <row r="5" spans="1:3" x14ac:dyDescent="0.25">
      <c r="A5" t="s">
        <v>22</v>
      </c>
      <c r="B5" s="3">
        <v>7.0000000000000007E-2</v>
      </c>
    </row>
    <row r="6" spans="1:3" x14ac:dyDescent="0.25">
      <c r="A6" t="s">
        <v>23</v>
      </c>
      <c r="B6" s="3">
        <v>0.1</v>
      </c>
    </row>
    <row r="7" spans="1:3" x14ac:dyDescent="0.25">
      <c r="A7" t="s">
        <v>24</v>
      </c>
      <c r="B7" s="3">
        <v>0.27</v>
      </c>
    </row>
    <row r="8" spans="1:3" x14ac:dyDescent="0.25">
      <c r="A8" t="s">
        <v>25</v>
      </c>
      <c r="B8" s="3">
        <v>0.33</v>
      </c>
      <c r="C8" t="s">
        <v>113</v>
      </c>
    </row>
    <row r="9" spans="1:3" x14ac:dyDescent="0.25">
      <c r="A9" t="s">
        <v>26</v>
      </c>
      <c r="B9" s="3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860D-DFF4-4433-955B-25D46D73E180}">
  <dimension ref="A1:B6"/>
  <sheetViews>
    <sheetView workbookViewId="0">
      <selection activeCell="A5" sqref="A5"/>
    </sheetView>
  </sheetViews>
  <sheetFormatPr defaultRowHeight="15" x14ac:dyDescent="0.25"/>
  <cols>
    <col min="1" max="1" width="32.42578125" bestFit="1" customWidth="1"/>
    <col min="2" max="2" width="9.140625" style="3"/>
  </cols>
  <sheetData>
    <row r="1" spans="1:2" x14ac:dyDescent="0.25">
      <c r="A1" s="1" t="s">
        <v>0</v>
      </c>
      <c r="B1" s="2" t="s">
        <v>1</v>
      </c>
    </row>
    <row r="2" spans="1:2" x14ac:dyDescent="0.25">
      <c r="A2" t="s">
        <v>27</v>
      </c>
      <c r="B2" s="3">
        <v>0.5</v>
      </c>
    </row>
    <row r="3" spans="1:2" x14ac:dyDescent="0.25">
      <c r="A3" t="s">
        <v>28</v>
      </c>
      <c r="B3" s="3">
        <v>0.5</v>
      </c>
    </row>
    <row r="4" spans="1:2" x14ac:dyDescent="0.25">
      <c r="A4" t="s">
        <v>29</v>
      </c>
      <c r="B4" s="3">
        <v>0.25</v>
      </c>
    </row>
    <row r="5" spans="1:2" x14ac:dyDescent="0.25">
      <c r="A5" t="s">
        <v>30</v>
      </c>
      <c r="B5" s="3">
        <v>0.25</v>
      </c>
    </row>
    <row r="6" spans="1:2" x14ac:dyDescent="0.25">
      <c r="A6" t="s">
        <v>31</v>
      </c>
      <c r="B6" s="3"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2753D-922D-4358-8F16-8D803F7DC9AE}">
  <dimension ref="A1:B6"/>
  <sheetViews>
    <sheetView workbookViewId="0">
      <selection activeCell="C6" sqref="C6"/>
    </sheetView>
  </sheetViews>
  <sheetFormatPr defaultRowHeight="15" x14ac:dyDescent="0.25"/>
  <cols>
    <col min="1" max="1" width="32.42578125" bestFit="1" customWidth="1"/>
    <col min="2" max="2" width="9.140625" style="3"/>
  </cols>
  <sheetData>
    <row r="1" spans="1:2" x14ac:dyDescent="0.25">
      <c r="A1" s="1" t="s">
        <v>0</v>
      </c>
      <c r="B1" s="2" t="s">
        <v>1</v>
      </c>
    </row>
    <row r="2" spans="1:2" x14ac:dyDescent="0.25">
      <c r="A2" t="s">
        <v>80</v>
      </c>
      <c r="B2" s="3">
        <v>0.5</v>
      </c>
    </row>
    <row r="3" spans="1:2" x14ac:dyDescent="0.25">
      <c r="A3" t="s">
        <v>81</v>
      </c>
      <c r="B3" s="3">
        <v>0.5</v>
      </c>
    </row>
    <row r="4" spans="1:2" x14ac:dyDescent="0.25">
      <c r="A4" t="s">
        <v>82</v>
      </c>
      <c r="B4" s="3">
        <v>0.25</v>
      </c>
    </row>
    <row r="5" spans="1:2" x14ac:dyDescent="0.25">
      <c r="A5" t="s">
        <v>83</v>
      </c>
      <c r="B5" s="3">
        <v>0.25</v>
      </c>
    </row>
    <row r="6" spans="1:2" x14ac:dyDescent="0.25">
      <c r="A6" t="s">
        <v>84</v>
      </c>
      <c r="B6" s="3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D040-7033-4324-B2C4-A9D4DD991628}">
  <dimension ref="A1:B7"/>
  <sheetViews>
    <sheetView workbookViewId="0">
      <selection activeCell="F8" sqref="F8"/>
    </sheetView>
  </sheetViews>
  <sheetFormatPr defaultRowHeight="15" x14ac:dyDescent="0.25"/>
  <cols>
    <col min="1" max="1" width="27.7109375" bestFit="1" customWidth="1"/>
    <col min="2" max="2" width="12.140625" style="3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t="s">
        <v>32</v>
      </c>
      <c r="B2" s="3">
        <v>0.5</v>
      </c>
    </row>
    <row r="3" spans="1:2" x14ac:dyDescent="0.25">
      <c r="A3" t="s">
        <v>33</v>
      </c>
      <c r="B3" s="3">
        <v>0.4</v>
      </c>
    </row>
    <row r="4" spans="1:2" x14ac:dyDescent="0.25">
      <c r="A4" t="s">
        <v>34</v>
      </c>
      <c r="B4" s="3">
        <v>0.15</v>
      </c>
    </row>
    <row r="5" spans="1:2" x14ac:dyDescent="0.25">
      <c r="A5" t="s">
        <v>35</v>
      </c>
      <c r="B5" s="3">
        <v>0.3</v>
      </c>
    </row>
    <row r="6" spans="1:2" x14ac:dyDescent="0.25">
      <c r="A6" t="s">
        <v>36</v>
      </c>
      <c r="B6" s="3">
        <v>0.15</v>
      </c>
    </row>
    <row r="7" spans="1:2" x14ac:dyDescent="0.25">
      <c r="A7" t="s">
        <v>37</v>
      </c>
      <c r="B7" s="3">
        <v>0.7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2D36-9A16-463B-AE09-122E14E72EBD}">
  <dimension ref="A1:B6"/>
  <sheetViews>
    <sheetView workbookViewId="0">
      <selection activeCell="B11" sqref="B11"/>
    </sheetView>
  </sheetViews>
  <sheetFormatPr defaultRowHeight="15" x14ac:dyDescent="0.25"/>
  <cols>
    <col min="1" max="1" width="25.140625" bestFit="1" customWidth="1"/>
    <col min="2" max="2" width="9.140625" style="3"/>
  </cols>
  <sheetData>
    <row r="1" spans="1:2" x14ac:dyDescent="0.25">
      <c r="A1" s="1" t="s">
        <v>0</v>
      </c>
      <c r="B1" s="2" t="s">
        <v>1</v>
      </c>
    </row>
    <row r="2" spans="1:2" x14ac:dyDescent="0.25">
      <c r="A2" t="s">
        <v>38</v>
      </c>
      <c r="B2" s="3">
        <v>0.5</v>
      </c>
    </row>
    <row r="3" spans="1:2" x14ac:dyDescent="0.25">
      <c r="A3" t="s">
        <v>39</v>
      </c>
      <c r="B3" s="3">
        <v>0.6</v>
      </c>
    </row>
    <row r="4" spans="1:2" x14ac:dyDescent="0.25">
      <c r="A4" t="s">
        <v>40</v>
      </c>
      <c r="B4" s="3">
        <v>0.2</v>
      </c>
    </row>
    <row r="5" spans="1:2" x14ac:dyDescent="0.25">
      <c r="A5" t="s">
        <v>41</v>
      </c>
      <c r="B5" s="3">
        <v>0.2</v>
      </c>
    </row>
    <row r="6" spans="1:2" x14ac:dyDescent="0.25">
      <c r="A6" t="s">
        <v>42</v>
      </c>
      <c r="B6" s="3">
        <v>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7DD1B-3C24-423F-90F7-5BDAE5BFAA66}">
  <dimension ref="A1:C3"/>
  <sheetViews>
    <sheetView workbookViewId="0">
      <selection activeCell="G10" sqref="G10"/>
    </sheetView>
  </sheetViews>
  <sheetFormatPr defaultRowHeight="15" x14ac:dyDescent="0.25"/>
  <cols>
    <col min="1" max="1" width="25.140625" bestFit="1" customWidth="1"/>
    <col min="2" max="2" width="9.140625" style="3"/>
  </cols>
  <sheetData>
    <row r="1" spans="1:3" x14ac:dyDescent="0.25">
      <c r="A1" s="1" t="s">
        <v>0</v>
      </c>
      <c r="B1" s="2" t="s">
        <v>1</v>
      </c>
    </row>
    <row r="2" spans="1:3" x14ac:dyDescent="0.25">
      <c r="A2" t="s">
        <v>43</v>
      </c>
      <c r="B2" s="3">
        <v>0.8</v>
      </c>
    </row>
    <row r="3" spans="1:3" x14ac:dyDescent="0.25">
      <c r="A3" t="s">
        <v>44</v>
      </c>
      <c r="B3" s="3">
        <v>0.2</v>
      </c>
      <c r="C3" t="s">
        <v>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DA0A-4CD4-4453-B5E4-FEC965D3995F}">
  <dimension ref="A1:AI53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  <col min="2" max="2" width="11.5703125" style="9" customWidth="1"/>
    <col min="3" max="3" width="23.42578125" customWidth="1"/>
    <col min="4" max="4" width="12.7109375" customWidth="1"/>
    <col min="6" max="6" width="10.140625" bestFit="1" customWidth="1"/>
    <col min="7" max="7" width="15.7109375" style="9" customWidth="1"/>
    <col min="8" max="8" width="23.28515625" customWidth="1"/>
    <col min="9" max="9" width="16.140625" customWidth="1"/>
    <col min="11" max="11" width="12.28515625" customWidth="1"/>
    <col min="12" max="12" width="13.7109375" customWidth="1"/>
    <col min="13" max="13" width="13.140625" customWidth="1"/>
    <col min="28" max="28" width="11.7109375" customWidth="1"/>
    <col min="33" max="33" width="13.7109375" customWidth="1"/>
  </cols>
  <sheetData>
    <row r="1" spans="1:35" x14ac:dyDescent="0.25">
      <c r="A1" t="s">
        <v>67</v>
      </c>
      <c r="B1" s="11" t="s">
        <v>66</v>
      </c>
      <c r="C1" s="12" t="s">
        <v>0</v>
      </c>
      <c r="D1" t="s">
        <v>64</v>
      </c>
      <c r="F1" t="s">
        <v>67</v>
      </c>
      <c r="G1" s="11" t="s">
        <v>66</v>
      </c>
      <c r="H1" s="12" t="s">
        <v>0</v>
      </c>
      <c r="I1" t="s">
        <v>64</v>
      </c>
      <c r="K1" t="s">
        <v>67</v>
      </c>
      <c r="L1" s="11" t="s">
        <v>66</v>
      </c>
      <c r="M1" s="12" t="s">
        <v>0</v>
      </c>
      <c r="N1" t="s">
        <v>64</v>
      </c>
      <c r="P1" t="s">
        <v>67</v>
      </c>
      <c r="Q1" s="11" t="s">
        <v>66</v>
      </c>
      <c r="R1" s="12" t="s">
        <v>0</v>
      </c>
      <c r="S1" t="s">
        <v>64</v>
      </c>
      <c r="U1" t="s">
        <v>67</v>
      </c>
      <c r="V1" s="11" t="s">
        <v>66</v>
      </c>
      <c r="W1" s="12" t="s">
        <v>0</v>
      </c>
      <c r="X1" t="s">
        <v>64</v>
      </c>
      <c r="Z1" t="s">
        <v>67</v>
      </c>
      <c r="AA1" s="11" t="s">
        <v>66</v>
      </c>
      <c r="AB1" s="12" t="s">
        <v>0</v>
      </c>
      <c r="AC1" t="s">
        <v>64</v>
      </c>
      <c r="AE1" t="s">
        <v>67</v>
      </c>
      <c r="AF1" s="11" t="s">
        <v>66</v>
      </c>
      <c r="AG1" s="12" t="s">
        <v>0</v>
      </c>
      <c r="AH1" t="s">
        <v>64</v>
      </c>
    </row>
    <row r="2" spans="1:35" x14ac:dyDescent="0.25">
      <c r="A2" s="13"/>
      <c r="B2" s="14">
        <v>0.5</v>
      </c>
      <c r="C2" s="41" t="s">
        <v>65</v>
      </c>
      <c r="D2" s="41"/>
      <c r="F2" s="13"/>
      <c r="G2" s="14">
        <v>0.4</v>
      </c>
      <c r="H2" s="41" t="s">
        <v>72</v>
      </c>
      <c r="I2" s="41"/>
      <c r="K2" s="13"/>
      <c r="L2" s="14">
        <v>0.05</v>
      </c>
      <c r="M2" s="41" t="s">
        <v>85</v>
      </c>
      <c r="N2" s="41"/>
      <c r="P2" s="13"/>
      <c r="Q2" s="14">
        <v>0.05</v>
      </c>
      <c r="R2" s="41" t="s">
        <v>87</v>
      </c>
      <c r="S2" s="41"/>
      <c r="U2" s="13"/>
      <c r="V2" s="14">
        <v>0.05</v>
      </c>
      <c r="W2" s="41" t="s">
        <v>92</v>
      </c>
      <c r="X2" s="41"/>
      <c r="Z2" s="13"/>
      <c r="AA2" s="14">
        <v>0.7</v>
      </c>
      <c r="AB2" s="41" t="s">
        <v>94</v>
      </c>
      <c r="AC2" s="41"/>
      <c r="AE2" s="13"/>
      <c r="AF2" s="14">
        <v>0.3</v>
      </c>
      <c r="AG2" s="41" t="s">
        <v>105</v>
      </c>
      <c r="AH2" s="41"/>
    </row>
    <row r="3" spans="1:35" x14ac:dyDescent="0.25">
      <c r="L3" s="9"/>
      <c r="Q3" s="9"/>
      <c r="V3" s="9"/>
      <c r="AA3" s="9"/>
      <c r="AF3" s="9"/>
    </row>
    <row r="4" spans="1:35" x14ac:dyDescent="0.25">
      <c r="A4" s="15"/>
      <c r="B4" s="16">
        <v>0.5</v>
      </c>
      <c r="C4" s="46" t="s">
        <v>63</v>
      </c>
      <c r="D4" s="46"/>
      <c r="F4" s="15"/>
      <c r="G4" s="16"/>
      <c r="H4" s="42" t="s">
        <v>63</v>
      </c>
      <c r="I4" s="42"/>
      <c r="K4" s="15"/>
      <c r="L4" s="16"/>
      <c r="M4" s="42" t="s">
        <v>63</v>
      </c>
      <c r="N4" s="42"/>
      <c r="P4" s="15"/>
      <c r="Q4" s="16"/>
      <c r="R4" s="42" t="s">
        <v>63</v>
      </c>
      <c r="S4" s="42"/>
      <c r="U4" s="15"/>
      <c r="V4" s="16"/>
      <c r="W4" s="42" t="s">
        <v>63</v>
      </c>
      <c r="X4" s="42"/>
      <c r="Z4" s="15"/>
      <c r="AA4" s="16"/>
      <c r="AB4" s="42" t="s">
        <v>63</v>
      </c>
      <c r="AC4" s="42"/>
      <c r="AE4" s="15"/>
      <c r="AF4" s="16"/>
      <c r="AG4" s="42" t="s">
        <v>63</v>
      </c>
      <c r="AH4" s="42"/>
    </row>
    <row r="5" spans="1:35" x14ac:dyDescent="0.25">
      <c r="C5" t="s">
        <v>62</v>
      </c>
      <c r="D5">
        <v>1</v>
      </c>
      <c r="H5" t="s">
        <v>62</v>
      </c>
      <c r="I5">
        <v>1</v>
      </c>
      <c r="L5" s="9"/>
      <c r="M5" t="s">
        <v>62</v>
      </c>
      <c r="N5">
        <v>1</v>
      </c>
      <c r="Q5" s="9"/>
      <c r="R5" t="s">
        <v>62</v>
      </c>
      <c r="S5">
        <v>1</v>
      </c>
      <c r="V5" s="9"/>
      <c r="W5" t="s">
        <v>62</v>
      </c>
      <c r="X5">
        <v>1</v>
      </c>
      <c r="AA5" s="9"/>
      <c r="AB5" t="s">
        <v>62</v>
      </c>
      <c r="AC5">
        <v>1</v>
      </c>
      <c r="AF5" s="9"/>
      <c r="AG5" t="s">
        <v>62</v>
      </c>
      <c r="AH5">
        <v>1</v>
      </c>
    </row>
    <row r="6" spans="1:35" x14ac:dyDescent="0.25">
      <c r="C6" t="s">
        <v>61</v>
      </c>
      <c r="D6">
        <v>0</v>
      </c>
      <c r="H6" t="s">
        <v>61</v>
      </c>
      <c r="I6">
        <v>0</v>
      </c>
      <c r="L6" s="9"/>
      <c r="M6" t="s">
        <v>61</v>
      </c>
      <c r="N6">
        <v>0</v>
      </c>
      <c r="Q6" s="9"/>
      <c r="R6" t="s">
        <v>61</v>
      </c>
      <c r="S6">
        <v>0</v>
      </c>
      <c r="V6" s="9"/>
      <c r="W6" t="s">
        <v>61</v>
      </c>
      <c r="X6">
        <v>0</v>
      </c>
      <c r="AA6" s="9"/>
      <c r="AB6" t="s">
        <v>61</v>
      </c>
      <c r="AC6">
        <v>0</v>
      </c>
      <c r="AF6" s="9"/>
      <c r="AG6" t="s">
        <v>61</v>
      </c>
      <c r="AH6">
        <v>0</v>
      </c>
    </row>
    <row r="7" spans="1:35" x14ac:dyDescent="0.25">
      <c r="B7" s="11"/>
      <c r="G7" s="11"/>
    </row>
    <row r="8" spans="1:35" x14ac:dyDescent="0.25">
      <c r="A8" s="17"/>
      <c r="B8" s="18">
        <v>0.18</v>
      </c>
      <c r="C8" s="43" t="s">
        <v>60</v>
      </c>
      <c r="D8" s="43"/>
      <c r="E8" s="34">
        <f>D9*B8</f>
        <v>0.09</v>
      </c>
      <c r="F8" s="17"/>
      <c r="G8" s="18">
        <v>0.18</v>
      </c>
      <c r="H8" s="43" t="s">
        <v>73</v>
      </c>
      <c r="I8" s="43"/>
      <c r="J8">
        <f>G8*I9</f>
        <v>0.09</v>
      </c>
      <c r="K8" s="17"/>
      <c r="L8" s="18">
        <v>0.5</v>
      </c>
      <c r="M8" s="43" t="s">
        <v>73</v>
      </c>
      <c r="N8" s="43"/>
      <c r="O8">
        <f>L8*N9</f>
        <v>0.25</v>
      </c>
      <c r="P8" s="17"/>
      <c r="Q8" s="18">
        <v>0.13</v>
      </c>
      <c r="R8" s="43" t="s">
        <v>88</v>
      </c>
      <c r="S8" s="43"/>
      <c r="T8">
        <f>Q8*S9</f>
        <v>6.5000000000000002E-2</v>
      </c>
      <c r="U8" s="17"/>
      <c r="V8" s="18">
        <v>0.3</v>
      </c>
      <c r="W8" s="43" t="s">
        <v>73</v>
      </c>
      <c r="X8" s="43"/>
      <c r="Y8">
        <f>V8*X9</f>
        <v>0.15</v>
      </c>
      <c r="Z8" s="17"/>
      <c r="AA8" s="18">
        <v>0.4</v>
      </c>
      <c r="AB8" s="43" t="s">
        <v>95</v>
      </c>
      <c r="AC8" s="43"/>
      <c r="AD8">
        <f>AA8*AC9</f>
        <v>0.2</v>
      </c>
      <c r="AE8" s="17"/>
      <c r="AF8" s="18">
        <v>0.6</v>
      </c>
      <c r="AG8" s="43" t="s">
        <v>106</v>
      </c>
      <c r="AH8" s="43"/>
      <c r="AI8">
        <f>AF8*AH9</f>
        <v>0.3</v>
      </c>
    </row>
    <row r="9" spans="1:35" x14ac:dyDescent="0.25">
      <c r="A9" s="7">
        <v>0.7</v>
      </c>
      <c r="B9" s="9">
        <v>487</v>
      </c>
      <c r="C9" t="s">
        <v>55</v>
      </c>
      <c r="D9" s="10">
        <v>0.5</v>
      </c>
      <c r="F9" s="7">
        <v>0.9</v>
      </c>
      <c r="G9" s="9">
        <v>4</v>
      </c>
      <c r="H9" t="s">
        <v>55</v>
      </c>
      <c r="I9" s="10">
        <v>0.5</v>
      </c>
      <c r="K9" s="7">
        <v>0.7</v>
      </c>
      <c r="L9" s="9">
        <v>4</v>
      </c>
      <c r="M9" t="s">
        <v>55</v>
      </c>
      <c r="N9" s="10">
        <v>0.5</v>
      </c>
      <c r="P9" s="7">
        <v>0.9</v>
      </c>
      <c r="Q9" s="9">
        <v>9</v>
      </c>
      <c r="R9" t="s">
        <v>55</v>
      </c>
      <c r="S9" s="10">
        <v>0.5</v>
      </c>
      <c r="U9" s="7">
        <v>0.7</v>
      </c>
      <c r="V9" s="9">
        <v>8</v>
      </c>
      <c r="W9" t="s">
        <v>55</v>
      </c>
      <c r="X9" s="10">
        <v>0.5</v>
      </c>
      <c r="Z9" s="7">
        <v>0.9</v>
      </c>
      <c r="AA9" s="9">
        <v>6</v>
      </c>
      <c r="AB9" t="s">
        <v>55</v>
      </c>
      <c r="AC9" s="10">
        <v>0.5</v>
      </c>
      <c r="AE9" s="7">
        <v>0.9</v>
      </c>
      <c r="AF9" s="9">
        <v>3</v>
      </c>
      <c r="AG9" t="s">
        <v>55</v>
      </c>
      <c r="AH9" s="10">
        <v>0.5</v>
      </c>
    </row>
    <row r="10" spans="1:35" x14ac:dyDescent="0.25">
      <c r="B10" s="9" t="str">
        <f>CONCATENATE(B11+1,"-",B9)</f>
        <v>69-487</v>
      </c>
      <c r="C10" t="s">
        <v>54</v>
      </c>
      <c r="D10" s="10">
        <v>0.3</v>
      </c>
      <c r="G10" s="19" t="str">
        <f>CONCATENATE(G11+1,"-",G9)</f>
        <v>2-4</v>
      </c>
      <c r="H10" t="s">
        <v>54</v>
      </c>
      <c r="I10" s="10">
        <v>0.3</v>
      </c>
      <c r="L10" s="19" t="str">
        <f>CONCATENATE(L11+1,"-",L9)</f>
        <v>2-4</v>
      </c>
      <c r="M10" t="s">
        <v>54</v>
      </c>
      <c r="N10" s="10">
        <v>0.3</v>
      </c>
      <c r="Q10" s="19" t="str">
        <f>CONCATENATE(Q11+1,"-",Q9)</f>
        <v>4-9</v>
      </c>
      <c r="R10" t="s">
        <v>54</v>
      </c>
      <c r="S10" s="10">
        <v>0.3</v>
      </c>
      <c r="V10" s="19" t="str">
        <f>CONCATENATE(V11+1,"-",V9)</f>
        <v>4-8</v>
      </c>
      <c r="W10" t="s">
        <v>54</v>
      </c>
      <c r="X10" s="10">
        <v>0.3</v>
      </c>
      <c r="AA10" s="19" t="str">
        <f>CONCATENATE(AA11+1,"-",AA9)</f>
        <v>3-6</v>
      </c>
      <c r="AB10" t="s">
        <v>54</v>
      </c>
      <c r="AC10" s="10">
        <v>0.3</v>
      </c>
      <c r="AF10" s="19" t="str">
        <f>CONCATENATE(AF11+1,"-",AF9)</f>
        <v>2-3</v>
      </c>
      <c r="AG10" t="s">
        <v>54</v>
      </c>
      <c r="AH10" s="10">
        <v>0.3</v>
      </c>
    </row>
    <row r="11" spans="1:35" x14ac:dyDescent="0.25">
      <c r="A11" s="7">
        <v>0.4</v>
      </c>
      <c r="B11" s="9">
        <v>68</v>
      </c>
      <c r="C11" t="s">
        <v>68</v>
      </c>
      <c r="D11" s="10">
        <v>0.2</v>
      </c>
      <c r="F11" s="7">
        <v>0.8</v>
      </c>
      <c r="G11" s="9">
        <v>1</v>
      </c>
      <c r="H11" t="s">
        <v>68</v>
      </c>
      <c r="I11" s="10">
        <v>0.2</v>
      </c>
      <c r="K11" s="7">
        <v>0.4</v>
      </c>
      <c r="L11" s="9">
        <v>1</v>
      </c>
      <c r="M11" t="s">
        <v>68</v>
      </c>
      <c r="N11" s="10">
        <v>0.2</v>
      </c>
      <c r="P11" s="7">
        <v>0.7</v>
      </c>
      <c r="Q11" s="9">
        <v>3</v>
      </c>
      <c r="R11" t="s">
        <v>68</v>
      </c>
      <c r="S11" s="10">
        <v>0.2</v>
      </c>
      <c r="U11" s="7">
        <v>0.4</v>
      </c>
      <c r="V11" s="9">
        <v>3</v>
      </c>
      <c r="W11" t="s">
        <v>68</v>
      </c>
      <c r="X11" s="10">
        <v>0.2</v>
      </c>
      <c r="Z11" s="7">
        <v>0.6</v>
      </c>
      <c r="AA11" s="9">
        <v>2</v>
      </c>
      <c r="AB11" t="s">
        <v>68</v>
      </c>
      <c r="AC11" s="10">
        <v>0.2</v>
      </c>
      <c r="AE11" s="7">
        <v>0.6</v>
      </c>
      <c r="AF11" s="9">
        <v>1</v>
      </c>
      <c r="AG11" t="s">
        <v>68</v>
      </c>
      <c r="AH11" s="10">
        <v>0.2</v>
      </c>
    </row>
    <row r="12" spans="1:35" x14ac:dyDescent="0.25">
      <c r="B12" s="9">
        <v>0</v>
      </c>
      <c r="C12" t="s">
        <v>52</v>
      </c>
      <c r="D12" s="10">
        <v>0</v>
      </c>
      <c r="G12" s="9">
        <v>0</v>
      </c>
      <c r="H12" t="s">
        <v>52</v>
      </c>
      <c r="I12" s="10">
        <v>0</v>
      </c>
      <c r="L12" s="9">
        <v>0</v>
      </c>
      <c r="M12" t="s">
        <v>52</v>
      </c>
      <c r="N12" s="10">
        <v>0</v>
      </c>
      <c r="Q12" s="9">
        <v>0</v>
      </c>
      <c r="R12" t="s">
        <v>52</v>
      </c>
      <c r="S12" s="10">
        <v>0</v>
      </c>
      <c r="V12" s="9">
        <v>0</v>
      </c>
      <c r="W12" t="s">
        <v>52</v>
      </c>
      <c r="X12" s="10">
        <v>0</v>
      </c>
      <c r="AA12" s="9">
        <v>0</v>
      </c>
      <c r="AB12" t="s">
        <v>52</v>
      </c>
      <c r="AC12" s="10">
        <v>0</v>
      </c>
      <c r="AF12" s="9">
        <v>0</v>
      </c>
      <c r="AG12" t="s">
        <v>52</v>
      </c>
      <c r="AH12" s="10">
        <v>0</v>
      </c>
    </row>
    <row r="13" spans="1:35" x14ac:dyDescent="0.25">
      <c r="L13" s="9"/>
      <c r="Q13" s="9"/>
      <c r="V13" s="9"/>
      <c r="AA13" s="9"/>
      <c r="AF13" s="9"/>
    </row>
    <row r="14" spans="1:35" x14ac:dyDescent="0.25">
      <c r="A14" s="20"/>
      <c r="B14" s="21">
        <v>0.2</v>
      </c>
      <c r="C14" s="44" t="s">
        <v>58</v>
      </c>
      <c r="D14" s="44"/>
      <c r="E14" s="34">
        <f>D15*B14</f>
        <v>0.1</v>
      </c>
      <c r="F14" s="20"/>
      <c r="G14" s="21">
        <v>0.27</v>
      </c>
      <c r="H14" s="44" t="s">
        <v>58</v>
      </c>
      <c r="I14" s="44"/>
      <c r="J14">
        <f>G14*I15</f>
        <v>0.13500000000000001</v>
      </c>
      <c r="K14" s="20"/>
      <c r="L14" s="21">
        <v>0.25</v>
      </c>
      <c r="M14" s="44" t="s">
        <v>58</v>
      </c>
      <c r="N14" s="44"/>
      <c r="O14">
        <f>L14*N15</f>
        <v>0.125</v>
      </c>
      <c r="P14" s="20"/>
      <c r="Q14" s="21">
        <v>0.1</v>
      </c>
      <c r="R14" s="44" t="s">
        <v>89</v>
      </c>
      <c r="S14" s="44"/>
      <c r="T14">
        <f>Q14*S15</f>
        <v>0.05</v>
      </c>
      <c r="U14" s="20"/>
      <c r="V14" s="21">
        <v>0.3</v>
      </c>
      <c r="W14" s="44" t="s">
        <v>93</v>
      </c>
      <c r="X14" s="44"/>
      <c r="Y14">
        <f>V14*X15</f>
        <v>0.15</v>
      </c>
      <c r="Z14" s="22"/>
      <c r="AA14" s="8">
        <v>0.15</v>
      </c>
      <c r="AB14" s="40" t="s">
        <v>34</v>
      </c>
      <c r="AC14" s="40"/>
      <c r="AD14">
        <f>AA14*AC15</f>
        <v>7.4999999999999997E-2</v>
      </c>
      <c r="AE14" s="22"/>
      <c r="AF14" s="8">
        <v>0.2</v>
      </c>
      <c r="AG14" s="40" t="s">
        <v>34</v>
      </c>
      <c r="AH14" s="40"/>
      <c r="AI14">
        <f>AF14*AH15</f>
        <v>0.1</v>
      </c>
    </row>
    <row r="15" spans="1:35" x14ac:dyDescent="0.25">
      <c r="A15" s="7">
        <v>0.7</v>
      </c>
      <c r="B15" s="9">
        <v>257</v>
      </c>
      <c r="C15" t="s">
        <v>55</v>
      </c>
      <c r="D15" s="10">
        <v>0.5</v>
      </c>
      <c r="F15" s="7">
        <v>0.7</v>
      </c>
      <c r="G15" s="9">
        <v>153</v>
      </c>
      <c r="H15" t="s">
        <v>55</v>
      </c>
      <c r="I15" s="10">
        <v>0.5</v>
      </c>
      <c r="K15" s="7">
        <v>0.7</v>
      </c>
      <c r="L15" s="9">
        <v>153</v>
      </c>
      <c r="M15" t="s">
        <v>55</v>
      </c>
      <c r="N15" s="10">
        <v>0.5</v>
      </c>
      <c r="P15" s="7">
        <v>0.7</v>
      </c>
      <c r="Q15" s="9">
        <v>1035</v>
      </c>
      <c r="R15" t="s">
        <v>55</v>
      </c>
      <c r="S15" s="10">
        <v>0.5</v>
      </c>
      <c r="U15" s="7">
        <v>0.8</v>
      </c>
      <c r="V15" s="9">
        <v>350</v>
      </c>
      <c r="W15" t="s">
        <v>55</v>
      </c>
      <c r="X15" s="10">
        <v>0.5</v>
      </c>
      <c r="AA15" s="9">
        <v>365</v>
      </c>
      <c r="AB15" t="s">
        <v>102</v>
      </c>
      <c r="AC15" s="10">
        <v>0.5</v>
      </c>
      <c r="AF15" s="9">
        <v>365</v>
      </c>
      <c r="AG15" t="s">
        <v>102</v>
      </c>
      <c r="AH15" s="10">
        <v>0.5</v>
      </c>
    </row>
    <row r="16" spans="1:35" x14ac:dyDescent="0.25">
      <c r="B16" s="23" t="str">
        <f>CONCATENATE(B17+1,"-",B15)</f>
        <v>71-257</v>
      </c>
      <c r="C16" t="s">
        <v>54</v>
      </c>
      <c r="D16" s="10">
        <v>0.3</v>
      </c>
      <c r="G16" s="9" t="str">
        <f>CONCATENATE(G17+1,"-",G15)</f>
        <v>29-153</v>
      </c>
      <c r="H16" t="s">
        <v>54</v>
      </c>
      <c r="I16" s="10">
        <v>0.3</v>
      </c>
      <c r="L16" s="9" t="str">
        <f>CONCATENATE(L17+1,"-",L15)</f>
        <v>29-153</v>
      </c>
      <c r="M16" t="s">
        <v>54</v>
      </c>
      <c r="N16" s="10">
        <v>0.3</v>
      </c>
      <c r="Q16" s="9" t="str">
        <f>CONCATENATE(Q17+1,"-",Q15)</f>
        <v>379-1035</v>
      </c>
      <c r="R16" t="s">
        <v>54</v>
      </c>
      <c r="S16" s="10">
        <v>0.3</v>
      </c>
      <c r="V16" s="9" t="str">
        <f>CONCATENATE(V17+1,"-",V15)</f>
        <v>108-350</v>
      </c>
      <c r="W16" t="s">
        <v>54</v>
      </c>
      <c r="X16" s="10">
        <v>0.3</v>
      </c>
      <c r="AA16" s="9" t="s">
        <v>103</v>
      </c>
      <c r="AB16" t="s">
        <v>104</v>
      </c>
      <c r="AC16" s="10">
        <v>0.3</v>
      </c>
      <c r="AF16" s="9" t="s">
        <v>103</v>
      </c>
      <c r="AG16" t="s">
        <v>104</v>
      </c>
      <c r="AH16" s="10">
        <v>0.3</v>
      </c>
    </row>
    <row r="17" spans="1:35" x14ac:dyDescent="0.25">
      <c r="A17" s="7">
        <v>0.4</v>
      </c>
      <c r="B17" s="9">
        <v>70</v>
      </c>
      <c r="C17" t="s">
        <v>68</v>
      </c>
      <c r="D17" s="10">
        <v>0.2</v>
      </c>
      <c r="F17" s="7">
        <v>0.4</v>
      </c>
      <c r="G17" s="9">
        <v>28</v>
      </c>
      <c r="H17" t="s">
        <v>53</v>
      </c>
      <c r="I17" s="10">
        <v>0.2</v>
      </c>
      <c r="K17" s="7">
        <v>0.4</v>
      </c>
      <c r="L17" s="9">
        <v>28</v>
      </c>
      <c r="M17" t="s">
        <v>53</v>
      </c>
      <c r="N17" s="10">
        <v>0.2</v>
      </c>
      <c r="P17" s="7">
        <v>0.4</v>
      </c>
      <c r="Q17" s="9">
        <v>378</v>
      </c>
      <c r="R17" t="s">
        <v>53</v>
      </c>
      <c r="S17" s="10">
        <v>0.2</v>
      </c>
      <c r="U17" s="7">
        <v>0.6</v>
      </c>
      <c r="V17" s="9">
        <v>107</v>
      </c>
      <c r="W17" t="s">
        <v>53</v>
      </c>
      <c r="X17" s="10">
        <v>0.2</v>
      </c>
      <c r="AA17" s="9"/>
      <c r="AC17" s="10"/>
      <c r="AF17" s="9"/>
      <c r="AH17" s="10"/>
    </row>
    <row r="18" spans="1:35" x14ac:dyDescent="0.25">
      <c r="B18" s="9">
        <v>0</v>
      </c>
      <c r="C18" t="s">
        <v>52</v>
      </c>
      <c r="D18" s="10">
        <v>0</v>
      </c>
      <c r="G18" s="9">
        <v>0</v>
      </c>
      <c r="H18" t="s">
        <v>52</v>
      </c>
      <c r="I18" s="10">
        <v>0</v>
      </c>
      <c r="L18" s="9">
        <v>0</v>
      </c>
      <c r="M18" t="s">
        <v>52</v>
      </c>
      <c r="N18" s="10">
        <v>0</v>
      </c>
      <c r="Q18" s="9">
        <v>0</v>
      </c>
      <c r="R18" t="s">
        <v>52</v>
      </c>
      <c r="S18" s="10">
        <v>0</v>
      </c>
      <c r="V18" s="9">
        <v>0</v>
      </c>
      <c r="W18" t="s">
        <v>52</v>
      </c>
      <c r="X18" s="10">
        <v>0</v>
      </c>
      <c r="AA18" s="9"/>
      <c r="AF18" s="9"/>
    </row>
    <row r="19" spans="1:35" x14ac:dyDescent="0.25">
      <c r="Z19" s="22"/>
      <c r="AA19" s="8">
        <v>0.3</v>
      </c>
      <c r="AB19" s="40" t="s">
        <v>96</v>
      </c>
      <c r="AC19" s="40"/>
      <c r="AD19">
        <f>AA19*AC20</f>
        <v>0.15</v>
      </c>
      <c r="AE19" s="22"/>
      <c r="AF19" s="8">
        <v>0.2</v>
      </c>
      <c r="AG19" s="40" t="s">
        <v>107</v>
      </c>
      <c r="AH19" s="40"/>
      <c r="AI19">
        <f>AF19*AH20</f>
        <v>0.1</v>
      </c>
    </row>
    <row r="20" spans="1:35" x14ac:dyDescent="0.25">
      <c r="A20" s="20"/>
      <c r="B20" s="21">
        <v>7.0000000000000007E-2</v>
      </c>
      <c r="C20" s="44" t="s">
        <v>57</v>
      </c>
      <c r="D20" s="44"/>
      <c r="E20" s="34">
        <f>D21*B20</f>
        <v>3.5000000000000003E-2</v>
      </c>
      <c r="F20" s="24"/>
      <c r="G20" s="25">
        <v>7.0000000000000007E-2</v>
      </c>
      <c r="H20" s="47" t="s">
        <v>78</v>
      </c>
      <c r="I20" s="47"/>
      <c r="J20">
        <f>G20*I21</f>
        <v>3.5000000000000003E-2</v>
      </c>
      <c r="K20" s="20"/>
      <c r="L20" s="21">
        <v>0.25</v>
      </c>
      <c r="M20" s="44" t="s">
        <v>86</v>
      </c>
      <c r="N20" s="44"/>
      <c r="O20">
        <f>L20*N21</f>
        <v>0.125</v>
      </c>
      <c r="P20" s="20"/>
      <c r="Q20" s="21">
        <v>7.0000000000000007E-2</v>
      </c>
      <c r="R20" s="44" t="s">
        <v>90</v>
      </c>
      <c r="S20" s="44"/>
      <c r="T20">
        <f>Q20*S21</f>
        <v>3.5000000000000003E-2</v>
      </c>
      <c r="U20" s="22"/>
      <c r="V20" s="8">
        <v>0.2</v>
      </c>
      <c r="W20" s="40" t="s">
        <v>75</v>
      </c>
      <c r="X20" s="40"/>
      <c r="Y20">
        <f>V20*X21</f>
        <v>0.1</v>
      </c>
      <c r="AA20" s="9"/>
      <c r="AB20" t="s">
        <v>97</v>
      </c>
      <c r="AC20" s="10">
        <v>0.5</v>
      </c>
      <c r="AF20" s="9"/>
      <c r="AG20" t="s">
        <v>100</v>
      </c>
      <c r="AH20" s="10">
        <v>0.5</v>
      </c>
    </row>
    <row r="21" spans="1:35" x14ac:dyDescent="0.25">
      <c r="A21" s="7">
        <v>0.7</v>
      </c>
      <c r="B21" s="9">
        <v>348</v>
      </c>
      <c r="C21" t="s">
        <v>55</v>
      </c>
      <c r="D21" s="10">
        <v>0.5</v>
      </c>
      <c r="F21" s="7">
        <v>0.7</v>
      </c>
      <c r="G21" s="9">
        <v>15</v>
      </c>
      <c r="H21" t="s">
        <v>55</v>
      </c>
      <c r="I21" s="10">
        <v>0.5</v>
      </c>
      <c r="K21" s="7">
        <v>0.7</v>
      </c>
      <c r="L21" s="9">
        <v>153</v>
      </c>
      <c r="M21" t="s">
        <v>55</v>
      </c>
      <c r="N21" s="10">
        <v>0.5</v>
      </c>
      <c r="P21" s="7">
        <v>0.7</v>
      </c>
      <c r="Q21" s="9">
        <v>10</v>
      </c>
      <c r="R21" t="s">
        <v>55</v>
      </c>
      <c r="S21" s="10">
        <v>0.5</v>
      </c>
      <c r="V21" s="9">
        <v>30</v>
      </c>
      <c r="W21" t="s">
        <v>70</v>
      </c>
      <c r="X21" s="10">
        <v>0.5</v>
      </c>
      <c r="AA21" s="9"/>
      <c r="AB21" t="s">
        <v>98</v>
      </c>
      <c r="AC21" s="10">
        <v>0.3</v>
      </c>
      <c r="AF21" s="9"/>
      <c r="AG21" t="s">
        <v>101</v>
      </c>
      <c r="AH21" s="10">
        <v>0.3</v>
      </c>
    </row>
    <row r="22" spans="1:35" x14ac:dyDescent="0.25">
      <c r="B22" s="9" t="str">
        <f>CONCATENATE(B23+1,"-",B21)</f>
        <v>127-348</v>
      </c>
      <c r="C22" t="s">
        <v>54</v>
      </c>
      <c r="D22" s="10">
        <v>0.3</v>
      </c>
      <c r="G22" s="9" t="str">
        <f>CONCATENATE(G23+1,"-",G21)</f>
        <v>4-15</v>
      </c>
      <c r="H22" t="s">
        <v>54</v>
      </c>
      <c r="I22" s="10">
        <v>0.3</v>
      </c>
      <c r="L22" s="9" t="str">
        <f>CONCATENATE(L23+1,"-",L21)</f>
        <v>29-153</v>
      </c>
      <c r="M22" t="s">
        <v>54</v>
      </c>
      <c r="N22" s="10">
        <v>0.3</v>
      </c>
      <c r="Q22" s="9" t="str">
        <f>CONCATENATE(Q23+1,"-",Q21)</f>
        <v>4-10</v>
      </c>
      <c r="R22" t="s">
        <v>54</v>
      </c>
      <c r="S22" s="10">
        <v>0.3</v>
      </c>
      <c r="V22" s="9" t="s">
        <v>69</v>
      </c>
      <c r="W22" t="s">
        <v>50</v>
      </c>
      <c r="X22" s="10">
        <v>0.3</v>
      </c>
      <c r="AA22" s="9"/>
      <c r="AC22" s="10"/>
    </row>
    <row r="23" spans="1:35" x14ac:dyDescent="0.25">
      <c r="A23" s="7">
        <v>0.4</v>
      </c>
      <c r="B23" s="9">
        <v>126</v>
      </c>
      <c r="C23" t="s">
        <v>68</v>
      </c>
      <c r="D23" s="10">
        <v>0.2</v>
      </c>
      <c r="F23" s="7">
        <v>0.4</v>
      </c>
      <c r="G23" s="9">
        <v>3</v>
      </c>
      <c r="H23" t="s">
        <v>68</v>
      </c>
      <c r="I23" s="10">
        <v>0.2</v>
      </c>
      <c r="K23" s="7">
        <v>0.4</v>
      </c>
      <c r="L23" s="9">
        <v>28</v>
      </c>
      <c r="M23" t="s">
        <v>53</v>
      </c>
      <c r="N23" s="10">
        <v>0.2</v>
      </c>
      <c r="P23" s="7">
        <v>0.4</v>
      </c>
      <c r="Q23" s="9">
        <v>3</v>
      </c>
      <c r="R23" t="s">
        <v>53</v>
      </c>
      <c r="S23" s="10">
        <v>0.2</v>
      </c>
      <c r="V23" s="9">
        <v>60</v>
      </c>
      <c r="W23" t="s">
        <v>71</v>
      </c>
      <c r="X23" s="10">
        <v>0.2</v>
      </c>
      <c r="Z23" s="22"/>
      <c r="AA23" s="8">
        <v>0.15</v>
      </c>
      <c r="AB23" s="40" t="s">
        <v>99</v>
      </c>
      <c r="AC23" s="40"/>
      <c r="AD23">
        <f>AA23*AC24</f>
        <v>7.4999999999999997E-2</v>
      </c>
    </row>
    <row r="24" spans="1:35" x14ac:dyDescent="0.25">
      <c r="B24" s="9">
        <v>0</v>
      </c>
      <c r="C24" t="s">
        <v>52</v>
      </c>
      <c r="D24" s="10">
        <v>0</v>
      </c>
      <c r="G24" s="9">
        <v>0</v>
      </c>
      <c r="H24" t="s">
        <v>52</v>
      </c>
      <c r="I24" s="10">
        <v>0</v>
      </c>
      <c r="L24" s="9">
        <v>0</v>
      </c>
      <c r="M24" t="s">
        <v>52</v>
      </c>
      <c r="N24" s="10">
        <v>0</v>
      </c>
      <c r="Q24" s="9">
        <v>0</v>
      </c>
      <c r="R24" t="s">
        <v>52</v>
      </c>
      <c r="S24" s="10">
        <v>0</v>
      </c>
      <c r="V24" s="9"/>
      <c r="AA24" s="9"/>
      <c r="AB24" t="s">
        <v>100</v>
      </c>
      <c r="AC24" s="10">
        <v>0.5</v>
      </c>
    </row>
    <row r="25" spans="1:35" x14ac:dyDescent="0.25">
      <c r="B25"/>
      <c r="G25"/>
      <c r="U25" s="26"/>
      <c r="V25" s="27">
        <v>0.2</v>
      </c>
      <c r="W25" s="45" t="s">
        <v>76</v>
      </c>
      <c r="X25" s="45"/>
      <c r="Y25">
        <f>V25*X26</f>
        <v>0.1</v>
      </c>
      <c r="AA25" s="9"/>
      <c r="AB25" t="s">
        <v>101</v>
      </c>
      <c r="AC25" s="10">
        <v>0.3</v>
      </c>
    </row>
    <row r="26" spans="1:35" x14ac:dyDescent="0.25">
      <c r="A26" s="17"/>
      <c r="B26" s="18">
        <v>0.15</v>
      </c>
      <c r="C26" s="43" t="s">
        <v>59</v>
      </c>
      <c r="D26" s="43"/>
      <c r="E26" s="34">
        <f>D27*B26</f>
        <v>7.4999999999999997E-2</v>
      </c>
      <c r="F26" s="17"/>
      <c r="G26" s="18">
        <v>0.15</v>
      </c>
      <c r="H26" s="43" t="s">
        <v>74</v>
      </c>
      <c r="I26" s="43"/>
      <c r="J26">
        <f>G26*I27</f>
        <v>7.4999999999999997E-2</v>
      </c>
      <c r="P26" s="20"/>
      <c r="Q26" s="21">
        <v>0.1</v>
      </c>
      <c r="R26" s="44" t="s">
        <v>91</v>
      </c>
      <c r="S26" s="44"/>
      <c r="T26">
        <f>Q26*S27</f>
        <v>0.05</v>
      </c>
      <c r="V26" s="9"/>
      <c r="W26" t="s">
        <v>48</v>
      </c>
      <c r="X26">
        <v>0.5</v>
      </c>
      <c r="AA26" s="9"/>
      <c r="AC26" s="10"/>
    </row>
    <row r="27" spans="1:35" x14ac:dyDescent="0.25">
      <c r="A27" s="7">
        <v>0.7</v>
      </c>
      <c r="B27" s="9">
        <v>0.17899999999999999</v>
      </c>
      <c r="C27" t="s">
        <v>55</v>
      </c>
      <c r="D27" s="10">
        <v>0.5</v>
      </c>
      <c r="F27" s="7">
        <v>0.9</v>
      </c>
      <c r="G27" s="9">
        <v>6</v>
      </c>
      <c r="H27" t="s">
        <v>55</v>
      </c>
      <c r="I27" s="10">
        <v>0.5</v>
      </c>
      <c r="P27" s="7">
        <v>0.7</v>
      </c>
      <c r="Q27" s="9">
        <v>16786</v>
      </c>
      <c r="R27" t="s">
        <v>55</v>
      </c>
      <c r="S27" s="10">
        <v>0.5</v>
      </c>
      <c r="V27" s="9"/>
      <c r="W27" t="s">
        <v>47</v>
      </c>
      <c r="X27">
        <v>0.3</v>
      </c>
    </row>
    <row r="28" spans="1:35" x14ac:dyDescent="0.25">
      <c r="B28" s="19" t="str">
        <f>CONCATENATE(B29+0.001,"-",B27)</f>
        <v>0.035-0.179</v>
      </c>
      <c r="C28" t="s">
        <v>54</v>
      </c>
      <c r="D28" s="10">
        <v>0.3</v>
      </c>
      <c r="G28" s="9" t="str">
        <f>CONCATENATE(G29+1,"-",G27)</f>
        <v>3-6</v>
      </c>
      <c r="H28" t="s">
        <v>54</v>
      </c>
      <c r="I28" s="10">
        <v>0.3</v>
      </c>
      <c r="Q28" s="9" t="str">
        <f>CONCATENATE(Q29+1,"-",Q27)</f>
        <v>1076-16786</v>
      </c>
      <c r="R28" t="s">
        <v>54</v>
      </c>
      <c r="S28" s="10">
        <v>0.3</v>
      </c>
      <c r="V28" s="9"/>
      <c r="W28" t="s">
        <v>46</v>
      </c>
      <c r="X28" s="28">
        <v>0</v>
      </c>
    </row>
    <row r="29" spans="1:35" x14ac:dyDescent="0.25">
      <c r="A29" s="7">
        <v>0.4</v>
      </c>
      <c r="B29" s="9">
        <v>3.4000000000000002E-2</v>
      </c>
      <c r="C29" t="s">
        <v>68</v>
      </c>
      <c r="D29" s="10">
        <v>0.2</v>
      </c>
      <c r="F29" s="7">
        <v>0.8</v>
      </c>
      <c r="G29" s="9">
        <v>2</v>
      </c>
      <c r="H29" t="s">
        <v>68</v>
      </c>
      <c r="I29" s="10">
        <v>0.2</v>
      </c>
      <c r="P29" s="7">
        <v>0.4</v>
      </c>
      <c r="Q29" s="9">
        <v>1075</v>
      </c>
      <c r="R29" t="s">
        <v>53</v>
      </c>
      <c r="S29" s="10">
        <v>0.2</v>
      </c>
      <c r="V29" s="9"/>
    </row>
    <row r="30" spans="1:35" x14ac:dyDescent="0.25">
      <c r="B30" s="9">
        <v>0</v>
      </c>
      <c r="C30" t="s">
        <v>52</v>
      </c>
      <c r="D30" s="10">
        <v>0</v>
      </c>
      <c r="G30" s="9">
        <v>0</v>
      </c>
      <c r="H30" t="s">
        <v>52</v>
      </c>
      <c r="I30" s="10">
        <v>0</v>
      </c>
      <c r="Q30" s="9">
        <v>0</v>
      </c>
      <c r="R30" t="s">
        <v>52</v>
      </c>
      <c r="S30" s="10">
        <v>0</v>
      </c>
      <c r="V30" s="9"/>
      <c r="X30" s="10"/>
    </row>
    <row r="32" spans="1:35" x14ac:dyDescent="0.25">
      <c r="A32" s="24"/>
      <c r="B32" s="29">
        <v>7.0000000000000007E-2</v>
      </c>
      <c r="C32" s="48" t="s">
        <v>56</v>
      </c>
      <c r="D32" s="48"/>
      <c r="E32" s="34">
        <f>D33*B32</f>
        <v>3.5000000000000003E-2</v>
      </c>
      <c r="F32" s="22"/>
      <c r="G32" s="8">
        <v>0.05</v>
      </c>
      <c r="H32" s="40" t="s">
        <v>75</v>
      </c>
      <c r="I32" s="40"/>
      <c r="J32">
        <f>G32*I33</f>
        <v>2.5000000000000001E-2</v>
      </c>
      <c r="P32" s="22"/>
      <c r="Q32" s="8">
        <v>0.27</v>
      </c>
      <c r="R32" s="40" t="s">
        <v>75</v>
      </c>
      <c r="S32" s="40"/>
      <c r="T32">
        <f>Q32*S33</f>
        <v>0.13500000000000001</v>
      </c>
    </row>
    <row r="33" spans="1:20" x14ac:dyDescent="0.25">
      <c r="A33" s="7">
        <v>0.7</v>
      </c>
      <c r="B33" s="9">
        <v>3</v>
      </c>
      <c r="C33" t="s">
        <v>55</v>
      </c>
      <c r="D33" s="10">
        <v>0.5</v>
      </c>
      <c r="G33" s="9">
        <v>30</v>
      </c>
      <c r="H33" t="s">
        <v>70</v>
      </c>
      <c r="I33" s="10">
        <v>0.5</v>
      </c>
      <c r="Q33" s="9">
        <v>30</v>
      </c>
      <c r="R33" t="s">
        <v>70</v>
      </c>
      <c r="S33" s="10">
        <v>0.5</v>
      </c>
    </row>
    <row r="34" spans="1:20" x14ac:dyDescent="0.25">
      <c r="B34" s="9" t="str">
        <f>CONCATENATE(B35+1,"-",B33)</f>
        <v>2-3</v>
      </c>
      <c r="C34" t="s">
        <v>54</v>
      </c>
      <c r="D34" s="10">
        <v>0.3</v>
      </c>
      <c r="G34" s="9" t="s">
        <v>69</v>
      </c>
      <c r="H34" t="s">
        <v>50</v>
      </c>
      <c r="I34" s="10">
        <v>0.3</v>
      </c>
      <c r="Q34" s="9" t="s">
        <v>69</v>
      </c>
      <c r="R34" t="s">
        <v>50</v>
      </c>
      <c r="S34" s="10">
        <v>0.3</v>
      </c>
    </row>
    <row r="35" spans="1:20" x14ac:dyDescent="0.25">
      <c r="A35" s="7">
        <v>0.4</v>
      </c>
      <c r="B35" s="9">
        <v>1</v>
      </c>
      <c r="C35" t="s">
        <v>68</v>
      </c>
      <c r="D35" s="10">
        <v>0.2</v>
      </c>
      <c r="G35" s="9">
        <v>60</v>
      </c>
      <c r="H35" t="s">
        <v>71</v>
      </c>
      <c r="I35" s="10">
        <v>0.2</v>
      </c>
      <c r="Q35" s="9">
        <v>60</v>
      </c>
      <c r="R35" t="s">
        <v>71</v>
      </c>
      <c r="S35" s="10">
        <v>0.2</v>
      </c>
    </row>
    <row r="36" spans="1:20" x14ac:dyDescent="0.25">
      <c r="B36" s="9">
        <v>0</v>
      </c>
      <c r="C36" t="s">
        <v>52</v>
      </c>
      <c r="D36" s="10">
        <v>0</v>
      </c>
      <c r="Q36" s="9"/>
    </row>
    <row r="37" spans="1:20" x14ac:dyDescent="0.25">
      <c r="P37" s="26"/>
      <c r="Q37" s="27">
        <v>0.33</v>
      </c>
      <c r="R37" s="45" t="s">
        <v>76</v>
      </c>
      <c r="S37" s="45"/>
      <c r="T37">
        <f>Q37*S38</f>
        <v>0.16500000000000001</v>
      </c>
    </row>
    <row r="38" spans="1:20" x14ac:dyDescent="0.25">
      <c r="A38" s="22"/>
      <c r="B38" s="30">
        <v>0.13</v>
      </c>
      <c r="C38" s="40" t="s">
        <v>51</v>
      </c>
      <c r="D38" s="40"/>
      <c r="E38" s="34">
        <f>D39*B38</f>
        <v>6.5000000000000002E-2</v>
      </c>
      <c r="F38" s="22"/>
      <c r="G38" s="8">
        <v>0.08</v>
      </c>
      <c r="H38" s="40" t="s">
        <v>77</v>
      </c>
      <c r="I38" s="40"/>
      <c r="J38">
        <f>G38*I39</f>
        <v>0.04</v>
      </c>
      <c r="Q38" s="9"/>
      <c r="R38" t="s">
        <v>48</v>
      </c>
      <c r="S38">
        <v>0.5</v>
      </c>
    </row>
    <row r="39" spans="1:20" x14ac:dyDescent="0.25">
      <c r="B39" s="9">
        <v>30</v>
      </c>
      <c r="C39" t="s">
        <v>70</v>
      </c>
      <c r="D39" s="10">
        <v>0.5</v>
      </c>
      <c r="G39" s="9">
        <v>30</v>
      </c>
      <c r="H39" t="s">
        <v>70</v>
      </c>
      <c r="I39" s="10">
        <v>0.5</v>
      </c>
      <c r="Q39" s="9"/>
      <c r="R39" t="s">
        <v>47</v>
      </c>
      <c r="S39">
        <v>0.3</v>
      </c>
    </row>
    <row r="40" spans="1:20" x14ac:dyDescent="0.25">
      <c r="B40" s="9" t="s">
        <v>69</v>
      </c>
      <c r="C40" t="s">
        <v>50</v>
      </c>
      <c r="D40" s="10">
        <v>0.3</v>
      </c>
      <c r="G40" s="9" t="s">
        <v>79</v>
      </c>
      <c r="H40" t="s">
        <v>50</v>
      </c>
      <c r="I40" s="10">
        <v>0.3</v>
      </c>
      <c r="Q40" s="9"/>
      <c r="R40" t="s">
        <v>46</v>
      </c>
      <c r="S40" s="28">
        <v>0</v>
      </c>
    </row>
    <row r="41" spans="1:20" x14ac:dyDescent="0.25">
      <c r="B41" s="9">
        <v>60</v>
      </c>
      <c r="C41" t="s">
        <v>71</v>
      </c>
      <c r="D41" s="10">
        <v>0.2</v>
      </c>
      <c r="G41" s="9">
        <v>365</v>
      </c>
      <c r="H41" t="s">
        <v>71</v>
      </c>
      <c r="I41" s="10">
        <v>0.2</v>
      </c>
      <c r="Q41" s="9"/>
    </row>
    <row r="42" spans="1:20" x14ac:dyDescent="0.25">
      <c r="I42" s="28"/>
    </row>
    <row r="43" spans="1:20" x14ac:dyDescent="0.25">
      <c r="I43" s="28"/>
    </row>
    <row r="44" spans="1:20" x14ac:dyDescent="0.25">
      <c r="A44" s="26"/>
      <c r="B44" s="31">
        <v>0.2</v>
      </c>
      <c r="C44" s="45" t="s">
        <v>49</v>
      </c>
      <c r="D44" s="45"/>
      <c r="E44" s="34">
        <f>D45*B44</f>
        <v>0.1</v>
      </c>
      <c r="F44" s="26"/>
      <c r="G44" s="27">
        <v>0.2</v>
      </c>
      <c r="H44" s="45" t="s">
        <v>76</v>
      </c>
      <c r="I44" s="45"/>
      <c r="J44">
        <f>G44*I45</f>
        <v>0.1</v>
      </c>
    </row>
    <row r="45" spans="1:20" x14ac:dyDescent="0.25">
      <c r="B45" s="32"/>
      <c r="C45" t="s">
        <v>48</v>
      </c>
      <c r="D45">
        <v>0.5</v>
      </c>
      <c r="H45" t="s">
        <v>48</v>
      </c>
      <c r="I45">
        <v>0.5</v>
      </c>
    </row>
    <row r="46" spans="1:20" x14ac:dyDescent="0.25">
      <c r="C46" t="s">
        <v>47</v>
      </c>
      <c r="D46">
        <v>0.3</v>
      </c>
      <c r="H46" t="s">
        <v>47</v>
      </c>
      <c r="I46">
        <v>0.3</v>
      </c>
    </row>
    <row r="47" spans="1:20" x14ac:dyDescent="0.25">
      <c r="C47" t="s">
        <v>46</v>
      </c>
      <c r="D47">
        <v>0</v>
      </c>
      <c r="H47" t="s">
        <v>46</v>
      </c>
      <c r="I47" s="28">
        <v>0</v>
      </c>
    </row>
    <row r="49" spans="2:35" s="36" customFormat="1" ht="15.75" x14ac:dyDescent="0.25">
      <c r="B49" s="35"/>
      <c r="D49" s="37"/>
      <c r="E49" s="38">
        <f>SUM(E8:E44)</f>
        <v>0.5</v>
      </c>
      <c r="G49" s="39"/>
      <c r="J49" s="36">
        <f>SUM(J8:J44)</f>
        <v>0.5</v>
      </c>
      <c r="O49" s="36">
        <f>SUM(O8:O20)</f>
        <v>0.5</v>
      </c>
      <c r="T49" s="36">
        <f>SUM(T8:T37)</f>
        <v>0.5</v>
      </c>
      <c r="Y49" s="36">
        <f>SUM(Y8:Y25)</f>
        <v>0.5</v>
      </c>
      <c r="AD49" s="36">
        <f>SUM(AD8:AD23)</f>
        <v>0.5</v>
      </c>
      <c r="AI49" s="36">
        <f>SUM(AI8:AI19)</f>
        <v>0.5</v>
      </c>
    </row>
    <row r="53" spans="2:35" x14ac:dyDescent="0.25">
      <c r="B53" s="33">
        <f>SUM(B8:B52)</f>
        <v>1451.2130000000006</v>
      </c>
    </row>
  </sheetData>
  <mergeCells count="48">
    <mergeCell ref="H32:I32"/>
    <mergeCell ref="H44:I44"/>
    <mergeCell ref="H38:I38"/>
    <mergeCell ref="C14:D14"/>
    <mergeCell ref="H14:I14"/>
    <mergeCell ref="C32:D32"/>
    <mergeCell ref="C38:D38"/>
    <mergeCell ref="C44:D44"/>
    <mergeCell ref="H2:I2"/>
    <mergeCell ref="H4:I4"/>
    <mergeCell ref="H8:I8"/>
    <mergeCell ref="H26:I26"/>
    <mergeCell ref="C20:D20"/>
    <mergeCell ref="C2:D2"/>
    <mergeCell ref="C4:D4"/>
    <mergeCell ref="C8:D8"/>
    <mergeCell ref="C26:D26"/>
    <mergeCell ref="H20:I20"/>
    <mergeCell ref="M2:N2"/>
    <mergeCell ref="M4:N4"/>
    <mergeCell ref="M8:N8"/>
    <mergeCell ref="M14:N14"/>
    <mergeCell ref="M20:N20"/>
    <mergeCell ref="R26:S26"/>
    <mergeCell ref="R32:S32"/>
    <mergeCell ref="R37:S37"/>
    <mergeCell ref="W2:X2"/>
    <mergeCell ref="W4:X4"/>
    <mergeCell ref="W8:X8"/>
    <mergeCell ref="W14:X14"/>
    <mergeCell ref="W20:X20"/>
    <mergeCell ref="W25:X25"/>
    <mergeCell ref="R2:S2"/>
    <mergeCell ref="R4:S4"/>
    <mergeCell ref="R8:S8"/>
    <mergeCell ref="R14:S14"/>
    <mergeCell ref="R20:S20"/>
    <mergeCell ref="AB23:AC23"/>
    <mergeCell ref="AG2:AH2"/>
    <mergeCell ref="AG4:AH4"/>
    <mergeCell ref="AG8:AH8"/>
    <mergeCell ref="AG14:AH14"/>
    <mergeCell ref="AG19:AH19"/>
    <mergeCell ref="AB2:AC2"/>
    <mergeCell ref="AB4:AC4"/>
    <mergeCell ref="AB8:AC8"/>
    <mergeCell ref="AB14:AC14"/>
    <mergeCell ref="AB19:AC19"/>
  </mergeCells>
  <dataValidations count="3">
    <dataValidation type="custom" allowBlank="1" showInputMessage="1" showErrorMessage="1" error="Enter a numerical value." sqref="B9 B11:B12 B27 B29:B30 B15 B17:B18 B21 B23:B24 B33 B35:B36 G9 G11:G12 G27 G29:G30 G15 G17:G18 G21 G23:G24 G33 G35 G39 G41 L9 L11:L12 L15 L17:L18 L21 L23:L24 Q9 Q11:Q12 Q15 Q17:Q18 Q21 Q23:Q24 Q27 Q29:Q30 Q33 Q35 V9 V11:V12 V15 V17:V18 V35 V33 V30 V23 V21 AA9 AA11:AA12 AA17 AA15 AA22 AA20 AA26 AA24 AF9 AF11:AF12 AF17 AF15 AF20" xr:uid="{49FAEC9A-A277-4AD0-B25F-B5046B710053}">
      <formula1>ISNUMBER(B9)</formula1>
    </dataValidation>
    <dataValidation type="textLength" operator="equal" allowBlank="1" showInputMessage="1" showErrorMessage="1" sqref="H46 R39 W39 W27" xr:uid="{69F63F1C-469A-4F6B-953D-F271EB62195E}">
      <formula1>12</formula1>
    </dataValidation>
    <dataValidation type="textLength" operator="equal" allowBlank="1" showInputMessage="1" showErrorMessage="1" sqref="H45 R38 W38 W26" xr:uid="{C47144E8-41C4-47F5-A1DB-1CFFC612AA33}">
      <formula1>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Twitter</vt:lpstr>
      <vt:lpstr>LinkedIn</vt:lpstr>
      <vt:lpstr>YouTube</vt:lpstr>
      <vt:lpstr>Instagram</vt:lpstr>
      <vt:lpstr>Facebook</vt:lpstr>
      <vt:lpstr>Conferences</vt:lpstr>
      <vt:lpstr>Digital Events</vt:lpstr>
      <vt:lpstr>Affinity</vt:lpstr>
      <vt:lpstr>Criteria and Weightages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Rutuja Pednekar</dc:creator>
  <cp:lastModifiedBy>Rutuja Pednekar</cp:lastModifiedBy>
  <dcterms:created xsi:type="dcterms:W3CDTF">2022-06-23T10:18:22Z</dcterms:created>
  <dcterms:modified xsi:type="dcterms:W3CDTF">2023-03-13T10:35:54Z</dcterms:modified>
</cp:coreProperties>
</file>