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7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8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9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0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1.xml" ContentType="application/vnd.openxmlformats-officedocument.drawing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rakostadinova/Desktop/FINKI/zimski_2023/ikt menadzment/analizi 24 April/"/>
    </mc:Choice>
  </mc:AlternateContent>
  <xr:revisionPtr revIDLastSave="0" documentId="13_ncr:1_{8BFAB235-5BF8-A249-8E94-A6C04035EC1C}" xr6:coauthVersionLast="47" xr6:coauthVersionMax="47" xr10:uidLastSave="{00000000-0000-0000-0000-000000000000}"/>
  <bookViews>
    <workbookView xWindow="7040" yWindow="500" windowWidth="19100" windowHeight="20260" firstSheet="4" activeTab="4" xr2:uid="{F8EC17AF-E640-D34A-952A-5EE4205BAA0D}"/>
  </bookViews>
  <sheets>
    <sheet name="Cognitive Style Results" sheetId="1" r:id="rId1"/>
    <sheet name="Tollerance of Ambiguity Results" sheetId="2" r:id="rId2"/>
    <sheet name="Innovative Attitude Results" sheetId="4" r:id="rId3"/>
    <sheet name="Emotional Intelligence Results" sheetId="6" r:id="rId4"/>
    <sheet name="EM Intelligence v2" sheetId="14" r:id="rId5"/>
    <sheet name="Locus of Control Results" sheetId="3" r:id="rId6"/>
    <sheet name="Comparison - Cogn. Style" sheetId="8" r:id="rId7"/>
    <sheet name="Comparison - Tollerance of Amb." sheetId="10" r:id="rId8"/>
    <sheet name="Comparison - Innovative Att" sheetId="11" r:id="rId9"/>
    <sheet name="Comparison - Emotional Intellig" sheetId="12" r:id="rId10"/>
    <sheet name="Comparison - Locus of Contr" sheetId="13" r:id="rId11"/>
    <sheet name="HUMAN PARTICIPANTS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0" i="3" l="1"/>
  <c r="AJ59" i="3"/>
  <c r="AJ58" i="3"/>
  <c r="AJ57" i="3"/>
  <c r="AJ56" i="3"/>
  <c r="AJ55" i="3"/>
  <c r="AJ54" i="3"/>
  <c r="BJ61" i="14"/>
  <c r="BI61" i="14"/>
  <c r="BH61" i="14"/>
  <c r="BG61" i="14"/>
  <c r="BJ60" i="14"/>
  <c r="BI60" i="14"/>
  <c r="BH60" i="14"/>
  <c r="BG60" i="14"/>
  <c r="BJ59" i="14"/>
  <c r="BI59" i="14"/>
  <c r="BH59" i="14"/>
  <c r="BG59" i="14"/>
  <c r="BJ58" i="14"/>
  <c r="BI58" i="14"/>
  <c r="BH58" i="14"/>
  <c r="BG58" i="14"/>
  <c r="BJ57" i="14"/>
  <c r="BI57" i="14"/>
  <c r="BH57" i="14"/>
  <c r="BG57" i="14"/>
  <c r="BJ56" i="14"/>
  <c r="BI56" i="14"/>
  <c r="BH56" i="14"/>
  <c r="BG56" i="14"/>
  <c r="BJ55" i="14"/>
  <c r="BI55" i="14"/>
  <c r="BH55" i="14"/>
  <c r="BG55" i="14"/>
  <c r="BK50" i="14"/>
  <c r="BK49" i="14"/>
  <c r="BK48" i="14"/>
  <c r="BK47" i="14"/>
  <c r="BK46" i="14"/>
  <c r="BK45" i="14"/>
  <c r="BK44" i="14"/>
  <c r="BK42" i="14"/>
  <c r="BK41" i="14"/>
  <c r="BK40" i="14"/>
  <c r="BK39" i="14"/>
  <c r="BK38" i="14"/>
  <c r="BK37" i="14"/>
  <c r="BK36" i="14"/>
  <c r="BK34" i="14"/>
  <c r="BK33" i="14"/>
  <c r="BK32" i="14"/>
  <c r="BK31" i="14"/>
  <c r="BK30" i="14"/>
  <c r="BK29" i="14"/>
  <c r="BK28" i="14"/>
  <c r="BK26" i="14"/>
  <c r="BK25" i="14"/>
  <c r="BK24" i="14"/>
  <c r="BK23" i="14"/>
  <c r="BK22" i="14"/>
  <c r="BK20" i="14"/>
  <c r="BK19" i="14"/>
  <c r="BK17" i="14"/>
  <c r="BK16" i="14"/>
  <c r="BK15" i="14"/>
  <c r="BK14" i="14"/>
  <c r="BK13" i="14"/>
  <c r="BK12" i="14"/>
  <c r="BK11" i="14"/>
  <c r="BK9" i="14"/>
  <c r="BK8" i="14"/>
  <c r="BK7" i="14"/>
  <c r="BK6" i="14"/>
  <c r="BK5" i="14"/>
  <c r="BK4" i="14"/>
  <c r="BK3" i="14"/>
  <c r="AJ60" i="4"/>
  <c r="AJ59" i="4"/>
  <c r="AJ58" i="4"/>
  <c r="AJ57" i="4"/>
  <c r="AJ56" i="4"/>
  <c r="AJ55" i="4"/>
  <c r="AJ54" i="4"/>
  <c r="BV60" i="2"/>
  <c r="BU60" i="2"/>
  <c r="BT60" i="2"/>
  <c r="BV59" i="2"/>
  <c r="BU59" i="2"/>
  <c r="BT59" i="2"/>
  <c r="BV58" i="2"/>
  <c r="BU58" i="2"/>
  <c r="BT58" i="2"/>
  <c r="BV57" i="2"/>
  <c r="BU57" i="2"/>
  <c r="BT57" i="2"/>
  <c r="BV56" i="2"/>
  <c r="BU56" i="2"/>
  <c r="BT56" i="2"/>
  <c r="BV55" i="2"/>
  <c r="BU55" i="2"/>
  <c r="BT55" i="2"/>
  <c r="BV54" i="2"/>
  <c r="BU54" i="2"/>
  <c r="BT54" i="2"/>
  <c r="BZ49" i="2"/>
  <c r="BY49" i="2"/>
  <c r="BX49" i="2"/>
  <c r="BW49" i="2"/>
  <c r="BZ48" i="2"/>
  <c r="BY48" i="2"/>
  <c r="BX48" i="2"/>
  <c r="BW48" i="2"/>
  <c r="BZ47" i="2"/>
  <c r="BY47" i="2"/>
  <c r="BX47" i="2"/>
  <c r="BW47" i="2"/>
  <c r="BZ46" i="2"/>
  <c r="BY46" i="2"/>
  <c r="BX46" i="2"/>
  <c r="BW46" i="2"/>
  <c r="BZ45" i="2"/>
  <c r="BY45" i="2"/>
  <c r="BX45" i="2"/>
  <c r="BW45" i="2"/>
  <c r="BZ44" i="2"/>
  <c r="BY44" i="2"/>
  <c r="BX44" i="2"/>
  <c r="BW44" i="2"/>
  <c r="BZ43" i="2"/>
  <c r="BY43" i="2"/>
  <c r="BX43" i="2"/>
  <c r="BW43" i="2"/>
  <c r="BZ41" i="2"/>
  <c r="BY41" i="2"/>
  <c r="BX41" i="2"/>
  <c r="BW41" i="2"/>
  <c r="BZ40" i="2"/>
  <c r="BY40" i="2"/>
  <c r="BX40" i="2"/>
  <c r="BW40" i="2"/>
  <c r="BZ39" i="2"/>
  <c r="BY39" i="2"/>
  <c r="BX39" i="2"/>
  <c r="BW39" i="2"/>
  <c r="BZ38" i="2"/>
  <c r="BY38" i="2"/>
  <c r="BX38" i="2"/>
  <c r="BW38" i="2"/>
  <c r="BZ37" i="2"/>
  <c r="BY37" i="2"/>
  <c r="BX37" i="2"/>
  <c r="BW37" i="2"/>
  <c r="BZ36" i="2"/>
  <c r="BY36" i="2"/>
  <c r="BX36" i="2"/>
  <c r="BW36" i="2"/>
  <c r="BZ35" i="2"/>
  <c r="BY35" i="2"/>
  <c r="BX35" i="2"/>
  <c r="BW35" i="2"/>
  <c r="BZ33" i="2"/>
  <c r="BY33" i="2"/>
  <c r="BX33" i="2"/>
  <c r="BW33" i="2"/>
  <c r="BZ32" i="2"/>
  <c r="BY32" i="2"/>
  <c r="BX32" i="2"/>
  <c r="BW32" i="2"/>
  <c r="BZ31" i="2"/>
  <c r="BY31" i="2"/>
  <c r="BX31" i="2"/>
  <c r="BW31" i="2"/>
  <c r="BZ30" i="2"/>
  <c r="BY30" i="2"/>
  <c r="BX30" i="2"/>
  <c r="BW30" i="2"/>
  <c r="BZ29" i="2"/>
  <c r="BY29" i="2"/>
  <c r="BX29" i="2"/>
  <c r="BW29" i="2"/>
  <c r="BZ28" i="2"/>
  <c r="BY28" i="2"/>
  <c r="BX28" i="2"/>
  <c r="BW28" i="2"/>
  <c r="BZ27" i="2"/>
  <c r="BY27" i="2"/>
  <c r="BX27" i="2"/>
  <c r="BW27" i="2"/>
  <c r="BZ25" i="2"/>
  <c r="BY25" i="2"/>
  <c r="BX25" i="2"/>
  <c r="BW25" i="2"/>
  <c r="BZ24" i="2"/>
  <c r="BY24" i="2"/>
  <c r="BX24" i="2"/>
  <c r="BW24" i="2"/>
  <c r="BZ23" i="2"/>
  <c r="BY23" i="2"/>
  <c r="BX23" i="2"/>
  <c r="BW23" i="2"/>
  <c r="BZ22" i="2"/>
  <c r="BY22" i="2"/>
  <c r="BX22" i="2"/>
  <c r="BW22" i="2"/>
  <c r="BZ21" i="2"/>
  <c r="BY21" i="2"/>
  <c r="BX21" i="2"/>
  <c r="BW21" i="2"/>
  <c r="BZ20" i="2"/>
  <c r="BY20" i="2"/>
  <c r="BX20" i="2"/>
  <c r="BW20" i="2"/>
  <c r="BZ19" i="2"/>
  <c r="BY19" i="2"/>
  <c r="BX19" i="2"/>
  <c r="BW19" i="2"/>
  <c r="BZ17" i="2"/>
  <c r="BY17" i="2"/>
  <c r="BX17" i="2"/>
  <c r="BW17" i="2"/>
  <c r="BZ16" i="2"/>
  <c r="BY16" i="2"/>
  <c r="BX16" i="2"/>
  <c r="BW16" i="2"/>
  <c r="BZ15" i="2"/>
  <c r="BY15" i="2"/>
  <c r="BX15" i="2"/>
  <c r="BW15" i="2"/>
  <c r="BZ14" i="2"/>
  <c r="BY14" i="2"/>
  <c r="BX14" i="2"/>
  <c r="BW14" i="2"/>
  <c r="BZ13" i="2"/>
  <c r="BY13" i="2"/>
  <c r="BX13" i="2"/>
  <c r="BW13" i="2"/>
  <c r="BZ12" i="2"/>
  <c r="BY12" i="2"/>
  <c r="BY55" i="2" s="1"/>
  <c r="BX12" i="2"/>
  <c r="BW12" i="2"/>
  <c r="BZ11" i="2"/>
  <c r="BY11" i="2"/>
  <c r="BX11" i="2"/>
  <c r="BW11" i="2"/>
  <c r="BZ9" i="2"/>
  <c r="BY9" i="2"/>
  <c r="BX9" i="2"/>
  <c r="BW9" i="2"/>
  <c r="BZ8" i="2"/>
  <c r="BY8" i="2"/>
  <c r="BX8" i="2"/>
  <c r="BW8" i="2"/>
  <c r="BZ7" i="2"/>
  <c r="BY7" i="2"/>
  <c r="BX7" i="2"/>
  <c r="BW7" i="2"/>
  <c r="BZ6" i="2"/>
  <c r="BY6" i="2"/>
  <c r="BX6" i="2"/>
  <c r="BW6" i="2"/>
  <c r="BZ5" i="2"/>
  <c r="BY5" i="2"/>
  <c r="BX5" i="2"/>
  <c r="BW5" i="2"/>
  <c r="BZ4" i="2"/>
  <c r="BY4" i="2"/>
  <c r="BX4" i="2"/>
  <c r="BW4" i="2"/>
  <c r="BZ3" i="2"/>
  <c r="BY3" i="2"/>
  <c r="BX3" i="2"/>
  <c r="BW3" i="2"/>
  <c r="AY60" i="1"/>
  <c r="AX60" i="1"/>
  <c r="AW60" i="1"/>
  <c r="AY59" i="1"/>
  <c r="AX59" i="1"/>
  <c r="AW59" i="1"/>
  <c r="AY58" i="1"/>
  <c r="AX58" i="1"/>
  <c r="AW58" i="1"/>
  <c r="AY57" i="1"/>
  <c r="AX57" i="1"/>
  <c r="AW57" i="1"/>
  <c r="AY56" i="1"/>
  <c r="AX56" i="1"/>
  <c r="AW56" i="1"/>
  <c r="AY55" i="1"/>
  <c r="AX55" i="1"/>
  <c r="AW55" i="1"/>
  <c r="AY54" i="1"/>
  <c r="AX54" i="1"/>
  <c r="AW54" i="1"/>
  <c r="BK60" i="2"/>
  <c r="BJ60" i="2"/>
  <c r="BI60" i="2"/>
  <c r="BK59" i="2"/>
  <c r="BJ59" i="2"/>
  <c r="BI59" i="2"/>
  <c r="BK58" i="2"/>
  <c r="BJ58" i="2"/>
  <c r="BI58" i="2"/>
  <c r="BK57" i="2"/>
  <c r="BJ57" i="2"/>
  <c r="BI57" i="2"/>
  <c r="BK56" i="2"/>
  <c r="BJ56" i="2"/>
  <c r="BI56" i="2"/>
  <c r="BK55" i="2"/>
  <c r="BJ55" i="2"/>
  <c r="BI55" i="2"/>
  <c r="BK54" i="2"/>
  <c r="BJ54" i="2"/>
  <c r="BI54" i="2"/>
  <c r="BO49" i="2"/>
  <c r="BN49" i="2"/>
  <c r="BM49" i="2"/>
  <c r="BL49" i="2"/>
  <c r="BO48" i="2"/>
  <c r="BN48" i="2"/>
  <c r="BM48" i="2"/>
  <c r="BL48" i="2"/>
  <c r="BO47" i="2"/>
  <c r="BN47" i="2"/>
  <c r="BM47" i="2"/>
  <c r="BL47" i="2"/>
  <c r="BO46" i="2"/>
  <c r="BN46" i="2"/>
  <c r="BM46" i="2"/>
  <c r="BL46" i="2"/>
  <c r="BO45" i="2"/>
  <c r="BN45" i="2"/>
  <c r="BM45" i="2"/>
  <c r="BL45" i="2"/>
  <c r="BO44" i="2"/>
  <c r="BN44" i="2"/>
  <c r="BM44" i="2"/>
  <c r="BL44" i="2"/>
  <c r="BO43" i="2"/>
  <c r="BN43" i="2"/>
  <c r="BM43" i="2"/>
  <c r="BL43" i="2"/>
  <c r="BO41" i="2"/>
  <c r="BN41" i="2"/>
  <c r="BM41" i="2"/>
  <c r="BL41" i="2"/>
  <c r="BO40" i="2"/>
  <c r="BN40" i="2"/>
  <c r="BM40" i="2"/>
  <c r="BL40" i="2"/>
  <c r="BO39" i="2"/>
  <c r="BN39" i="2"/>
  <c r="BM39" i="2"/>
  <c r="BL39" i="2"/>
  <c r="BO38" i="2"/>
  <c r="BN38" i="2"/>
  <c r="BM38" i="2"/>
  <c r="BL38" i="2"/>
  <c r="BO37" i="2"/>
  <c r="BN37" i="2"/>
  <c r="BM37" i="2"/>
  <c r="BL37" i="2"/>
  <c r="BO36" i="2"/>
  <c r="BN36" i="2"/>
  <c r="BM36" i="2"/>
  <c r="BL36" i="2"/>
  <c r="BO35" i="2"/>
  <c r="BN35" i="2"/>
  <c r="BM35" i="2"/>
  <c r="BL35" i="2"/>
  <c r="BO33" i="2"/>
  <c r="BN33" i="2"/>
  <c r="BM33" i="2"/>
  <c r="BL33" i="2"/>
  <c r="BO32" i="2"/>
  <c r="BN32" i="2"/>
  <c r="BM32" i="2"/>
  <c r="BL32" i="2"/>
  <c r="BO31" i="2"/>
  <c r="BN31" i="2"/>
  <c r="BM31" i="2"/>
  <c r="BL31" i="2"/>
  <c r="BO30" i="2"/>
  <c r="BN30" i="2"/>
  <c r="BM30" i="2"/>
  <c r="BL30" i="2"/>
  <c r="BO29" i="2"/>
  <c r="BN29" i="2"/>
  <c r="BM29" i="2"/>
  <c r="BL29" i="2"/>
  <c r="BO28" i="2"/>
  <c r="BN28" i="2"/>
  <c r="BM28" i="2"/>
  <c r="BL28" i="2"/>
  <c r="BO27" i="2"/>
  <c r="BN27" i="2"/>
  <c r="BM27" i="2"/>
  <c r="BL27" i="2"/>
  <c r="BO25" i="2"/>
  <c r="BN25" i="2"/>
  <c r="BM25" i="2"/>
  <c r="BL25" i="2"/>
  <c r="BO24" i="2"/>
  <c r="BN24" i="2"/>
  <c r="BM24" i="2"/>
  <c r="BL24" i="2"/>
  <c r="BO23" i="2"/>
  <c r="BN23" i="2"/>
  <c r="BM23" i="2"/>
  <c r="BL23" i="2"/>
  <c r="BO22" i="2"/>
  <c r="BN22" i="2"/>
  <c r="BM22" i="2"/>
  <c r="BL22" i="2"/>
  <c r="BO21" i="2"/>
  <c r="BN21" i="2"/>
  <c r="BM21" i="2"/>
  <c r="BL21" i="2"/>
  <c r="BO20" i="2"/>
  <c r="BN20" i="2"/>
  <c r="BM20" i="2"/>
  <c r="BL20" i="2"/>
  <c r="BO19" i="2"/>
  <c r="BN19" i="2"/>
  <c r="BM19" i="2"/>
  <c r="BL19" i="2"/>
  <c r="BO17" i="2"/>
  <c r="BN17" i="2"/>
  <c r="BM17" i="2"/>
  <c r="BL17" i="2"/>
  <c r="BO16" i="2"/>
  <c r="BN16" i="2"/>
  <c r="BM16" i="2"/>
  <c r="BL16" i="2"/>
  <c r="BO15" i="2"/>
  <c r="BN15" i="2"/>
  <c r="BM15" i="2"/>
  <c r="BL15" i="2"/>
  <c r="BO14" i="2"/>
  <c r="BN14" i="2"/>
  <c r="BM14" i="2"/>
  <c r="BL14" i="2"/>
  <c r="BO13" i="2"/>
  <c r="BN13" i="2"/>
  <c r="BM13" i="2"/>
  <c r="BL13" i="2"/>
  <c r="BO12" i="2"/>
  <c r="BN12" i="2"/>
  <c r="BM12" i="2"/>
  <c r="BL12" i="2"/>
  <c r="BO11" i="2"/>
  <c r="BN11" i="2"/>
  <c r="BM11" i="2"/>
  <c r="BL11" i="2"/>
  <c r="BO9" i="2"/>
  <c r="BN9" i="2"/>
  <c r="BM9" i="2"/>
  <c r="BL9" i="2"/>
  <c r="BO8" i="2"/>
  <c r="BN8" i="2"/>
  <c r="BM8" i="2"/>
  <c r="BL8" i="2"/>
  <c r="BO7" i="2"/>
  <c r="BN7" i="2"/>
  <c r="BM7" i="2"/>
  <c r="BL7" i="2"/>
  <c r="BO6" i="2"/>
  <c r="BN6" i="2"/>
  <c r="BM6" i="2"/>
  <c r="BL6" i="2"/>
  <c r="BO5" i="2"/>
  <c r="BN5" i="2"/>
  <c r="BM5" i="2"/>
  <c r="BL5" i="2"/>
  <c r="BO4" i="2"/>
  <c r="BN4" i="2"/>
  <c r="BM4" i="2"/>
  <c r="BL4" i="2"/>
  <c r="BO3" i="2"/>
  <c r="BN3" i="2"/>
  <c r="BM3" i="2"/>
  <c r="BL3" i="2"/>
  <c r="AE60" i="4"/>
  <c r="AE59" i="4"/>
  <c r="AE58" i="4"/>
  <c r="AE57" i="4"/>
  <c r="AE56" i="4"/>
  <c r="AE55" i="4"/>
  <c r="AE54" i="4"/>
  <c r="AR60" i="1"/>
  <c r="AQ60" i="1"/>
  <c r="AP60" i="1"/>
  <c r="AR59" i="1"/>
  <c r="AQ59" i="1"/>
  <c r="AP59" i="1"/>
  <c r="AR58" i="1"/>
  <c r="AQ58" i="1"/>
  <c r="AP58" i="1"/>
  <c r="AR57" i="1"/>
  <c r="AQ57" i="1"/>
  <c r="AP57" i="1"/>
  <c r="AR56" i="1"/>
  <c r="AQ56" i="1"/>
  <c r="AP56" i="1"/>
  <c r="AR55" i="1"/>
  <c r="AQ55" i="1"/>
  <c r="AP55" i="1"/>
  <c r="AR54" i="1"/>
  <c r="AQ54" i="1"/>
  <c r="AP54" i="1"/>
  <c r="AE54" i="3"/>
  <c r="AE55" i="3"/>
  <c r="AE56" i="3"/>
  <c r="AE57" i="3"/>
  <c r="AE58" i="3"/>
  <c r="AE59" i="3"/>
  <c r="AE60" i="3"/>
  <c r="BA61" i="14"/>
  <c r="AZ61" i="14"/>
  <c r="AY61" i="14"/>
  <c r="AX61" i="14"/>
  <c r="BA60" i="14"/>
  <c r="AZ60" i="14"/>
  <c r="AY60" i="14"/>
  <c r="AX60" i="14"/>
  <c r="BA59" i="14"/>
  <c r="AZ59" i="14"/>
  <c r="AY59" i="14"/>
  <c r="AX59" i="14"/>
  <c r="BA58" i="14"/>
  <c r="AZ58" i="14"/>
  <c r="AY58" i="14"/>
  <c r="AX58" i="14"/>
  <c r="BA57" i="14"/>
  <c r="AZ57" i="14"/>
  <c r="AY57" i="14"/>
  <c r="AX57" i="14"/>
  <c r="BA56" i="14"/>
  <c r="AZ56" i="14"/>
  <c r="AY56" i="14"/>
  <c r="AX56" i="14"/>
  <c r="BA55" i="14"/>
  <c r="AZ55" i="14"/>
  <c r="AY55" i="14"/>
  <c r="AX55" i="14"/>
  <c r="BB50" i="14"/>
  <c r="BB49" i="14"/>
  <c r="BB48" i="14"/>
  <c r="BB47" i="14"/>
  <c r="BB46" i="14"/>
  <c r="BB45" i="14"/>
  <c r="BB44" i="14"/>
  <c r="BB42" i="14"/>
  <c r="BB41" i="14"/>
  <c r="BB40" i="14"/>
  <c r="BB39" i="14"/>
  <c r="BB38" i="14"/>
  <c r="BB37" i="14"/>
  <c r="BB36" i="14"/>
  <c r="BB34" i="14"/>
  <c r="BB33" i="14"/>
  <c r="BB32" i="14"/>
  <c r="BB31" i="14"/>
  <c r="BB30" i="14"/>
  <c r="BB29" i="14"/>
  <c r="BB28" i="14"/>
  <c r="BB26" i="14"/>
  <c r="BB25" i="14"/>
  <c r="BB24" i="14"/>
  <c r="BB23" i="14"/>
  <c r="BB22" i="14"/>
  <c r="BB20" i="14"/>
  <c r="BB19" i="14"/>
  <c r="BB17" i="14"/>
  <c r="BB16" i="14"/>
  <c r="BB15" i="14"/>
  <c r="BB14" i="14"/>
  <c r="BB13" i="14"/>
  <c r="BB12" i="14"/>
  <c r="BB11" i="14"/>
  <c r="BB9" i="14"/>
  <c r="BB8" i="14"/>
  <c r="BB7" i="14"/>
  <c r="BB6" i="14"/>
  <c r="BB5" i="14"/>
  <c r="BB4" i="14"/>
  <c r="BB3" i="14"/>
  <c r="Z60" i="4"/>
  <c r="Z59" i="4"/>
  <c r="Z58" i="4"/>
  <c r="Z57" i="4"/>
  <c r="Z56" i="4"/>
  <c r="Z55" i="4"/>
  <c r="Z54" i="4"/>
  <c r="BA43" i="2"/>
  <c r="AZ60" i="2"/>
  <c r="AY60" i="2"/>
  <c r="AX60" i="2"/>
  <c r="AZ59" i="2"/>
  <c r="AY59" i="2"/>
  <c r="AX59" i="2"/>
  <c r="AZ58" i="2"/>
  <c r="AY58" i="2"/>
  <c r="AX58" i="2"/>
  <c r="AZ57" i="2"/>
  <c r="AY57" i="2"/>
  <c r="AX57" i="2"/>
  <c r="AZ56" i="2"/>
  <c r="AY56" i="2"/>
  <c r="AX56" i="2"/>
  <c r="AZ55" i="2"/>
  <c r="AY55" i="2"/>
  <c r="AX55" i="2"/>
  <c r="AZ54" i="2"/>
  <c r="AY54" i="2"/>
  <c r="AX54" i="2"/>
  <c r="BD49" i="2"/>
  <c r="BC49" i="2"/>
  <c r="BB49" i="2"/>
  <c r="BA49" i="2"/>
  <c r="BD48" i="2"/>
  <c r="BC48" i="2"/>
  <c r="BB48" i="2"/>
  <c r="BA48" i="2"/>
  <c r="BD47" i="2"/>
  <c r="BC47" i="2"/>
  <c r="BB47" i="2"/>
  <c r="BA47" i="2"/>
  <c r="BD46" i="2"/>
  <c r="BC46" i="2"/>
  <c r="BB46" i="2"/>
  <c r="BA46" i="2"/>
  <c r="BD45" i="2"/>
  <c r="BC45" i="2"/>
  <c r="BB45" i="2"/>
  <c r="BA45" i="2"/>
  <c r="BD44" i="2"/>
  <c r="BC44" i="2"/>
  <c r="BB44" i="2"/>
  <c r="BA44" i="2"/>
  <c r="BD43" i="2"/>
  <c r="BC43" i="2"/>
  <c r="BB43" i="2"/>
  <c r="BD41" i="2"/>
  <c r="BC41" i="2"/>
  <c r="BB41" i="2"/>
  <c r="BA41" i="2"/>
  <c r="BD40" i="2"/>
  <c r="BC40" i="2"/>
  <c r="BB40" i="2"/>
  <c r="BA40" i="2"/>
  <c r="BD39" i="2"/>
  <c r="BC39" i="2"/>
  <c r="BB39" i="2"/>
  <c r="BA39" i="2"/>
  <c r="BD38" i="2"/>
  <c r="BC38" i="2"/>
  <c r="BB38" i="2"/>
  <c r="BA38" i="2"/>
  <c r="BD37" i="2"/>
  <c r="BC37" i="2"/>
  <c r="BB37" i="2"/>
  <c r="BA37" i="2"/>
  <c r="BD36" i="2"/>
  <c r="BC36" i="2"/>
  <c r="BB36" i="2"/>
  <c r="BA36" i="2"/>
  <c r="BD35" i="2"/>
  <c r="BC35" i="2"/>
  <c r="BB35" i="2"/>
  <c r="BA35" i="2"/>
  <c r="BD33" i="2"/>
  <c r="BC33" i="2"/>
  <c r="BB33" i="2"/>
  <c r="BA33" i="2"/>
  <c r="BD32" i="2"/>
  <c r="BC32" i="2"/>
  <c r="BB32" i="2"/>
  <c r="BA32" i="2"/>
  <c r="BD31" i="2"/>
  <c r="BC31" i="2"/>
  <c r="BB31" i="2"/>
  <c r="BA31" i="2"/>
  <c r="BD30" i="2"/>
  <c r="BC30" i="2"/>
  <c r="BB30" i="2"/>
  <c r="BA30" i="2"/>
  <c r="BA57" i="2" s="1"/>
  <c r="BD29" i="2"/>
  <c r="BC29" i="2"/>
  <c r="BB29" i="2"/>
  <c r="BA29" i="2"/>
  <c r="BD28" i="2"/>
  <c r="BC28" i="2"/>
  <c r="BB28" i="2"/>
  <c r="BA28" i="2"/>
  <c r="BD27" i="2"/>
  <c r="BC27" i="2"/>
  <c r="BB27" i="2"/>
  <c r="BA27" i="2"/>
  <c r="BD25" i="2"/>
  <c r="BC25" i="2"/>
  <c r="BB25" i="2"/>
  <c r="BA25" i="2"/>
  <c r="BD24" i="2"/>
  <c r="BC24" i="2"/>
  <c r="BB24" i="2"/>
  <c r="BA24" i="2"/>
  <c r="BD23" i="2"/>
  <c r="BC23" i="2"/>
  <c r="BB23" i="2"/>
  <c r="BA23" i="2"/>
  <c r="BD22" i="2"/>
  <c r="BC22" i="2"/>
  <c r="BB22" i="2"/>
  <c r="BA22" i="2"/>
  <c r="BD21" i="2"/>
  <c r="BC21" i="2"/>
  <c r="BB21" i="2"/>
  <c r="BA21" i="2"/>
  <c r="BD20" i="2"/>
  <c r="BC20" i="2"/>
  <c r="BB20" i="2"/>
  <c r="BA20" i="2"/>
  <c r="BD19" i="2"/>
  <c r="BC19" i="2"/>
  <c r="BB19" i="2"/>
  <c r="BA19" i="2"/>
  <c r="BD17" i="2"/>
  <c r="BC17" i="2"/>
  <c r="BB17" i="2"/>
  <c r="BA17" i="2"/>
  <c r="BD16" i="2"/>
  <c r="BC16" i="2"/>
  <c r="BB16" i="2"/>
  <c r="BA16" i="2"/>
  <c r="BD15" i="2"/>
  <c r="BC15" i="2"/>
  <c r="BB15" i="2"/>
  <c r="BA15" i="2"/>
  <c r="BD14" i="2"/>
  <c r="BC14" i="2"/>
  <c r="BB14" i="2"/>
  <c r="BA14" i="2"/>
  <c r="BD13" i="2"/>
  <c r="BC13" i="2"/>
  <c r="BB13" i="2"/>
  <c r="BA13" i="2"/>
  <c r="BD12" i="2"/>
  <c r="BC12" i="2"/>
  <c r="BB12" i="2"/>
  <c r="BA12" i="2"/>
  <c r="BD11" i="2"/>
  <c r="BC11" i="2"/>
  <c r="BB11" i="2"/>
  <c r="BA11" i="2"/>
  <c r="BD9" i="2"/>
  <c r="BC9" i="2"/>
  <c r="BB9" i="2"/>
  <c r="BA9" i="2"/>
  <c r="BD8" i="2"/>
  <c r="BC8" i="2"/>
  <c r="BB8" i="2"/>
  <c r="BA8" i="2"/>
  <c r="BD7" i="2"/>
  <c r="BC7" i="2"/>
  <c r="BB7" i="2"/>
  <c r="BA7" i="2"/>
  <c r="BD6" i="2"/>
  <c r="BC6" i="2"/>
  <c r="BB6" i="2"/>
  <c r="BA6" i="2"/>
  <c r="BD5" i="2"/>
  <c r="BC5" i="2"/>
  <c r="BB5" i="2"/>
  <c r="BA5" i="2"/>
  <c r="BD4" i="2"/>
  <c r="BC4" i="2"/>
  <c r="BB4" i="2"/>
  <c r="BA4" i="2"/>
  <c r="BD3" i="2"/>
  <c r="BC3" i="2"/>
  <c r="BB3" i="2"/>
  <c r="BA3" i="2"/>
  <c r="BA54" i="2" s="1"/>
  <c r="Z60" i="3"/>
  <c r="Z59" i="3"/>
  <c r="Z58" i="3"/>
  <c r="Z57" i="3"/>
  <c r="Z56" i="3"/>
  <c r="Z55" i="3"/>
  <c r="Z54" i="3"/>
  <c r="AK60" i="1"/>
  <c r="AJ60" i="1"/>
  <c r="AI60" i="1"/>
  <c r="AK59" i="1"/>
  <c r="AJ59" i="1"/>
  <c r="AI59" i="1"/>
  <c r="AK58" i="1"/>
  <c r="AJ58" i="1"/>
  <c r="AI58" i="1"/>
  <c r="AK57" i="1"/>
  <c r="AJ57" i="1"/>
  <c r="AI57" i="1"/>
  <c r="AK56" i="1"/>
  <c r="AJ56" i="1"/>
  <c r="AI56" i="1"/>
  <c r="AK55" i="1"/>
  <c r="AJ55" i="1"/>
  <c r="AI55" i="1"/>
  <c r="AK54" i="1"/>
  <c r="AJ54" i="1"/>
  <c r="AI54" i="1"/>
  <c r="AR61" i="14"/>
  <c r="AQ61" i="14"/>
  <c r="AP61" i="14"/>
  <c r="AO61" i="14"/>
  <c r="AR60" i="14"/>
  <c r="AQ60" i="14"/>
  <c r="AP60" i="14"/>
  <c r="AO60" i="14"/>
  <c r="AR59" i="14"/>
  <c r="AQ59" i="14"/>
  <c r="AP59" i="14"/>
  <c r="AO59" i="14"/>
  <c r="AR58" i="14"/>
  <c r="AQ58" i="14"/>
  <c r="AP58" i="14"/>
  <c r="AO58" i="14"/>
  <c r="AR57" i="14"/>
  <c r="AQ57" i="14"/>
  <c r="AP57" i="14"/>
  <c r="AO57" i="14"/>
  <c r="AR56" i="14"/>
  <c r="AQ56" i="14"/>
  <c r="AP56" i="14"/>
  <c r="AO56" i="14"/>
  <c r="AR55" i="14"/>
  <c r="AQ55" i="14"/>
  <c r="AP55" i="14"/>
  <c r="AO55" i="14"/>
  <c r="AS50" i="14"/>
  <c r="AS49" i="14"/>
  <c r="AS48" i="14"/>
  <c r="AS47" i="14"/>
  <c r="AS46" i="14"/>
  <c r="AS45" i="14"/>
  <c r="AS44" i="14"/>
  <c r="AS42" i="14"/>
  <c r="AS41" i="14"/>
  <c r="AS40" i="14"/>
  <c r="AS39" i="14"/>
  <c r="AS38" i="14"/>
  <c r="AS37" i="14"/>
  <c r="AS36" i="14"/>
  <c r="AS34" i="14"/>
  <c r="AS33" i="14"/>
  <c r="AS32" i="14"/>
  <c r="AS31" i="14"/>
  <c r="AS30" i="14"/>
  <c r="AS29" i="14"/>
  <c r="AS28" i="14"/>
  <c r="AS26" i="14"/>
  <c r="AS25" i="14"/>
  <c r="AS24" i="14"/>
  <c r="AS23" i="14"/>
  <c r="AS22" i="14"/>
  <c r="AS20" i="14"/>
  <c r="AS19" i="14"/>
  <c r="AS17" i="14"/>
  <c r="AS16" i="14"/>
  <c r="AS15" i="14"/>
  <c r="AS14" i="14"/>
  <c r="AS13" i="14"/>
  <c r="AS12" i="14"/>
  <c r="AS11" i="14"/>
  <c r="AS9" i="14"/>
  <c r="AS8" i="14"/>
  <c r="AS7" i="14"/>
  <c r="AS6" i="14"/>
  <c r="AS5" i="14"/>
  <c r="AS4" i="14"/>
  <c r="AS3" i="14"/>
  <c r="AH38" i="14"/>
  <c r="AK62" i="2"/>
  <c r="AJ62" i="2"/>
  <c r="AI62" i="2"/>
  <c r="AO62" i="2" s="1"/>
  <c r="AK61" i="2"/>
  <c r="AJ61" i="2"/>
  <c r="AI61" i="2"/>
  <c r="AK60" i="2"/>
  <c r="AJ60" i="2"/>
  <c r="AI60" i="2"/>
  <c r="AO60" i="2" s="1"/>
  <c r="AK59" i="2"/>
  <c r="AJ59" i="2"/>
  <c r="AI59" i="2"/>
  <c r="AO59" i="2" s="1"/>
  <c r="AO58" i="2"/>
  <c r="AK58" i="2"/>
  <c r="AJ58" i="2"/>
  <c r="AI58" i="2"/>
  <c r="AK57" i="2"/>
  <c r="AJ57" i="2"/>
  <c r="AI57" i="2"/>
  <c r="AO57" i="2" s="1"/>
  <c r="AK56" i="2"/>
  <c r="AJ56" i="2"/>
  <c r="AI56" i="2"/>
  <c r="AO56" i="2" s="1"/>
  <c r="AP39" i="2"/>
  <c r="AO38" i="2"/>
  <c r="AN38" i="2"/>
  <c r="AM38" i="2"/>
  <c r="AM9" i="2"/>
  <c r="AN9" i="2"/>
  <c r="AO9" i="2"/>
  <c r="AP9" i="2"/>
  <c r="AQ9" i="2" s="1"/>
  <c r="AM4" i="2"/>
  <c r="AN4" i="2"/>
  <c r="AO4" i="2"/>
  <c r="AP4" i="2"/>
  <c r="AQ4" i="2"/>
  <c r="AM14" i="2"/>
  <c r="AN14" i="2"/>
  <c r="AO14" i="2"/>
  <c r="AP14" i="2"/>
  <c r="AQ14" i="2" s="1"/>
  <c r="AI37" i="14"/>
  <c r="AI36" i="14"/>
  <c r="T36" i="3"/>
  <c r="AC39" i="1"/>
  <c r="AD39" i="1"/>
  <c r="AB39" i="1"/>
  <c r="AP13" i="2"/>
  <c r="AQ13" i="2" s="1"/>
  <c r="AO13" i="2"/>
  <c r="AN13" i="2"/>
  <c r="AM13" i="2"/>
  <c r="AM3" i="2"/>
  <c r="AN3" i="2"/>
  <c r="AO3" i="2"/>
  <c r="AP3" i="2"/>
  <c r="AQ3" i="2" s="1"/>
  <c r="AP8" i="2"/>
  <c r="AQ8" i="2" s="1"/>
  <c r="AO8" i="2"/>
  <c r="AN8" i="2"/>
  <c r="AM8" i="2"/>
  <c r="AI35" i="14"/>
  <c r="AI39" i="14" s="1"/>
  <c r="AI13" i="14"/>
  <c r="AI8" i="14"/>
  <c r="AI3" i="14"/>
  <c r="Y50" i="14"/>
  <c r="Y49" i="14"/>
  <c r="Y47" i="14"/>
  <c r="Y46" i="14"/>
  <c r="Y45" i="14"/>
  <c r="Y44" i="14"/>
  <c r="Y42" i="14"/>
  <c r="Y39" i="14"/>
  <c r="Y38" i="14"/>
  <c r="Y37" i="14"/>
  <c r="Y31" i="14"/>
  <c r="Y30" i="14"/>
  <c r="Y29" i="14"/>
  <c r="Y26" i="14"/>
  <c r="Y34" i="14"/>
  <c r="Y36" i="14"/>
  <c r="Y40" i="14"/>
  <c r="Y41" i="14"/>
  <c r="Y48" i="14"/>
  <c r="Y4" i="14"/>
  <c r="Y5" i="14"/>
  <c r="Y6" i="14"/>
  <c r="Y7" i="14"/>
  <c r="Y8" i="14"/>
  <c r="Y9" i="14"/>
  <c r="Y11" i="14"/>
  <c r="Y12" i="14"/>
  <c r="Y13" i="14"/>
  <c r="Y14" i="14"/>
  <c r="Y15" i="14"/>
  <c r="Y16" i="14"/>
  <c r="Y17" i="14"/>
  <c r="Y19" i="14"/>
  <c r="Y20" i="14"/>
  <c r="Y22" i="14"/>
  <c r="Y23" i="14"/>
  <c r="Y24" i="14"/>
  <c r="Y25" i="14"/>
  <c r="Y28" i="14"/>
  <c r="Y32" i="14"/>
  <c r="Y33" i="14"/>
  <c r="Y3" i="14"/>
  <c r="G47" i="14"/>
  <c r="G46" i="14"/>
  <c r="G34" i="14"/>
  <c r="G33" i="14"/>
  <c r="G32" i="14"/>
  <c r="G31" i="14"/>
  <c r="G30" i="14"/>
  <c r="G29" i="14"/>
  <c r="G26" i="14"/>
  <c r="G25" i="14"/>
  <c r="G24" i="14"/>
  <c r="G23" i="14"/>
  <c r="G22" i="14"/>
  <c r="G20" i="14"/>
  <c r="G19" i="14"/>
  <c r="G17" i="14"/>
  <c r="G16" i="14"/>
  <c r="G15" i="14"/>
  <c r="G14" i="14"/>
  <c r="G13" i="14"/>
  <c r="G12" i="14"/>
  <c r="G9" i="14"/>
  <c r="G4" i="14"/>
  <c r="G5" i="14"/>
  <c r="G6" i="14"/>
  <c r="G7" i="14"/>
  <c r="G8" i="14"/>
  <c r="G11" i="14"/>
  <c r="G28" i="14"/>
  <c r="G36" i="14"/>
  <c r="G37" i="14"/>
  <c r="G38" i="14"/>
  <c r="G39" i="14"/>
  <c r="G40" i="14"/>
  <c r="G41" i="14"/>
  <c r="G42" i="14"/>
  <c r="G44" i="14"/>
  <c r="G45" i="14"/>
  <c r="G48" i="14"/>
  <c r="G49" i="14"/>
  <c r="G50" i="14"/>
  <c r="G3" i="14"/>
  <c r="P48" i="14"/>
  <c r="P49" i="14"/>
  <c r="P50" i="14"/>
  <c r="P47" i="14"/>
  <c r="P46" i="14"/>
  <c r="P45" i="14"/>
  <c r="P32" i="14"/>
  <c r="P28" i="14"/>
  <c r="P25" i="14"/>
  <c r="P24" i="14"/>
  <c r="P20" i="14"/>
  <c r="P19" i="14"/>
  <c r="P22" i="14"/>
  <c r="P23" i="14"/>
  <c r="P26" i="14"/>
  <c r="P29" i="14"/>
  <c r="P30" i="14"/>
  <c r="P31" i="14"/>
  <c r="P33" i="14"/>
  <c r="P34" i="14"/>
  <c r="P36" i="14"/>
  <c r="P37" i="14"/>
  <c r="P38" i="14"/>
  <c r="P39" i="14"/>
  <c r="P40" i="14"/>
  <c r="P41" i="14"/>
  <c r="P42" i="14"/>
  <c r="P44" i="14"/>
  <c r="P17" i="14"/>
  <c r="P16" i="14"/>
  <c r="P15" i="14"/>
  <c r="P14" i="14"/>
  <c r="P12" i="14"/>
  <c r="P13" i="14"/>
  <c r="P11" i="14"/>
  <c r="P9" i="14"/>
  <c r="P8" i="14"/>
  <c r="P4" i="14"/>
  <c r="P5" i="14"/>
  <c r="P6" i="14"/>
  <c r="P7" i="14"/>
  <c r="P3" i="14"/>
  <c r="X61" i="14"/>
  <c r="W61" i="14"/>
  <c r="V61" i="14"/>
  <c r="U61" i="14"/>
  <c r="O61" i="14"/>
  <c r="N61" i="14"/>
  <c r="M61" i="14"/>
  <c r="L61" i="14"/>
  <c r="F61" i="14"/>
  <c r="E61" i="14"/>
  <c r="D61" i="14"/>
  <c r="C61" i="14"/>
  <c r="X60" i="14"/>
  <c r="W60" i="14"/>
  <c r="V60" i="14"/>
  <c r="U60" i="14"/>
  <c r="O60" i="14"/>
  <c r="N60" i="14"/>
  <c r="M60" i="14"/>
  <c r="L60" i="14"/>
  <c r="F60" i="14"/>
  <c r="E60" i="14"/>
  <c r="D60" i="14"/>
  <c r="C60" i="14"/>
  <c r="X59" i="14"/>
  <c r="W59" i="14"/>
  <c r="V59" i="14"/>
  <c r="U59" i="14"/>
  <c r="O59" i="14"/>
  <c r="N59" i="14"/>
  <c r="M59" i="14"/>
  <c r="L59" i="14"/>
  <c r="F59" i="14"/>
  <c r="E59" i="14"/>
  <c r="D59" i="14"/>
  <c r="C59" i="14"/>
  <c r="X58" i="14"/>
  <c r="W58" i="14"/>
  <c r="V58" i="14"/>
  <c r="U58" i="14"/>
  <c r="O58" i="14"/>
  <c r="N58" i="14"/>
  <c r="M58" i="14"/>
  <c r="L58" i="14"/>
  <c r="F58" i="14"/>
  <c r="E58" i="14"/>
  <c r="D58" i="14"/>
  <c r="C58" i="14"/>
  <c r="X57" i="14"/>
  <c r="W57" i="14"/>
  <c r="V57" i="14"/>
  <c r="U57" i="14"/>
  <c r="O57" i="14"/>
  <c r="N57" i="14"/>
  <c r="M57" i="14"/>
  <c r="L57" i="14"/>
  <c r="F57" i="14"/>
  <c r="E57" i="14"/>
  <c r="D57" i="14"/>
  <c r="C57" i="14"/>
  <c r="X56" i="14"/>
  <c r="W56" i="14"/>
  <c r="V56" i="14"/>
  <c r="U56" i="14"/>
  <c r="O56" i="14"/>
  <c r="N56" i="14"/>
  <c r="M56" i="14"/>
  <c r="L56" i="14"/>
  <c r="F56" i="14"/>
  <c r="E56" i="14"/>
  <c r="D56" i="14"/>
  <c r="C56" i="14"/>
  <c r="X55" i="14"/>
  <c r="W55" i="14"/>
  <c r="V55" i="14"/>
  <c r="U55" i="14"/>
  <c r="O55" i="14"/>
  <c r="N55" i="14"/>
  <c r="M55" i="14"/>
  <c r="L55" i="14"/>
  <c r="F55" i="14"/>
  <c r="E55" i="14"/>
  <c r="D55" i="14"/>
  <c r="C55" i="14"/>
  <c r="S12" i="8"/>
  <c r="R12" i="8"/>
  <c r="Q12" i="8"/>
  <c r="I12" i="8"/>
  <c r="H12" i="8"/>
  <c r="G12" i="8"/>
  <c r="D12" i="8"/>
  <c r="C12" i="8"/>
  <c r="B12" i="8"/>
  <c r="S58" i="1"/>
  <c r="P55" i="3"/>
  <c r="P56" i="3"/>
  <c r="P57" i="3"/>
  <c r="P58" i="3"/>
  <c r="P59" i="3"/>
  <c r="P60" i="3"/>
  <c r="P54" i="3"/>
  <c r="X60" i="6"/>
  <c r="W60" i="6"/>
  <c r="V60" i="6"/>
  <c r="U60" i="6"/>
  <c r="X59" i="6"/>
  <c r="W59" i="6"/>
  <c r="V59" i="6"/>
  <c r="U59" i="6"/>
  <c r="X58" i="6"/>
  <c r="W58" i="6"/>
  <c r="V58" i="6"/>
  <c r="U58" i="6"/>
  <c r="X57" i="6"/>
  <c r="W57" i="6"/>
  <c r="V57" i="6"/>
  <c r="U57" i="6"/>
  <c r="X56" i="6"/>
  <c r="W56" i="6"/>
  <c r="V56" i="6"/>
  <c r="U56" i="6"/>
  <c r="X55" i="6"/>
  <c r="W55" i="6"/>
  <c r="V55" i="6"/>
  <c r="U55" i="6"/>
  <c r="X54" i="6"/>
  <c r="W54" i="6"/>
  <c r="V54" i="6"/>
  <c r="U54" i="6"/>
  <c r="Y49" i="6"/>
  <c r="Y48" i="6"/>
  <c r="Y47" i="6"/>
  <c r="Y46" i="6"/>
  <c r="Y45" i="6"/>
  <c r="Y44" i="6"/>
  <c r="Y43" i="6"/>
  <c r="Y41" i="6"/>
  <c r="Y40" i="6"/>
  <c r="Y39" i="6"/>
  <c r="Y38" i="6"/>
  <c r="Y37" i="6"/>
  <c r="Y36" i="6"/>
  <c r="Y35" i="6"/>
  <c r="Y33" i="6"/>
  <c r="Y32" i="6"/>
  <c r="Y31" i="6"/>
  <c r="Y30" i="6"/>
  <c r="Y29" i="6"/>
  <c r="Y28" i="6"/>
  <c r="Y27" i="6"/>
  <c r="Y25" i="6"/>
  <c r="Y24" i="6"/>
  <c r="Y23" i="6"/>
  <c r="Y22" i="6"/>
  <c r="Y21" i="6"/>
  <c r="Y20" i="6"/>
  <c r="Y19" i="6"/>
  <c r="Y17" i="6"/>
  <c r="Y16" i="6"/>
  <c r="Y15" i="6"/>
  <c r="Y14" i="6"/>
  <c r="Y13" i="6"/>
  <c r="Y12" i="6"/>
  <c r="Y11" i="6"/>
  <c r="Y9" i="6"/>
  <c r="Y8" i="6"/>
  <c r="Y7" i="6"/>
  <c r="Y6" i="6"/>
  <c r="Y5" i="6"/>
  <c r="Y4" i="6"/>
  <c r="Y3" i="6"/>
  <c r="M61" i="4"/>
  <c r="M60" i="4"/>
  <c r="M59" i="4"/>
  <c r="M58" i="4"/>
  <c r="M57" i="4"/>
  <c r="M56" i="4"/>
  <c r="M55" i="4"/>
  <c r="Z3" i="2"/>
  <c r="AA3" i="2"/>
  <c r="AB3" i="2"/>
  <c r="AC3" i="2"/>
  <c r="Z4" i="2"/>
  <c r="AA4" i="2"/>
  <c r="AB4" i="2"/>
  <c r="AC4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Z31" i="2"/>
  <c r="AA31" i="2"/>
  <c r="AB31" i="2"/>
  <c r="AC31" i="2"/>
  <c r="Z32" i="2"/>
  <c r="AA32" i="2"/>
  <c r="AB32" i="2"/>
  <c r="AC32" i="2"/>
  <c r="Z33" i="2"/>
  <c r="AA33" i="2"/>
  <c r="AB33" i="2"/>
  <c r="AC33" i="2"/>
  <c r="Z35" i="2"/>
  <c r="AA35" i="2"/>
  <c r="AB35" i="2"/>
  <c r="AC35" i="2"/>
  <c r="Z36" i="2"/>
  <c r="AA36" i="2"/>
  <c r="AB36" i="2"/>
  <c r="AC36" i="2"/>
  <c r="Z37" i="2"/>
  <c r="AA37" i="2"/>
  <c r="AB37" i="2"/>
  <c r="AC37" i="2"/>
  <c r="Z38" i="2"/>
  <c r="AA38" i="2"/>
  <c r="AB38" i="2"/>
  <c r="AC38" i="2"/>
  <c r="Z39" i="2"/>
  <c r="AA39" i="2"/>
  <c r="AB39" i="2"/>
  <c r="AC39" i="2"/>
  <c r="Z40" i="2"/>
  <c r="AA40" i="2"/>
  <c r="AB40" i="2"/>
  <c r="AC40" i="2"/>
  <c r="Z41" i="2"/>
  <c r="AA41" i="2"/>
  <c r="AB41" i="2"/>
  <c r="AC41" i="2"/>
  <c r="Z43" i="2"/>
  <c r="AA43" i="2"/>
  <c r="AB43" i="2"/>
  <c r="AC43" i="2"/>
  <c r="Z44" i="2"/>
  <c r="AA44" i="2"/>
  <c r="AB44" i="2"/>
  <c r="AC44" i="2"/>
  <c r="Z45" i="2"/>
  <c r="AA45" i="2"/>
  <c r="AB45" i="2"/>
  <c r="AC45" i="2"/>
  <c r="Z46" i="2"/>
  <c r="AA46" i="2"/>
  <c r="AB46" i="2"/>
  <c r="AC46" i="2"/>
  <c r="Z47" i="2"/>
  <c r="AA47" i="2"/>
  <c r="AB47" i="2"/>
  <c r="AC47" i="2"/>
  <c r="Z48" i="2"/>
  <c r="AA48" i="2"/>
  <c r="AB48" i="2"/>
  <c r="AC48" i="2"/>
  <c r="Z49" i="2"/>
  <c r="AA49" i="2"/>
  <c r="AB49" i="2"/>
  <c r="AC49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4" i="2"/>
  <c r="X54" i="2"/>
  <c r="W54" i="2"/>
  <c r="U60" i="1"/>
  <c r="T60" i="1"/>
  <c r="S60" i="1"/>
  <c r="U59" i="1"/>
  <c r="T59" i="1"/>
  <c r="S59" i="1"/>
  <c r="U58" i="1"/>
  <c r="T58" i="1"/>
  <c r="U57" i="1"/>
  <c r="T57" i="1"/>
  <c r="S57" i="1"/>
  <c r="U56" i="1"/>
  <c r="T56" i="1"/>
  <c r="S56" i="1"/>
  <c r="U55" i="1"/>
  <c r="T55" i="1"/>
  <c r="S55" i="1"/>
  <c r="U54" i="1"/>
  <c r="T54" i="1"/>
  <c r="S54" i="1"/>
  <c r="K54" i="3"/>
  <c r="K55" i="3"/>
  <c r="K56" i="3"/>
  <c r="K57" i="3"/>
  <c r="K58" i="3"/>
  <c r="K59" i="3"/>
  <c r="K60" i="3"/>
  <c r="C60" i="3"/>
  <c r="C59" i="3"/>
  <c r="C58" i="3"/>
  <c r="C57" i="3"/>
  <c r="C56" i="3"/>
  <c r="C55" i="3"/>
  <c r="C54" i="3"/>
  <c r="M55" i="6"/>
  <c r="N55" i="6"/>
  <c r="O55" i="6"/>
  <c r="P4" i="6"/>
  <c r="P5" i="6"/>
  <c r="P6" i="6"/>
  <c r="P7" i="6"/>
  <c r="P8" i="6"/>
  <c r="P9" i="6"/>
  <c r="P11" i="6"/>
  <c r="P12" i="6"/>
  <c r="P13" i="6"/>
  <c r="P14" i="6"/>
  <c r="P15" i="6"/>
  <c r="P16" i="6"/>
  <c r="P17" i="6"/>
  <c r="P19" i="6"/>
  <c r="P20" i="6"/>
  <c r="P21" i="6"/>
  <c r="P22" i="6"/>
  <c r="P23" i="6"/>
  <c r="P24" i="6"/>
  <c r="P25" i="6"/>
  <c r="P27" i="6"/>
  <c r="P28" i="6"/>
  <c r="P29" i="6"/>
  <c r="P30" i="6"/>
  <c r="P31" i="6"/>
  <c r="P32" i="6"/>
  <c r="P33" i="6"/>
  <c r="P35" i="6"/>
  <c r="P36" i="6"/>
  <c r="P37" i="6"/>
  <c r="P38" i="6"/>
  <c r="P39" i="6"/>
  <c r="P40" i="6"/>
  <c r="P41" i="6"/>
  <c r="P43" i="6"/>
  <c r="P44" i="6"/>
  <c r="P45" i="6"/>
  <c r="P46" i="6"/>
  <c r="P47" i="6"/>
  <c r="P48" i="6"/>
  <c r="P49" i="6"/>
  <c r="P3" i="6"/>
  <c r="O60" i="6"/>
  <c r="N60" i="6"/>
  <c r="M60" i="6"/>
  <c r="L60" i="6"/>
  <c r="O59" i="6"/>
  <c r="N59" i="6"/>
  <c r="M59" i="6"/>
  <c r="L59" i="6"/>
  <c r="O58" i="6"/>
  <c r="N58" i="6"/>
  <c r="M58" i="6"/>
  <c r="L58" i="6"/>
  <c r="O57" i="6"/>
  <c r="N57" i="6"/>
  <c r="M57" i="6"/>
  <c r="L57" i="6"/>
  <c r="O56" i="6"/>
  <c r="N56" i="6"/>
  <c r="M56" i="6"/>
  <c r="L56" i="6"/>
  <c r="L55" i="6"/>
  <c r="O54" i="6"/>
  <c r="N54" i="6"/>
  <c r="M54" i="6"/>
  <c r="L54" i="6"/>
  <c r="I61" i="4"/>
  <c r="I60" i="4"/>
  <c r="I59" i="4"/>
  <c r="I58" i="4"/>
  <c r="I57" i="4"/>
  <c r="I56" i="4"/>
  <c r="I55" i="4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D55" i="6"/>
  <c r="E55" i="6"/>
  <c r="F55" i="6"/>
  <c r="I20" i="2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54" i="6"/>
  <c r="E54" i="6"/>
  <c r="F54" i="6"/>
  <c r="C60" i="6"/>
  <c r="C59" i="6"/>
  <c r="C58" i="6"/>
  <c r="C57" i="6"/>
  <c r="C56" i="6"/>
  <c r="C55" i="6"/>
  <c r="C54" i="6"/>
  <c r="E60" i="2"/>
  <c r="E59" i="2"/>
  <c r="E58" i="2"/>
  <c r="E57" i="2"/>
  <c r="E56" i="2"/>
  <c r="E55" i="2"/>
  <c r="E54" i="2"/>
  <c r="D60" i="2"/>
  <c r="D59" i="2"/>
  <c r="D58" i="2"/>
  <c r="D57" i="2"/>
  <c r="D56" i="2"/>
  <c r="D55" i="2"/>
  <c r="D54" i="2"/>
  <c r="C60" i="2"/>
  <c r="C59" i="2"/>
  <c r="C58" i="2"/>
  <c r="C57" i="2"/>
  <c r="C56" i="2"/>
  <c r="C55" i="2"/>
  <c r="C54" i="2"/>
  <c r="C54" i="1"/>
  <c r="C55" i="1"/>
  <c r="C56" i="1"/>
  <c r="C57" i="1"/>
  <c r="C58" i="1"/>
  <c r="C59" i="1"/>
  <c r="C60" i="1"/>
  <c r="D54" i="1"/>
  <c r="D55" i="1"/>
  <c r="D56" i="1"/>
  <c r="D57" i="1"/>
  <c r="D58" i="1"/>
  <c r="D59" i="1"/>
  <c r="D60" i="1"/>
  <c r="E54" i="1"/>
  <c r="E55" i="1"/>
  <c r="E56" i="1"/>
  <c r="E57" i="1"/>
  <c r="E58" i="1"/>
  <c r="E59" i="1"/>
  <c r="E60" i="1"/>
  <c r="C61" i="4"/>
  <c r="C60" i="4"/>
  <c r="C59" i="4"/>
  <c r="C58" i="4"/>
  <c r="C57" i="4"/>
  <c r="C56" i="4"/>
  <c r="C55" i="4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9" i="2"/>
  <c r="I21" i="2"/>
  <c r="I22" i="2"/>
  <c r="I23" i="2"/>
  <c r="I24" i="2"/>
  <c r="I25" i="2"/>
  <c r="I27" i="2"/>
  <c r="I28" i="2"/>
  <c r="I29" i="2"/>
  <c r="I30" i="2"/>
  <c r="I31" i="2"/>
  <c r="I32" i="2"/>
  <c r="I33" i="2"/>
  <c r="I35" i="2"/>
  <c r="I36" i="2"/>
  <c r="I37" i="2"/>
  <c r="I38" i="2"/>
  <c r="I39" i="2"/>
  <c r="I40" i="2"/>
  <c r="I41" i="2"/>
  <c r="I43" i="2"/>
  <c r="I44" i="2"/>
  <c r="I45" i="2"/>
  <c r="I46" i="2"/>
  <c r="I47" i="2"/>
  <c r="I48" i="2"/>
  <c r="I49" i="2"/>
  <c r="I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7" i="2"/>
  <c r="H28" i="2"/>
  <c r="H29" i="2"/>
  <c r="H30" i="2"/>
  <c r="H31" i="2"/>
  <c r="H32" i="2"/>
  <c r="H33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3" i="2"/>
  <c r="G4" i="2"/>
  <c r="G5" i="2"/>
  <c r="G6" i="2"/>
  <c r="G7" i="2"/>
  <c r="G8" i="2"/>
  <c r="G9" i="2"/>
  <c r="G11" i="2"/>
  <c r="G12" i="2"/>
  <c r="G13" i="2"/>
  <c r="G14" i="2"/>
  <c r="G15" i="2"/>
  <c r="G16" i="2"/>
  <c r="G17" i="2"/>
  <c r="G19" i="2"/>
  <c r="G20" i="2"/>
  <c r="G21" i="2"/>
  <c r="G22" i="2"/>
  <c r="G23" i="2"/>
  <c r="G24" i="2"/>
  <c r="G25" i="2"/>
  <c r="G27" i="2"/>
  <c r="G28" i="2"/>
  <c r="G29" i="2"/>
  <c r="G30" i="2"/>
  <c r="G31" i="2"/>
  <c r="G32" i="2"/>
  <c r="G33" i="2"/>
  <c r="G35" i="2"/>
  <c r="G36" i="2"/>
  <c r="G37" i="2"/>
  <c r="G38" i="2"/>
  <c r="G39" i="2"/>
  <c r="G40" i="2"/>
  <c r="G41" i="2"/>
  <c r="G43" i="2"/>
  <c r="G44" i="2"/>
  <c r="G45" i="2"/>
  <c r="G46" i="2"/>
  <c r="G47" i="2"/>
  <c r="G48" i="2"/>
  <c r="G49" i="2"/>
  <c r="G3" i="2"/>
  <c r="F4" i="2"/>
  <c r="F5" i="2"/>
  <c r="F6" i="2"/>
  <c r="F7" i="2"/>
  <c r="F8" i="2"/>
  <c r="F9" i="2"/>
  <c r="F11" i="2"/>
  <c r="F12" i="2"/>
  <c r="F13" i="2"/>
  <c r="F14" i="2"/>
  <c r="F15" i="2"/>
  <c r="F16" i="2"/>
  <c r="F17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3" i="2"/>
  <c r="AO61" i="2" l="1"/>
  <c r="BA58" i="2"/>
  <c r="BW60" i="2"/>
  <c r="BZ55" i="2"/>
  <c r="BY58" i="2"/>
  <c r="BX58" i="2"/>
  <c r="BZ58" i="2"/>
  <c r="BW54" i="2"/>
  <c r="BW56" i="2"/>
  <c r="BX55" i="2"/>
  <c r="BJ63" i="14"/>
  <c r="BH63" i="14"/>
  <c r="BG63" i="14"/>
  <c r="BI63" i="14"/>
  <c r="BX60" i="2"/>
  <c r="BY54" i="2"/>
  <c r="BZ56" i="2"/>
  <c r="BZ54" i="2"/>
  <c r="BW57" i="2"/>
  <c r="BW59" i="2"/>
  <c r="BY59" i="2"/>
  <c r="BX54" i="2"/>
  <c r="BY60" i="2"/>
  <c r="BZ60" i="2"/>
  <c r="BZ57" i="2"/>
  <c r="BZ59" i="2"/>
  <c r="BX56" i="2"/>
  <c r="BY56" i="2"/>
  <c r="BX57" i="2"/>
  <c r="BX59" i="2"/>
  <c r="BY57" i="2"/>
  <c r="BW58" i="2"/>
  <c r="BW55" i="2"/>
  <c r="AX62" i="1"/>
  <c r="AY62" i="1"/>
  <c r="AW62" i="1"/>
  <c r="BM55" i="2"/>
  <c r="BL56" i="2"/>
  <c r="BM58" i="2"/>
  <c r="BL60" i="2"/>
  <c r="BO55" i="2"/>
  <c r="BN58" i="2"/>
  <c r="BO58" i="2"/>
  <c r="BL54" i="2"/>
  <c r="BN55" i="2"/>
  <c r="BM56" i="2"/>
  <c r="BM60" i="2"/>
  <c r="BM54" i="2"/>
  <c r="BN56" i="2"/>
  <c r="BN60" i="2"/>
  <c r="BN54" i="2"/>
  <c r="BO60" i="2"/>
  <c r="BO54" i="2"/>
  <c r="BM59" i="2"/>
  <c r="BN57" i="2"/>
  <c r="BN59" i="2"/>
  <c r="BO59" i="2"/>
  <c r="BO56" i="2"/>
  <c r="BL57" i="2"/>
  <c r="BL59" i="2"/>
  <c r="BO57" i="2"/>
  <c r="BM57" i="2"/>
  <c r="BL58" i="2"/>
  <c r="BL55" i="2"/>
  <c r="AP62" i="1"/>
  <c r="AR62" i="1"/>
  <c r="AQ62" i="1"/>
  <c r="BA63" i="14"/>
  <c r="AZ63" i="14"/>
  <c r="AX63" i="14"/>
  <c r="AY63" i="14"/>
  <c r="BA55" i="2"/>
  <c r="BC57" i="2"/>
  <c r="BD57" i="2"/>
  <c r="BB58" i="2"/>
  <c r="BD58" i="2"/>
  <c r="BC56" i="2"/>
  <c r="BC55" i="2"/>
  <c r="BC54" i="2"/>
  <c r="BB54" i="2"/>
  <c r="BD54" i="2"/>
  <c r="BB55" i="2"/>
  <c r="BB56" i="2"/>
  <c r="BA56" i="2"/>
  <c r="BB57" i="2"/>
  <c r="BC58" i="2"/>
  <c r="BD55" i="2"/>
  <c r="BA59" i="2"/>
  <c r="BB59" i="2"/>
  <c r="BC59" i="2"/>
  <c r="BD59" i="2"/>
  <c r="BA60" i="2"/>
  <c r="BB60" i="2"/>
  <c r="BC60" i="2"/>
  <c r="BD56" i="2"/>
  <c r="BD60" i="2"/>
  <c r="AI62" i="1"/>
  <c r="AK62" i="1"/>
  <c r="AJ62" i="1"/>
  <c r="AO63" i="14"/>
  <c r="AP63" i="14"/>
  <c r="AQ63" i="14"/>
  <c r="AR63" i="14"/>
  <c r="F59" i="2"/>
  <c r="AA60" i="2"/>
  <c r="G60" i="2"/>
  <c r="D63" i="14"/>
  <c r="U63" i="14"/>
  <c r="F63" i="14"/>
  <c r="W63" i="14"/>
  <c r="X63" i="14"/>
  <c r="C63" i="14"/>
  <c r="E63" i="14"/>
  <c r="V63" i="14"/>
  <c r="N63" i="14"/>
  <c r="L63" i="14"/>
  <c r="M63" i="14"/>
  <c r="O63" i="14"/>
  <c r="Z60" i="2"/>
  <c r="AC60" i="2"/>
  <c r="AB57" i="2"/>
  <c r="Z57" i="2"/>
  <c r="AB60" i="2"/>
  <c r="AA59" i="2"/>
  <c r="Z59" i="2"/>
  <c r="AC59" i="2"/>
  <c r="AB58" i="2"/>
  <c r="AA58" i="2"/>
  <c r="Z58" i="2"/>
  <c r="AA56" i="2"/>
  <c r="AB55" i="2"/>
  <c r="AB54" i="2"/>
  <c r="Z54" i="2"/>
  <c r="S62" i="1"/>
  <c r="U62" i="1"/>
  <c r="T62" i="1"/>
  <c r="U62" i="6"/>
  <c r="X62" i="6"/>
  <c r="V62" i="6"/>
  <c r="W62" i="6"/>
  <c r="M63" i="4"/>
  <c r="AA54" i="2"/>
  <c r="AC56" i="2"/>
  <c r="AA57" i="2"/>
  <c r="AB56" i="2"/>
  <c r="Z56" i="2"/>
  <c r="AC55" i="2"/>
  <c r="AC54" i="2"/>
  <c r="AB59" i="2"/>
  <c r="AA55" i="2"/>
  <c r="Z55" i="2"/>
  <c r="AC57" i="2"/>
  <c r="AC58" i="2"/>
  <c r="Q55" i="2"/>
  <c r="Q58" i="2"/>
  <c r="P58" i="2"/>
  <c r="R57" i="2"/>
  <c r="S57" i="2"/>
  <c r="R59" i="2"/>
  <c r="P56" i="2"/>
  <c r="R55" i="2"/>
  <c r="P55" i="2"/>
  <c r="R54" i="2"/>
  <c r="I63" i="4"/>
  <c r="N62" i="1"/>
  <c r="M62" i="1"/>
  <c r="L62" i="1"/>
  <c r="O62" i="6"/>
  <c r="N62" i="6"/>
  <c r="L62" i="6"/>
  <c r="M62" i="6"/>
  <c r="C63" i="4"/>
  <c r="S55" i="2"/>
  <c r="S59" i="2"/>
  <c r="P60" i="2"/>
  <c r="Q56" i="2"/>
  <c r="S56" i="2"/>
  <c r="S60" i="2"/>
  <c r="S54" i="2"/>
  <c r="S58" i="2"/>
  <c r="Q60" i="2"/>
  <c r="R60" i="2"/>
  <c r="P57" i="2"/>
  <c r="P54" i="2"/>
  <c r="P59" i="2"/>
  <c r="R56" i="2"/>
  <c r="R58" i="2"/>
  <c r="Q57" i="2"/>
  <c r="Q54" i="2"/>
  <c r="Q59" i="2"/>
  <c r="F58" i="2"/>
  <c r="I54" i="2"/>
  <c r="H59" i="2"/>
  <c r="G58" i="2"/>
  <c r="H60" i="2"/>
  <c r="G59" i="2"/>
  <c r="I60" i="2"/>
  <c r="I57" i="2"/>
  <c r="F56" i="2"/>
  <c r="F55" i="2"/>
  <c r="F57" i="2"/>
  <c r="H57" i="2"/>
  <c r="H58" i="2"/>
  <c r="H56" i="2"/>
  <c r="I58" i="2"/>
  <c r="F60" i="2"/>
  <c r="G54" i="2"/>
  <c r="H55" i="2"/>
  <c r="I55" i="2"/>
  <c r="H54" i="2"/>
  <c r="I59" i="2"/>
  <c r="I56" i="2"/>
  <c r="G57" i="2"/>
  <c r="G56" i="2"/>
  <c r="F54" i="2"/>
  <c r="G55" i="2"/>
  <c r="E62" i="1"/>
  <c r="D62" i="1"/>
  <c r="C62" i="1"/>
  <c r="F62" i="6"/>
  <c r="E62" i="6"/>
  <c r="D62" i="6"/>
  <c r="C62" i="6"/>
</calcChain>
</file>

<file path=xl/sharedStrings.xml><?xml version="1.0" encoding="utf-8"?>
<sst xmlns="http://schemas.openxmlformats.org/spreadsheetml/2006/main" count="4415" uniqueCount="188">
  <si>
    <t>Work Position</t>
  </si>
  <si>
    <t>Country</t>
  </si>
  <si>
    <t>Knowing</t>
  </si>
  <si>
    <t>Planning</t>
  </si>
  <si>
    <t>Creating</t>
  </si>
  <si>
    <t>Project Manager</t>
  </si>
  <si>
    <t>Macedonia</t>
  </si>
  <si>
    <t>Canada</t>
  </si>
  <si>
    <t>Spain</t>
  </si>
  <si>
    <t>Argentina</t>
  </si>
  <si>
    <t>Germany</t>
  </si>
  <si>
    <t>United Kingdom</t>
  </si>
  <si>
    <t>Full Stack Software Engineer</t>
  </si>
  <si>
    <t>System Administrator</t>
  </si>
  <si>
    <t>Sales Representative</t>
  </si>
  <si>
    <t>HR</t>
  </si>
  <si>
    <t>Business Analyst</t>
  </si>
  <si>
    <t>gpt-4-turbo</t>
  </si>
  <si>
    <t>Malta</t>
  </si>
  <si>
    <t>Novelty</t>
  </si>
  <si>
    <t>Complexity</t>
  </si>
  <si>
    <t>Insolubility</t>
  </si>
  <si>
    <t>Novelty AVG</t>
  </si>
  <si>
    <t>Insolubility AVG</t>
  </si>
  <si>
    <t>Complexity AVG</t>
  </si>
  <si>
    <t>Locus of control</t>
  </si>
  <si>
    <t>Human Resources</t>
  </si>
  <si>
    <t>Total</t>
  </si>
  <si>
    <t>Innovative Attitude</t>
  </si>
  <si>
    <t>Overall</t>
  </si>
  <si>
    <t>Overall (per country)</t>
  </si>
  <si>
    <t>Emotional Awareness</t>
  </si>
  <si>
    <t>Emotional Diagnosis (Empathy)</t>
  </si>
  <si>
    <t>Emotional Response</t>
  </si>
  <si>
    <t>Emotional Control (Balance)</t>
  </si>
  <si>
    <t>GRAPH REPRESENTATION OF THE RESULTS (by work position)</t>
  </si>
  <si>
    <t>GRAPH REPRESENTATION OF THE RESULTS (by country)</t>
  </si>
  <si>
    <t>NOTE: Results are with same representation for - Project Manager, Full Stack Software Engineer, System Aministrator, Sales Representative)</t>
  </si>
  <si>
    <t>The higest value</t>
  </si>
  <si>
    <t>The lowest value</t>
  </si>
  <si>
    <t>gpt-3.5-turbo-0125</t>
  </si>
  <si>
    <t>Results by human's answers</t>
  </si>
  <si>
    <t>Knowing - Human</t>
  </si>
  <si>
    <t>Knowing - GPT 4</t>
  </si>
  <si>
    <t>Knowing - GPT3.5</t>
  </si>
  <si>
    <t>Planning - GPT 4</t>
  </si>
  <si>
    <t>Creating - GPT 4</t>
  </si>
  <si>
    <t>Planning - GPT3.5</t>
  </si>
  <si>
    <t>Creating - GPT3.5</t>
  </si>
  <si>
    <t>Planning - Human</t>
  </si>
  <si>
    <t>Creating - Human</t>
  </si>
  <si>
    <t>COGNITIVE STYLE GRAPHICS</t>
  </si>
  <si>
    <t>COGNITIVE STYLE - KNOWING</t>
  </si>
  <si>
    <t>COGNITIVE STYLE - PLANNING</t>
  </si>
  <si>
    <t>COGNITIVE STYLE - CREATING</t>
  </si>
  <si>
    <t>Novelty - GPT 3.5</t>
  </si>
  <si>
    <t>Complexity - GPT 3.5</t>
  </si>
  <si>
    <t>Insolubility - GPT 3.5</t>
  </si>
  <si>
    <t>Novelty - GPT 4</t>
  </si>
  <si>
    <t>Complexity - GPT 4</t>
  </si>
  <si>
    <t>Insolubility - GPT 4</t>
  </si>
  <si>
    <t>Novelty - Human</t>
  </si>
  <si>
    <t>Complexity - Human</t>
  </si>
  <si>
    <t>Insolubility - Human</t>
  </si>
  <si>
    <t>TOLLERANCE OF AMBIGUITY - GRAPHICS</t>
  </si>
  <si>
    <t>COGNITIVE STYLE - COMPARED RESULTS</t>
  </si>
  <si>
    <t>TOLLERANCE OF AMBIGUITY - COMPARED RESULTS</t>
  </si>
  <si>
    <t>TOLLERANCE OF AMBIGUITY - Novelty (by country)</t>
  </si>
  <si>
    <t>TOLLERANCE OF AMBIGUITY - Insolubility (by country)</t>
  </si>
  <si>
    <t>INNOVATIVE ATTITUDE RESULTS</t>
  </si>
  <si>
    <t>INNOVATIVE ATTITUDE - GRAPHICS</t>
  </si>
  <si>
    <t>INNOVATIVE ATTITUDE (by country)</t>
  </si>
  <si>
    <t>Innovative Attitude - GPT 4</t>
  </si>
  <si>
    <t>Innovative Attitude - Human</t>
  </si>
  <si>
    <t>Innovative Attitude - GPT 3.5</t>
  </si>
  <si>
    <t>EMOTIONAL INTELLIGENCE RESULTS</t>
  </si>
  <si>
    <t>EMOTIONAL INTELLIGENCE GRAPHICS</t>
  </si>
  <si>
    <t>EMOTIONAL INTELLIGENCE - Emotional Response (by country)</t>
  </si>
  <si>
    <t>Emotional Response - GPT 3.5</t>
  </si>
  <si>
    <t>Emotional Response - Human</t>
  </si>
  <si>
    <t>LOCUS OF CONTROL RESULTS</t>
  </si>
  <si>
    <t>LOCUS OF CONTROL GRAPHICS</t>
  </si>
  <si>
    <t>LOCUS OF CONTROL (by country)</t>
  </si>
  <si>
    <t>Locus of control - GPT 4</t>
  </si>
  <si>
    <t>Locus of control - GPT 3.5</t>
  </si>
  <si>
    <t>Locus of control - Human</t>
  </si>
  <si>
    <t>gpt-4o</t>
  </si>
  <si>
    <t>Emotional Response - GPT 4 turbo</t>
  </si>
  <si>
    <t>Emotional Response - GPT 4o</t>
  </si>
  <si>
    <t>Innovative Attitude - GPT 4o</t>
  </si>
  <si>
    <t>Knowing - GPT 4o</t>
  </si>
  <si>
    <t>Planning - GPT 4o</t>
  </si>
  <si>
    <t>Creating - GPT 4o</t>
  </si>
  <si>
    <t>Locus of control - GPT 4o</t>
  </si>
  <si>
    <t>Novelty - GPT 4o</t>
  </si>
  <si>
    <t>Complexity - GPT 4o</t>
  </si>
  <si>
    <t>Insolubility - GPT 4o</t>
  </si>
  <si>
    <t>TOLLERANCE OF AMBIGUITY - Complexity (by country)</t>
  </si>
  <si>
    <t>gpt-3.5-turbo-0125 - second execution</t>
  </si>
  <si>
    <t>gpt-4o - second execution</t>
  </si>
  <si>
    <t>gpt-4-turbo - second execution</t>
  </si>
  <si>
    <t>SECOND TRY</t>
  </si>
  <si>
    <t>Business Student</t>
  </si>
  <si>
    <t>USA</t>
  </si>
  <si>
    <t>gpt-3.5</t>
  </si>
  <si>
    <t>Student</t>
  </si>
  <si>
    <t>Student USA</t>
  </si>
  <si>
    <t>Total %</t>
  </si>
  <si>
    <t>REAL STUDENTS - FINKI</t>
  </si>
  <si>
    <t>Top quartile</t>
  </si>
  <si>
    <t>Mean score</t>
  </si>
  <si>
    <t>Top quartile:</t>
  </si>
  <si>
    <t>Third quartile:</t>
  </si>
  <si>
    <t>Second quartile</t>
  </si>
  <si>
    <t>Second quartile:</t>
  </si>
  <si>
    <t>Bottom quartile:</t>
  </si>
  <si>
    <t>7 or above</t>
  </si>
  <si>
    <t>5 to 6</t>
  </si>
  <si>
    <t>3 to 4</t>
  </si>
  <si>
    <t>2 or below</t>
  </si>
  <si>
    <t>Students using Development Management Skills</t>
  </si>
  <si>
    <t>Business Students (N=71)</t>
  </si>
  <si>
    <t>Innovative Attitude - Mean score (N = 5000 students)</t>
  </si>
  <si>
    <t>Third</t>
  </si>
  <si>
    <t>Bottom</t>
  </si>
  <si>
    <t>79 or above</t>
  </si>
  <si>
    <t>73 to 78</t>
  </si>
  <si>
    <t>66 to 72</t>
  </si>
  <si>
    <t>65 or below</t>
  </si>
  <si>
    <t>Top Quartile</t>
  </si>
  <si>
    <t>Second Q</t>
  </si>
  <si>
    <t>Third Q</t>
  </si>
  <si>
    <t>86 or higher</t>
  </si>
  <si>
    <t>71 to 85</t>
  </si>
  <si>
    <t>55 to 70</t>
  </si>
  <si>
    <t>54 or lower</t>
  </si>
  <si>
    <t>63 or above</t>
  </si>
  <si>
    <t>57 to 62</t>
  </si>
  <si>
    <t>50 to 56</t>
  </si>
  <si>
    <t>49 or below</t>
  </si>
  <si>
    <t>REAL STUDENTS FROM ROTTERS ANALYSIS (N = 2.215) - Mean score [page 125/744]</t>
  </si>
  <si>
    <t>REAL STUDENTS - AMERICA from Rotter Analysis (1966, 1972, 1982) N = 5000 students [page 126/744]</t>
  </si>
  <si>
    <t>Ohio State psychology students (N=1,180)</t>
  </si>
  <si>
    <t>High school student (N = 1,000)</t>
  </si>
  <si>
    <t>REAL STUDENTS - BOOK - Mean score (N = 5000 students) [page 126/744]</t>
  </si>
  <si>
    <t>REAL STUDENTS - BOOK  (N=5000 students) [page 249/744)</t>
  </si>
  <si>
    <t>REAL STUDENTS - BOOK - Mean scores (N = 5000 students) [page 123/744]</t>
  </si>
  <si>
    <t xml:space="preserve">Student </t>
  </si>
  <si>
    <t>Country  - year</t>
  </si>
  <si>
    <t>MK - 2023</t>
  </si>
  <si>
    <t>MK - 2020</t>
  </si>
  <si>
    <t>MK - 2021</t>
  </si>
  <si>
    <t>SUMA</t>
  </si>
  <si>
    <t>Country - year</t>
  </si>
  <si>
    <t>SUM</t>
  </si>
  <si>
    <t>MK - 2022</t>
  </si>
  <si>
    <t>MK -2021</t>
  </si>
  <si>
    <t>MK -2023</t>
  </si>
  <si>
    <t>MK -2022 ?</t>
  </si>
  <si>
    <t>IT Employees</t>
  </si>
  <si>
    <t>Students</t>
  </si>
  <si>
    <t>IT Management</t>
  </si>
  <si>
    <t>MK</t>
  </si>
  <si>
    <t>IT Management Students MK</t>
  </si>
  <si>
    <t xml:space="preserve">IT Management Students </t>
  </si>
  <si>
    <t>mk</t>
  </si>
  <si>
    <t xml:space="preserve"> mk</t>
  </si>
  <si>
    <t>IT management st</t>
  </si>
  <si>
    <t>it management stud</t>
  </si>
  <si>
    <t>it management stu</t>
  </si>
  <si>
    <t>REAL HUMAN RESULTS</t>
  </si>
  <si>
    <t>N</t>
  </si>
  <si>
    <t>C</t>
  </si>
  <si>
    <t>I</t>
  </si>
  <si>
    <t>TOTAL</t>
  </si>
  <si>
    <t>gemma2-9b-it</t>
  </si>
  <si>
    <t>Emotional Response - gemma2-9b-it</t>
  </si>
  <si>
    <t>gemma</t>
  </si>
  <si>
    <t>o4-mini (REASONING)</t>
  </si>
  <si>
    <t>4.1-gpt-nano</t>
  </si>
  <si>
    <t xml:space="preserve">Knowing </t>
  </si>
  <si>
    <t xml:space="preserve">Planning </t>
  </si>
  <si>
    <t xml:space="preserve">Creating </t>
  </si>
  <si>
    <t xml:space="preserve">Complexity </t>
  </si>
  <si>
    <t xml:space="preserve">Innovative Attitude </t>
  </si>
  <si>
    <t>REAL HUMAN RESULTS BELOW:</t>
  </si>
  <si>
    <t>REAL HUMAN RESULTS BELLOW:</t>
  </si>
  <si>
    <t xml:space="preserve">4.1-gpt-nano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</si>
</sst>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00"/>
    <numFmt numFmtId="166" formatCode="#,##0.00000000"/>
  </numFmts>
  <fonts count="18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rgb="FF006100"/>
      <name val="Aptos Narrow"/>
      <scheme val="minor"/>
    </font>
    <font>
      <b/>
      <sz val="12"/>
      <color rgb="FF006100"/>
      <name val="Aptos Narrow"/>
      <scheme val="minor"/>
    </font>
    <font>
      <b/>
      <sz val="14"/>
      <color rgb="FF006100"/>
      <name val="Aptos Narrow (Body)"/>
    </font>
    <font>
      <sz val="12"/>
      <color rgb="FF000000"/>
      <name val="Aptos Narrow"/>
      <family val="2"/>
      <scheme val="minor"/>
    </font>
    <font>
      <b/>
      <i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 (Body)"/>
    </font>
    <font>
      <sz val="12"/>
      <color theme="1"/>
      <name val="Aptos Narrow"/>
      <scheme val="minor"/>
    </font>
    <font>
      <b/>
      <u/>
      <sz val="14"/>
      <color theme="1"/>
      <name val="Aptos Narrow"/>
      <scheme val="minor"/>
    </font>
    <font>
      <b/>
      <sz val="12"/>
      <color theme="1"/>
      <name val="Aptos Narrow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8" fillId="3" borderId="1" applyNumberFormat="0" applyFont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55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2" borderId="0" xfId="1" applyFont="1"/>
    <xf numFmtId="164" fontId="2" fillId="0" borderId="0" xfId="0" applyNumberFormat="1" applyFont="1"/>
    <xf numFmtId="0" fontId="6" fillId="0" borderId="0" xfId="0" applyFont="1"/>
    <xf numFmtId="164" fontId="0" fillId="3" borderId="1" xfId="2" applyNumberFormat="1" applyFont="1"/>
    <xf numFmtId="0" fontId="0" fillId="3" borderId="1" xfId="2" applyFont="1"/>
    <xf numFmtId="0" fontId="8" fillId="5" borderId="0" xfId="4"/>
    <xf numFmtId="164" fontId="8" fillId="5" borderId="0" xfId="4" applyNumberFormat="1"/>
    <xf numFmtId="165" fontId="0" fillId="0" borderId="3" xfId="0" applyNumberFormat="1" applyBorder="1"/>
    <xf numFmtId="0" fontId="8" fillId="4" borderId="0" xfId="3"/>
    <xf numFmtId="164" fontId="8" fillId="4" borderId="0" xfId="3" applyNumberFormat="1"/>
    <xf numFmtId="0" fontId="3" fillId="6" borderId="0" xfId="0" applyFont="1" applyFill="1"/>
    <xf numFmtId="0" fontId="4" fillId="2" borderId="0" xfId="1" applyFont="1"/>
    <xf numFmtId="0" fontId="3" fillId="2" borderId="3" xfId="1" applyFont="1" applyBorder="1"/>
    <xf numFmtId="0" fontId="11" fillId="0" borderId="0" xfId="0" applyFont="1"/>
    <xf numFmtId="2" fontId="0" fillId="0" borderId="3" xfId="0" applyNumberFormat="1" applyBorder="1"/>
    <xf numFmtId="164" fontId="6" fillId="0" borderId="0" xfId="0" applyNumberFormat="1" applyFont="1"/>
    <xf numFmtId="164" fontId="6" fillId="7" borderId="1" xfId="0" applyNumberFormat="1" applyFont="1" applyFill="1" applyBorder="1"/>
    <xf numFmtId="0" fontId="2" fillId="0" borderId="6" xfId="0" applyFont="1" applyBorder="1"/>
    <xf numFmtId="0" fontId="13" fillId="0" borderId="0" xfId="0" applyFont="1"/>
    <xf numFmtId="0" fontId="11" fillId="0" borderId="6" xfId="0" applyFont="1" applyBorder="1"/>
    <xf numFmtId="2" fontId="0" fillId="0" borderId="0" xfId="0" applyNumberFormat="1"/>
    <xf numFmtId="166" fontId="0" fillId="0" borderId="0" xfId="0" applyNumberForma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17" fillId="0" borderId="3" xfId="0" applyFont="1" applyBorder="1"/>
    <xf numFmtId="0" fontId="17" fillId="0" borderId="0" xfId="0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3" fillId="2" borderId="0" xfId="1" applyFont="1" applyAlignment="1">
      <alignment horizontal="center"/>
    </xf>
    <xf numFmtId="0" fontId="0" fillId="3" borderId="2" xfId="2" applyFont="1" applyBorder="1" applyAlignment="1">
      <alignment horizontal="center"/>
    </xf>
    <xf numFmtId="0" fontId="0" fillId="3" borderId="0" xfId="2" applyFont="1" applyBorder="1" applyAlignment="1">
      <alignment horizontal="center"/>
    </xf>
    <xf numFmtId="0" fontId="8" fillId="5" borderId="0" xfId="4" applyAlignment="1">
      <alignment horizontal="center"/>
    </xf>
    <xf numFmtId="0" fontId="5" fillId="2" borderId="0" xfId="1" applyFont="1" applyAlignment="1">
      <alignment horizontal="center"/>
    </xf>
    <xf numFmtId="0" fontId="4" fillId="2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4" xfId="5" applyAlignment="1">
      <alignment horizontal="center"/>
    </xf>
    <xf numFmtId="0" fontId="10" fillId="0" borderId="5" xfId="6" applyAlignment="1">
      <alignment horizontal="center"/>
    </xf>
    <xf numFmtId="0" fontId="12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3" fontId="0" fillId="0" borderId="0" xfId="0" applyNumberFormat="1"/>
  </cellXfs>
  <cellStyles count="7">
    <cellStyle name="20% - Accent1" xfId="3" builtinId="30"/>
    <cellStyle name="20% - Accent4" xfId="4" builtinId="42"/>
    <cellStyle name="Good" xfId="1" builtinId="26"/>
    <cellStyle name="Heading 1" xfId="5" builtinId="16"/>
    <cellStyle name="Heading 2" xfId="6" builtinId="1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 - Project Manager (all countries)</a:t>
            </a:r>
            <a:r>
              <a:rPr lang="en-GB" baseline="0"/>
              <a:t> </a:t>
            </a:r>
            <a:r>
              <a:rPr lang="en-GB"/>
              <a:t>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'Cognitive Style Results'!$C$3:$C$9</c:f>
              <c:numCache>
                <c:formatCode>0.00;[Red]0.00</c:formatCode>
                <c:ptCount val="7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4.5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B-9E44-8B8E-40741FB40F55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'Cognitive Style Results'!$D$3:$D$9</c:f>
              <c:numCache>
                <c:formatCode>0.00;[Red]0.00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B-9E44-8B8E-40741FB40F55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'Cognitive Style Results'!$E$3:$E$9</c:f>
              <c:numCache>
                <c:formatCode>0.00;[Red]0.00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B-9E44-8B8E-40741FB40F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077679"/>
        <c:axId val="1116272799"/>
      </c:barChart>
      <c:catAx>
        <c:axId val="11160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16272799"/>
        <c:crosses val="autoZero"/>
        <c:auto val="1"/>
        <c:lblAlgn val="ctr"/>
        <c:lblOffset val="100"/>
        <c:noMultiLvlLbl val="0"/>
      </c:catAx>
      <c:valAx>
        <c:axId val="11162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160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 - Argentina (all work position) with</a:t>
            </a:r>
            <a:r>
              <a:rPr lang="en-GB" baseline="0"/>
              <a:t>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Results'!$A$6:$B$6,'Cognitive Style Results'!$A$14:$B$14,'Cognitive Style Results'!$A$22:$B$22,'Cognitive Style Results'!$A$30:$B$30,'Cognitive Style Results'!$A$38:$B$38,'Cognitive Style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Results'!$C$6,'Cognitive Style Results'!$C$14,'Cognitive Style Results'!$C$22,'Cognitive Style Results'!$C$30,'Cognitive Style Results'!$C$38,'Cognitive Style Results'!$C$46)</c:f>
              <c:numCache>
                <c:formatCode>0.00;[Red]0.00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8-A34F-BD1F-69A9ACBCBBA6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Results'!$A$6:$B$6,'Cognitive Style Results'!$A$14:$B$14,'Cognitive Style Results'!$A$22:$B$22,'Cognitive Style Results'!$A$30:$B$30,'Cognitive Style Results'!$A$38:$B$38,'Cognitive Style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Results'!$D$6,'Cognitive Style Results'!$D$14,'Cognitive Style Results'!$D$22,'Cognitive Style Results'!$D$30,'Cognitive Style Results'!$D$38,'Cognitive Style Results'!$D$46)</c:f>
              <c:numCache>
                <c:formatCode>0.00;[Red]0.00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4.5714285710000002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8-A34F-BD1F-69A9ACBCBBA6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Results'!$A$6:$B$6,'Cognitive Style Results'!$A$14:$B$14,'Cognitive Style Results'!$A$22:$B$22,'Cognitive Style Results'!$A$30:$B$30,'Cognitive Style Results'!$A$38:$B$38,'Cognitive Style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Results'!$E$6,'Cognitive Style Results'!$E$14,'Cognitive Style Results'!$E$22,'Cognitive Style Results'!$E$30,'Cognitive Style Results'!$E$38,'Cognitive Style Results'!$E$46)</c:f>
              <c:numCache>
                <c:formatCode>0.00;[Red]0.00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8-A34F-BD1F-69A9ACBCB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2800175"/>
        <c:axId val="331393583"/>
      </c:barChart>
      <c:catAx>
        <c:axId val="4228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31393583"/>
        <c:crosses val="autoZero"/>
        <c:auto val="1"/>
        <c:lblAlgn val="ctr"/>
        <c:lblOffset val="100"/>
        <c:noMultiLvlLbl val="0"/>
      </c:catAx>
      <c:valAx>
        <c:axId val="3313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2280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</a:t>
            </a:r>
            <a:r>
              <a:rPr lang="en-GB" baseline="0"/>
              <a:t> -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Tollerance of Ambiguity - Attribute: Insolubility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Amb.'!$D$3,'Comparison - Tollerance of Amb.'!$J$3,'Comparison - Tollerance of Amb.'!$O$3,'Comparison - Tollerance of Amb.'!$T$3)</c:f>
              <c:strCache>
                <c:ptCount val="4"/>
                <c:pt idx="0">
                  <c:v>Insolubility - GPT 3.5</c:v>
                </c:pt>
                <c:pt idx="1">
                  <c:v>Insolubility - GPT 4</c:v>
                </c:pt>
                <c:pt idx="2">
                  <c:v>Insolubility - GPT 4o</c:v>
                </c:pt>
                <c:pt idx="3">
                  <c:v>Insolubility - Human</c:v>
                </c:pt>
              </c:strCache>
            </c:strRef>
          </c:cat>
          <c:val>
            <c:numRef>
              <c:f>('Comparison - Tollerance of Amb.'!$D$8,'Comparison - Tollerance of Amb.'!$J$8,'Comparison - Tollerance of Amb.'!$O$8,'Comparison - Tollerance of Amb.'!$T$8)</c:f>
              <c:numCache>
                <c:formatCode>General</c:formatCode>
                <c:ptCount val="4"/>
                <c:pt idx="0">
                  <c:v>5.5555555555555545</c:v>
                </c:pt>
                <c:pt idx="1">
                  <c:v>5.2222222220000001</c:v>
                </c:pt>
                <c:pt idx="2">
                  <c:v>5.0555555555555554</c:v>
                </c:pt>
                <c:pt idx="3" formatCode="0.000">
                  <c:v>3.2916666666666674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2-2345-8D8E-71071F411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184912"/>
        <c:axId val="1987175504"/>
      </c:barChart>
      <c:catAx>
        <c:axId val="19871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87175504"/>
        <c:crosses val="autoZero"/>
        <c:auto val="1"/>
        <c:lblAlgn val="ctr"/>
        <c:lblOffset val="100"/>
        <c:noMultiLvlLbl val="0"/>
      </c:catAx>
      <c:valAx>
        <c:axId val="19871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871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Malta - Tollerance of Ambiguity - Attribute</a:t>
            </a:r>
            <a:r>
              <a:rPr lang="en-GB" baseline="0"/>
              <a:t>: Insolubility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Amb.'!$D$3,'Comparison - Tollerance of Amb.'!$J$3,'Comparison - Tollerance of Amb.'!$O$3,'Comparison - Tollerance of Amb.'!$T$3)</c:f>
              <c:strCache>
                <c:ptCount val="4"/>
                <c:pt idx="0">
                  <c:v>Insolubility - GPT 3.5</c:v>
                </c:pt>
                <c:pt idx="1">
                  <c:v>Insolubility - GPT 4</c:v>
                </c:pt>
                <c:pt idx="2">
                  <c:v>Insolubility - GPT 4o</c:v>
                </c:pt>
                <c:pt idx="3">
                  <c:v>Insolubility - Human</c:v>
                </c:pt>
              </c:strCache>
            </c:strRef>
          </c:cat>
          <c:val>
            <c:numRef>
              <c:f>('Comparison - Tollerance of Amb.'!$D$9,'Comparison - Tollerance of Amb.'!$J$9,'Comparison - Tollerance of Amb.'!$O$9,'Comparison - Tollerance of Amb.'!$T$9)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5.2222222220000001</c:v>
                </c:pt>
                <c:pt idx="2">
                  <c:v>4.8333333333333339</c:v>
                </c:pt>
                <c:pt idx="3" formatCode="0.000">
                  <c:v>3.2222222222222228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8-4F4C-A649-6FA4BBBC8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014495"/>
        <c:axId val="242927407"/>
      </c:barChart>
      <c:catAx>
        <c:axId val="1900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42927407"/>
        <c:crosses val="autoZero"/>
        <c:auto val="1"/>
        <c:lblAlgn val="ctr"/>
        <c:lblOffset val="100"/>
        <c:noMultiLvlLbl val="0"/>
      </c:catAx>
      <c:valAx>
        <c:axId val="2429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00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United Kingdom -  Tollerance of Ambiguity - Attribute: Insolubility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Amb.'!$D$3,'Comparison - Tollerance of Amb.'!$J$3,'Comparison - Tollerance of Amb.'!$O$3,'Comparison - Tollerance of Amb.'!$T$3)</c:f>
              <c:strCache>
                <c:ptCount val="4"/>
                <c:pt idx="0">
                  <c:v>Insolubility - GPT 3.5</c:v>
                </c:pt>
                <c:pt idx="1">
                  <c:v>Insolubility - GPT 4</c:v>
                </c:pt>
                <c:pt idx="2">
                  <c:v>Insolubility - GPT 4o</c:v>
                </c:pt>
                <c:pt idx="3">
                  <c:v>Insolubility - Human</c:v>
                </c:pt>
              </c:strCache>
            </c:strRef>
          </c:cat>
          <c:val>
            <c:numRef>
              <c:f>('Comparison - Tollerance of Amb.'!$D$10,'Comparison - Tollerance of Amb.'!$J$10,'Comparison - Tollerance of Amb.'!$O$10,'Comparison - Tollerance of Amb.'!$T$10)</c:f>
              <c:numCache>
                <c:formatCode>General</c:formatCode>
                <c:ptCount val="4"/>
                <c:pt idx="0">
                  <c:v>5.4444444444444438</c:v>
                </c:pt>
                <c:pt idx="1">
                  <c:v>5.1666666670000003</c:v>
                </c:pt>
                <c:pt idx="2">
                  <c:v>5</c:v>
                </c:pt>
                <c:pt idx="3" formatCode="0.000">
                  <c:v>3.4285714285714284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1-6E41-B1E9-61AECF2236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1759648"/>
        <c:axId val="1227517471"/>
      </c:barChart>
      <c:catAx>
        <c:axId val="20617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227517471"/>
        <c:crosses val="autoZero"/>
        <c:auto val="1"/>
        <c:lblAlgn val="ctr"/>
        <c:lblOffset val="100"/>
        <c:noMultiLvlLbl val="0"/>
      </c:catAx>
      <c:valAx>
        <c:axId val="12275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617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Argentina - Tollerance of Ambiguity - Attribute: Novelty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Amb.'!$B$3,'Comparison - Tollerance of Amb.'!$H$3,'Comparison - Tollerance of Amb.'!$M$3,'Comparison - Tollerance of Amb.'!$R$3)</c:f>
              <c:strCache>
                <c:ptCount val="4"/>
                <c:pt idx="0">
                  <c:v>Novelty - GPT 3.5</c:v>
                </c:pt>
                <c:pt idx="1">
                  <c:v>Novelty - GPT 4</c:v>
                </c:pt>
                <c:pt idx="2">
                  <c:v>Novelty - GPT 4o</c:v>
                </c:pt>
                <c:pt idx="3">
                  <c:v>Novelty - Human</c:v>
                </c:pt>
              </c:strCache>
            </c:strRef>
          </c:cat>
          <c:val>
            <c:numRef>
              <c:f>('Comparison - Tollerance of Amb.'!$B$7,'Comparison - Tollerance of Amb.'!$H$7,'Comparison - Tollerance of Amb.'!$M$7,'Comparison - Tollerance of Amb.'!$R$7)</c:f>
              <c:numCache>
                <c:formatCode>General</c:formatCode>
                <c:ptCount val="4"/>
                <c:pt idx="0">
                  <c:v>2.875</c:v>
                </c:pt>
                <c:pt idx="1">
                  <c:v>4.5833333329999997</c:v>
                </c:pt>
                <c:pt idx="2">
                  <c:v>5.583333333333333</c:v>
                </c:pt>
                <c:pt idx="3" formatCode="0.000">
                  <c:v>3.3482142857142856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3-574B-AB69-BD743F6849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2728095"/>
        <c:axId val="1916373216"/>
      </c:barChart>
      <c:catAx>
        <c:axId val="17627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16373216"/>
        <c:crosses val="autoZero"/>
        <c:auto val="1"/>
        <c:lblAlgn val="ctr"/>
        <c:lblOffset val="100"/>
        <c:noMultiLvlLbl val="0"/>
      </c:catAx>
      <c:valAx>
        <c:axId val="19163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6272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Macedonia -</a:t>
            </a:r>
            <a:r>
              <a:rPr lang="en-GB" baseline="0"/>
              <a:t> Innovative Attitude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Innovative Att'!$B$3,'Comparison - Innovative Att'!$E$3,'Comparison - Innovative Att'!$H$3,'Comparison - Innovative Att'!$K$3)</c:f>
              <c:strCache>
                <c:ptCount val="4"/>
                <c:pt idx="0">
                  <c:v>Innovative Attitude - GPT 3.5</c:v>
                </c:pt>
                <c:pt idx="1">
                  <c:v>Innovative Attitude - GPT 4</c:v>
                </c:pt>
                <c:pt idx="2">
                  <c:v>Innovative Attitude - GPT 4o</c:v>
                </c:pt>
                <c:pt idx="3">
                  <c:v>Innovative Attitude - Human</c:v>
                </c:pt>
              </c:strCache>
            </c:strRef>
          </c:cat>
          <c:val>
            <c:numRef>
              <c:f>('Comparison - Innovative Att'!$B$4,'Comparison - Innovative Att'!$E$4,'Comparison - Innovative Att'!$H$4,'Comparison - Innovative Att'!$K$4)</c:f>
              <c:numCache>
                <c:formatCode>General</c:formatCode>
                <c:ptCount val="4"/>
                <c:pt idx="0">
                  <c:v>80.666666666666671</c:v>
                </c:pt>
                <c:pt idx="1">
                  <c:v>93.666666666666671</c:v>
                </c:pt>
                <c:pt idx="2">
                  <c:v>87.666666666666671</c:v>
                </c:pt>
                <c:pt idx="3" formatCode="0.00">
                  <c:v>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1-8345-99A1-9D4E958138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197551"/>
        <c:axId val="1376401935"/>
      </c:barChart>
      <c:catAx>
        <c:axId val="8091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376401935"/>
        <c:crosses val="autoZero"/>
        <c:auto val="1"/>
        <c:lblAlgn val="ctr"/>
        <c:lblOffset val="100"/>
        <c:noMultiLvlLbl val="0"/>
      </c:catAx>
      <c:valAx>
        <c:axId val="13764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8091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Canada - Innovative</a:t>
            </a:r>
            <a:r>
              <a:rPr lang="en-GB" baseline="0"/>
              <a:t> Attitude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Innovative Att'!$B$3,'Comparison - Innovative Att'!$E$3,'Comparison - Innovative Att'!$H$3,'Comparison - Innovative Att'!$K$3)</c:f>
              <c:strCache>
                <c:ptCount val="4"/>
                <c:pt idx="0">
                  <c:v>Innovative Attitude - GPT 3.5</c:v>
                </c:pt>
                <c:pt idx="1">
                  <c:v>Innovative Attitude - GPT 4</c:v>
                </c:pt>
                <c:pt idx="2">
                  <c:v>Innovative Attitude - GPT 4o</c:v>
                </c:pt>
                <c:pt idx="3">
                  <c:v>Innovative Attitude - Human</c:v>
                </c:pt>
              </c:strCache>
            </c:strRef>
          </c:cat>
          <c:val>
            <c:numRef>
              <c:f>('Comparison - Innovative Att'!$B$5,'Comparison - Innovative Att'!$E$5,'Comparison - Innovative Att'!$H$5,'Comparison - Innovative Att'!$K$5)</c:f>
              <c:numCache>
                <c:formatCode>General</c:formatCode>
                <c:ptCount val="4"/>
                <c:pt idx="0">
                  <c:v>82.833333333333329</c:v>
                </c:pt>
                <c:pt idx="1">
                  <c:v>94.5</c:v>
                </c:pt>
                <c:pt idx="2">
                  <c:v>88.166666666666671</c:v>
                </c:pt>
                <c:pt idx="3" formatCode="0.0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7-C74F-9D7A-A7DA2A57C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86575"/>
        <c:axId val="2020180592"/>
      </c:barChart>
      <c:catAx>
        <c:axId val="1878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20180592"/>
        <c:crosses val="autoZero"/>
        <c:auto val="1"/>
        <c:lblAlgn val="ctr"/>
        <c:lblOffset val="100"/>
        <c:noMultiLvlLbl val="0"/>
      </c:catAx>
      <c:valAx>
        <c:axId val="2020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78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- Innovative 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Innovative Att'!$B$3,'Comparison - Innovative Att'!$E$3,'Comparison - Innovative Att'!$H$3,'Comparison - Innovative Att'!$K$3)</c:f>
              <c:strCache>
                <c:ptCount val="4"/>
                <c:pt idx="0">
                  <c:v>Innovative Attitude - GPT 3.5</c:v>
                </c:pt>
                <c:pt idx="1">
                  <c:v>Innovative Attitude - GPT 4</c:v>
                </c:pt>
                <c:pt idx="2">
                  <c:v>Innovative Attitude - GPT 4o</c:v>
                </c:pt>
                <c:pt idx="3">
                  <c:v>Innovative Attitude - Human</c:v>
                </c:pt>
              </c:strCache>
            </c:strRef>
          </c:cat>
          <c:val>
            <c:numRef>
              <c:f>('Comparison - Innovative Att'!$B$6,'Comparison - Innovative Att'!$E$6,'Comparison - Innovative Att'!$H$6,'Comparison - Innovative Att'!$K$6)</c:f>
              <c:numCache>
                <c:formatCode>General</c:formatCode>
                <c:ptCount val="4"/>
                <c:pt idx="0">
                  <c:v>80.833333333333329</c:v>
                </c:pt>
                <c:pt idx="1">
                  <c:v>93.666666666666671</c:v>
                </c:pt>
                <c:pt idx="2">
                  <c:v>89</c:v>
                </c:pt>
                <c:pt idx="3" formatCode="0.00">
                  <c:v>70.717948717948715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8-E544-A799-77AC865BA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2940959"/>
        <c:axId val="453053071"/>
      </c:barChart>
      <c:catAx>
        <c:axId val="13529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53053071"/>
        <c:crosses val="autoZero"/>
        <c:auto val="1"/>
        <c:lblAlgn val="ctr"/>
        <c:lblOffset val="100"/>
        <c:noMultiLvlLbl val="0"/>
      </c:catAx>
      <c:valAx>
        <c:axId val="4530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35294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Argentina - Innovative 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Innovative Att'!$B$3,'Comparison - Innovative Att'!$E$3,'Comparison - Innovative Att'!$H$3,'Comparison - Innovative Att'!$K$3)</c:f>
              <c:strCache>
                <c:ptCount val="4"/>
                <c:pt idx="0">
                  <c:v>Innovative Attitude - GPT 3.5</c:v>
                </c:pt>
                <c:pt idx="1">
                  <c:v>Innovative Attitude - GPT 4</c:v>
                </c:pt>
                <c:pt idx="2">
                  <c:v>Innovative Attitude - GPT 4o</c:v>
                </c:pt>
                <c:pt idx="3">
                  <c:v>Innovative Attitude - Human</c:v>
                </c:pt>
              </c:strCache>
            </c:strRef>
          </c:cat>
          <c:val>
            <c:numRef>
              <c:f>('Comparison - Innovative Att'!$B$7,'Comparison - Innovative Att'!$E$7,'Comparison - Innovative Att'!$H$7,'Comparison - Innovative Att'!$K$7)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87.5</c:v>
                </c:pt>
                <c:pt idx="3" formatCode="0.00">
                  <c:v>81.214285714285708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E-2B4E-9143-A13756E54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9206239"/>
        <c:axId val="157807183"/>
      </c:barChart>
      <c:catAx>
        <c:axId val="11292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57807183"/>
        <c:crosses val="autoZero"/>
        <c:auto val="1"/>
        <c:lblAlgn val="ctr"/>
        <c:lblOffset val="100"/>
        <c:noMultiLvlLbl val="0"/>
      </c:catAx>
      <c:valAx>
        <c:axId val="1578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2920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 - Innovative</a:t>
            </a:r>
            <a:r>
              <a:rPr lang="en-GB" baseline="0"/>
              <a:t> Attitude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Innovative Att'!$B$3,'Comparison - Innovative Att'!$E$3,'Comparison - Innovative Att'!$H$3,'Comparison - Innovative Att'!$K$3)</c:f>
              <c:strCache>
                <c:ptCount val="4"/>
                <c:pt idx="0">
                  <c:v>Innovative Attitude - GPT 3.5</c:v>
                </c:pt>
                <c:pt idx="1">
                  <c:v>Innovative Attitude - GPT 4</c:v>
                </c:pt>
                <c:pt idx="2">
                  <c:v>Innovative Attitude - GPT 4o</c:v>
                </c:pt>
                <c:pt idx="3">
                  <c:v>Innovative Attitude - Human</c:v>
                </c:pt>
              </c:strCache>
            </c:strRef>
          </c:cat>
          <c:val>
            <c:numRef>
              <c:f>('Comparison - Innovative Att'!$B$8,'Comparison - Innovative Att'!$E$8,'Comparison - Innovative Att'!$H$8,'Comparison - Innovative Att'!$K$8)</c:f>
              <c:numCache>
                <c:formatCode>General</c:formatCode>
                <c:ptCount val="4"/>
                <c:pt idx="0">
                  <c:v>81</c:v>
                </c:pt>
                <c:pt idx="1">
                  <c:v>91.166666666666671</c:v>
                </c:pt>
                <c:pt idx="2">
                  <c:v>88.5</c:v>
                </c:pt>
                <c:pt idx="3" formatCode="0.00">
                  <c:v>76.458333333333329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F-BA4D-832C-41F1E19CE5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519327"/>
        <c:axId val="355522303"/>
      </c:barChart>
      <c:catAx>
        <c:axId val="35551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55522303"/>
        <c:crosses val="autoZero"/>
        <c:auto val="1"/>
        <c:lblAlgn val="ctr"/>
        <c:lblOffset val="100"/>
        <c:noMultiLvlLbl val="0"/>
      </c:catAx>
      <c:valAx>
        <c:axId val="3555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555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Malta - Innovative 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Innovative Att'!$B$3,'Comparison - Innovative Att'!$E$3,'Comparison - Innovative Att'!$H$3,'Comparison - Innovative Att'!$K$3)</c:f>
              <c:strCache>
                <c:ptCount val="4"/>
                <c:pt idx="0">
                  <c:v>Innovative Attitude - GPT 3.5</c:v>
                </c:pt>
                <c:pt idx="1">
                  <c:v>Innovative Attitude - GPT 4</c:v>
                </c:pt>
                <c:pt idx="2">
                  <c:v>Innovative Attitude - GPT 4o</c:v>
                </c:pt>
                <c:pt idx="3">
                  <c:v>Innovative Attitude - Human</c:v>
                </c:pt>
              </c:strCache>
            </c:strRef>
          </c:cat>
          <c:val>
            <c:numRef>
              <c:f>('Comparison - Innovative Att'!$B$9,'Comparison - Innovative Att'!$E$9,'Comparison - Innovative Att'!$H$9,'Comparison - Innovative Att'!$K$9)</c:f>
              <c:numCache>
                <c:formatCode>General</c:formatCode>
                <c:ptCount val="4"/>
                <c:pt idx="0">
                  <c:v>81.333333333333329</c:v>
                </c:pt>
                <c:pt idx="1">
                  <c:v>96.666666666666671</c:v>
                </c:pt>
                <c:pt idx="2">
                  <c:v>87.5</c:v>
                </c:pt>
                <c:pt idx="3" formatCode="0.0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B-A746-B7F8-08028AA86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7127791"/>
        <c:axId val="1537129503"/>
      </c:barChart>
      <c:catAx>
        <c:axId val="15371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537129503"/>
        <c:crosses val="autoZero"/>
        <c:auto val="1"/>
        <c:lblAlgn val="ctr"/>
        <c:lblOffset val="100"/>
        <c:noMultiLvlLbl val="0"/>
      </c:catAx>
      <c:valAx>
        <c:axId val="15371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5371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 - Germany (all work positions)</a:t>
            </a:r>
            <a:r>
              <a:rPr lang="en-GB" baseline="0"/>
              <a:t> -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Results'!$A$7:$B$7,'Cognitive Style Results'!$A$15:$B$15,'Cognitive Style Results'!$A$23:$B$23,'Cognitive Style Results'!$A$31:$B$31,'Cognitive Style Results'!$A$39:$B$39,'Cognitive Style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Results'!$C$7,'Cognitive Style Results'!$C$15,'Cognitive Style Results'!$C$23,'Cognitive Style Results'!$C$31,'Cognitive Style Results'!$C$39,'Cognitive Style Results'!$C$47)</c:f>
              <c:numCache>
                <c:formatCode>0.00;[Red]0.00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A-744C-8B59-BFB240766E45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Results'!$A$7:$B$7,'Cognitive Style Results'!$A$15:$B$15,'Cognitive Style Results'!$A$23:$B$23,'Cognitive Style Results'!$A$31:$B$31,'Cognitive Style Results'!$A$39:$B$39,'Cognitive Style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Results'!$D$7,'Cognitive Style Results'!$D$15,'Cognitive Style Results'!$D$23,'Cognitive Style Results'!$D$31,'Cognitive Style Results'!$D$39,'Cognitive Style Results'!$D$47)</c:f>
              <c:numCache>
                <c:formatCode>0.00;[Red]0.00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A-744C-8B59-BFB240766E45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Results'!$A$7:$B$7,'Cognitive Style Results'!$A$15:$B$15,'Cognitive Style Results'!$A$23:$B$23,'Cognitive Style Results'!$A$31:$B$31,'Cognitive Style Results'!$A$39:$B$39,'Cognitive Style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Results'!$E$7,'Cognitive Style Results'!$E$15,'Cognitive Style Results'!$E$23,'Cognitive Style Results'!$E$31,'Cognitive Style Results'!$E$39,'Cognitive Style Results'!$E$47)</c:f>
              <c:numCache>
                <c:formatCode>0.00;[Red]0.00</c:formatCode>
                <c:ptCount val="6"/>
                <c:pt idx="0">
                  <c:v>4</c:v>
                </c:pt>
                <c:pt idx="1">
                  <c:v>4.2857142860000002</c:v>
                </c:pt>
                <c:pt idx="2">
                  <c:v>4</c:v>
                </c:pt>
                <c:pt idx="3">
                  <c:v>4.1428571429999996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A-744C-8B59-BFB240766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537855"/>
        <c:axId val="311689679"/>
      </c:barChart>
      <c:catAx>
        <c:axId val="3155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1689679"/>
        <c:crosses val="autoZero"/>
        <c:auto val="1"/>
        <c:lblAlgn val="ctr"/>
        <c:lblOffset val="100"/>
        <c:noMultiLvlLbl val="0"/>
      </c:catAx>
      <c:valAx>
        <c:axId val="3116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553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Kingdom</a:t>
            </a:r>
            <a:r>
              <a:rPr lang="en-GB" baseline="0"/>
              <a:t> - Innovative Attitude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Innovative Att'!$B$3,'Comparison - Innovative Att'!$E$3,'Comparison - Innovative Att'!$H$3,'Comparison - Innovative Att'!$K$3)</c:f>
              <c:strCache>
                <c:ptCount val="4"/>
                <c:pt idx="0">
                  <c:v>Innovative Attitude - GPT 3.5</c:v>
                </c:pt>
                <c:pt idx="1">
                  <c:v>Innovative Attitude - GPT 4</c:v>
                </c:pt>
                <c:pt idx="2">
                  <c:v>Innovative Attitude - GPT 4o</c:v>
                </c:pt>
                <c:pt idx="3">
                  <c:v>Innovative Attitude - Human</c:v>
                </c:pt>
              </c:strCache>
            </c:strRef>
          </c:cat>
          <c:val>
            <c:numRef>
              <c:f>('Comparison - Innovative Att'!$B$10,'Comparison - Innovative Att'!$E$10,'Comparison - Innovative Att'!$H$10,'Comparison - Innovative Att'!$K$10)</c:f>
              <c:numCache>
                <c:formatCode>General</c:formatCode>
                <c:ptCount val="4"/>
                <c:pt idx="0">
                  <c:v>81.5</c:v>
                </c:pt>
                <c:pt idx="1">
                  <c:v>88.333333333333329</c:v>
                </c:pt>
                <c:pt idx="2">
                  <c:v>87.833333333333329</c:v>
                </c:pt>
                <c:pt idx="3" formatCode="0.00">
                  <c:v>67.714285714285708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0-B346-9985-FFCB8E83B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991167"/>
        <c:axId val="173292895"/>
      </c:barChart>
      <c:catAx>
        <c:axId val="18389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3292895"/>
        <c:crosses val="autoZero"/>
        <c:auto val="1"/>
        <c:lblAlgn val="ctr"/>
        <c:lblOffset val="100"/>
        <c:noMultiLvlLbl val="0"/>
      </c:catAx>
      <c:valAx>
        <c:axId val="1732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3899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Macedonia - Emotional Intelligence - Attribute: Emotional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Emotional Intellig'!$B$3,'Comparison - Emotional Intellig'!$F$3,'Comparison - Emotional Intellig'!$J$3,'Comparison - Emotional Intellig'!$N$3)</c:f>
              <c:strCache>
                <c:ptCount val="4"/>
                <c:pt idx="0">
                  <c:v>Emotional Response - GPT 3.5</c:v>
                </c:pt>
                <c:pt idx="1">
                  <c:v>Emotional Response - GPT 4 turbo</c:v>
                </c:pt>
                <c:pt idx="2">
                  <c:v>Emotional Response - GPT 4o</c:v>
                </c:pt>
                <c:pt idx="3">
                  <c:v>Emotional Response - Human</c:v>
                </c:pt>
              </c:strCache>
            </c:strRef>
          </c:cat>
          <c:val>
            <c:numRef>
              <c:f>('Comparison - Emotional Intellig'!$B$4,'Comparison - Emotional Intellig'!$F$4,'Comparison - Emotional Intellig'!$J$4,'Comparison - Emotional Intellig'!$N$4)</c:f>
              <c:numCache>
                <c:formatCode>General</c:formatCode>
                <c:ptCount val="4"/>
                <c:pt idx="0">
                  <c:v>26.666666666666668</c:v>
                </c:pt>
                <c:pt idx="1">
                  <c:v>20</c:v>
                </c:pt>
                <c:pt idx="2">
                  <c:v>28.333333333333332</c:v>
                </c:pt>
                <c:pt idx="3" formatCode="0.00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C-354F-AA01-3A7155A17D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689536"/>
        <c:axId val="644678448"/>
      </c:barChart>
      <c:catAx>
        <c:axId val="11566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644678448"/>
        <c:crosses val="autoZero"/>
        <c:auto val="1"/>
        <c:lblAlgn val="ctr"/>
        <c:lblOffset val="100"/>
        <c:noMultiLvlLbl val="0"/>
      </c:catAx>
      <c:valAx>
        <c:axId val="6446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566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Canada</a:t>
            </a:r>
            <a:r>
              <a:rPr lang="en-GB" baseline="0"/>
              <a:t> - Emotional Intelligence - Attribute: Emotional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Emotional Intellig'!$B$3,'Comparison - Emotional Intellig'!$F$3,'Comparison - Emotional Intellig'!$J$3,'Comparison - Emotional Intellig'!$N$3)</c:f>
              <c:strCache>
                <c:ptCount val="4"/>
                <c:pt idx="0">
                  <c:v>Emotional Response - GPT 3.5</c:v>
                </c:pt>
                <c:pt idx="1">
                  <c:v>Emotional Response - GPT 4 turbo</c:v>
                </c:pt>
                <c:pt idx="2">
                  <c:v>Emotional Response - GPT 4o</c:v>
                </c:pt>
                <c:pt idx="3">
                  <c:v>Emotional Response - Human</c:v>
                </c:pt>
              </c:strCache>
            </c:strRef>
          </c:cat>
          <c:val>
            <c:numRef>
              <c:f>('Comparison - Emotional Intellig'!$B$5,'Comparison - Emotional Intellig'!$F$5,'Comparison - Emotional Intellig'!$J$5,'Comparison - Emotional Intellig'!$N$5)</c:f>
              <c:numCache>
                <c:formatCode>General</c:formatCode>
                <c:ptCount val="4"/>
                <c:pt idx="0">
                  <c:v>28.333333333333332</c:v>
                </c:pt>
                <c:pt idx="1">
                  <c:v>16.666666666666668</c:v>
                </c:pt>
                <c:pt idx="2">
                  <c:v>30</c:v>
                </c:pt>
                <c:pt idx="3" formatCode="0.0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E-D342-975D-9899EE567B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86223"/>
        <c:axId val="49068687"/>
      </c:barChart>
      <c:catAx>
        <c:axId val="529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9068687"/>
        <c:crosses val="autoZero"/>
        <c:auto val="1"/>
        <c:lblAlgn val="ctr"/>
        <c:lblOffset val="100"/>
        <c:noMultiLvlLbl val="0"/>
      </c:catAx>
      <c:valAx>
        <c:axId val="490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298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- Emotional Intelligence - Attribute: Emotional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Emotional Intellig'!$B$3,'Comparison - Emotional Intellig'!$F$3,'Comparison - Emotional Intellig'!$J$3,'Comparison - Emotional Intellig'!$N$3)</c:f>
              <c:strCache>
                <c:ptCount val="4"/>
                <c:pt idx="0">
                  <c:v>Emotional Response - GPT 3.5</c:v>
                </c:pt>
                <c:pt idx="1">
                  <c:v>Emotional Response - GPT 4 turbo</c:v>
                </c:pt>
                <c:pt idx="2">
                  <c:v>Emotional Response - GPT 4o</c:v>
                </c:pt>
                <c:pt idx="3">
                  <c:v>Emotional Response - Human</c:v>
                </c:pt>
              </c:strCache>
            </c:strRef>
          </c:cat>
          <c:val>
            <c:numRef>
              <c:f>('Comparison - Emotional Intellig'!$B$6,'Comparison - Emotional Intellig'!$F$6,'Comparison - Emotional Intellig'!$J$6,'Comparison - Emotional Intellig'!$N$6)</c:f>
              <c:numCache>
                <c:formatCode>General</c:formatCode>
                <c:ptCount val="4"/>
                <c:pt idx="0">
                  <c:v>28.333333333333332</c:v>
                </c:pt>
                <c:pt idx="1">
                  <c:v>20</c:v>
                </c:pt>
                <c:pt idx="2">
                  <c:v>30</c:v>
                </c:pt>
                <c:pt idx="3" formatCode="0.00">
                  <c:v>16.435897435897434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5-EC4F-B353-0CD2EA274A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605183"/>
        <c:axId val="280658591"/>
      </c:barChart>
      <c:catAx>
        <c:axId val="1566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80658591"/>
        <c:crosses val="autoZero"/>
        <c:auto val="1"/>
        <c:lblAlgn val="ctr"/>
        <c:lblOffset val="100"/>
        <c:noMultiLvlLbl val="0"/>
      </c:catAx>
      <c:valAx>
        <c:axId val="2806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5660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Argentina - Emotional Intelligence - Attribute: Emotional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Emotional Intellig'!$B$3,'Comparison - Emotional Intellig'!$F$3,'Comparison - Emotional Intellig'!$J$3,'Comparison - Emotional Intellig'!$N$3)</c:f>
              <c:strCache>
                <c:ptCount val="4"/>
                <c:pt idx="0">
                  <c:v>Emotional Response - GPT 3.5</c:v>
                </c:pt>
                <c:pt idx="1">
                  <c:v>Emotional Response - GPT 4 turbo</c:v>
                </c:pt>
                <c:pt idx="2">
                  <c:v>Emotional Response - GPT 4o</c:v>
                </c:pt>
                <c:pt idx="3">
                  <c:v>Emotional Response - Human</c:v>
                </c:pt>
              </c:strCache>
            </c:strRef>
          </c:cat>
          <c:val>
            <c:numRef>
              <c:f>('Comparison - Emotional Intellig'!$B$7,'Comparison - Emotional Intellig'!$F$7,'Comparison - Emotional Intellig'!$J$7,'Comparison - Emotional Intellig'!$N$7)</c:f>
              <c:numCache>
                <c:formatCode>General</c:formatCode>
                <c:ptCount val="4"/>
                <c:pt idx="0">
                  <c:v>26.666666666666668</c:v>
                </c:pt>
                <c:pt idx="1">
                  <c:v>20</c:v>
                </c:pt>
                <c:pt idx="2">
                  <c:v>30</c:v>
                </c:pt>
                <c:pt idx="3" formatCode="0.00">
                  <c:v>19.678571428571427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9346-B972-CD2DBB54AA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95039"/>
        <c:axId val="363131375"/>
      </c:barChart>
      <c:catAx>
        <c:axId val="2123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63131375"/>
        <c:crosses val="autoZero"/>
        <c:auto val="1"/>
        <c:lblAlgn val="ctr"/>
        <c:lblOffset val="100"/>
        <c:noMultiLvlLbl val="0"/>
      </c:catAx>
      <c:valAx>
        <c:axId val="3631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123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 - Emotional Intelligence - Attribute: Emotional Response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Emotional Intellig'!$B$3,'Comparison - Emotional Intellig'!$F$3,'Comparison - Emotional Intellig'!$J$3,'Comparison - Emotional Intellig'!$N$3)</c:f>
              <c:strCache>
                <c:ptCount val="4"/>
                <c:pt idx="0">
                  <c:v>Emotional Response - GPT 3.5</c:v>
                </c:pt>
                <c:pt idx="1">
                  <c:v>Emotional Response - GPT 4 turbo</c:v>
                </c:pt>
                <c:pt idx="2">
                  <c:v>Emotional Response - GPT 4o</c:v>
                </c:pt>
                <c:pt idx="3">
                  <c:v>Emotional Response - Human</c:v>
                </c:pt>
              </c:strCache>
            </c:strRef>
          </c:cat>
          <c:val>
            <c:numRef>
              <c:f>('Comparison - Emotional Intellig'!$B$8,'Comparison - Emotional Intellig'!$F$8,'Comparison - Emotional Intellig'!$J$8,'Comparison - Emotional Intellig'!$N$8)</c:f>
              <c:numCache>
                <c:formatCode>General</c:formatCode>
                <c:ptCount val="4"/>
                <c:pt idx="0">
                  <c:v>28.333333333333332</c:v>
                </c:pt>
                <c:pt idx="1">
                  <c:v>20</c:v>
                </c:pt>
                <c:pt idx="2">
                  <c:v>28.333333333333332</c:v>
                </c:pt>
                <c:pt idx="3" formatCode="0.00">
                  <c:v>20.625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F-974F-A2B5-E8A36A26E4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2213776"/>
        <c:axId val="1903936784"/>
      </c:barChart>
      <c:catAx>
        <c:axId val="21022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03936784"/>
        <c:crosses val="autoZero"/>
        <c:auto val="1"/>
        <c:lblAlgn val="ctr"/>
        <c:lblOffset val="100"/>
        <c:noMultiLvlLbl val="0"/>
      </c:catAx>
      <c:valAx>
        <c:axId val="19039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1022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Malta - Emotional Intelligence - Attribute: Emotional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Emotional Intellig'!$B$3,'Comparison - Emotional Intellig'!$F$3,'Comparison - Emotional Intellig'!$J$3,'Comparison - Emotional Intellig'!$N$3)</c:f>
              <c:strCache>
                <c:ptCount val="4"/>
                <c:pt idx="0">
                  <c:v>Emotional Response - GPT 3.5</c:v>
                </c:pt>
                <c:pt idx="1">
                  <c:v>Emotional Response - GPT 4 turbo</c:v>
                </c:pt>
                <c:pt idx="2">
                  <c:v>Emotional Response - GPT 4o</c:v>
                </c:pt>
                <c:pt idx="3">
                  <c:v>Emotional Response - Human</c:v>
                </c:pt>
              </c:strCache>
            </c:strRef>
          </c:cat>
          <c:val>
            <c:numRef>
              <c:f>('Comparison - Emotional Intellig'!$B$9,'Comparison - Emotional Intellig'!$F$9,'Comparison - Emotional Intellig'!$J$9,'Comparison - Emotional Intellig'!$N$9)</c:f>
              <c:numCache>
                <c:formatCode>General</c:formatCode>
                <c:ptCount val="4"/>
                <c:pt idx="0">
                  <c:v>28.333333333333332</c:v>
                </c:pt>
                <c:pt idx="1">
                  <c:v>20</c:v>
                </c:pt>
                <c:pt idx="2">
                  <c:v>28.333333333333332</c:v>
                </c:pt>
                <c:pt idx="3" formatCode="0.00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1-7342-ACC4-F0D631704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842768"/>
        <c:axId val="2019634560"/>
      </c:barChart>
      <c:catAx>
        <c:axId val="19878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19634560"/>
        <c:crosses val="autoZero"/>
        <c:auto val="1"/>
        <c:lblAlgn val="ctr"/>
        <c:lblOffset val="100"/>
        <c:noMultiLvlLbl val="0"/>
      </c:catAx>
      <c:valAx>
        <c:axId val="20196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878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Kingdom - Emotional Intelligence - Attribute: Emotional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Emotional Intellig'!$B$3,'Comparison - Emotional Intellig'!$F$3,'Comparison - Emotional Intellig'!$J$3,'Comparison - Emotional Intellig'!$N$3)</c:f>
              <c:strCache>
                <c:ptCount val="4"/>
                <c:pt idx="0">
                  <c:v>Emotional Response - GPT 3.5</c:v>
                </c:pt>
                <c:pt idx="1">
                  <c:v>Emotional Response - GPT 4 turbo</c:v>
                </c:pt>
                <c:pt idx="2">
                  <c:v>Emotional Response - GPT 4o</c:v>
                </c:pt>
                <c:pt idx="3">
                  <c:v>Emotional Response - Human</c:v>
                </c:pt>
              </c:strCache>
            </c:strRef>
          </c:cat>
          <c:val>
            <c:numRef>
              <c:f>('Comparison - Emotional Intellig'!$B$10,'Comparison - Emotional Intellig'!$F$10,'Comparison - Emotional Intellig'!$J$10,'Comparison - Emotional Intellig'!$N$10)</c:f>
              <c:numCache>
                <c:formatCode>General</c:formatCode>
                <c:ptCount val="4"/>
                <c:pt idx="0">
                  <c:v>26.666666666666668</c:v>
                </c:pt>
                <c:pt idx="1">
                  <c:v>16.666666666666668</c:v>
                </c:pt>
                <c:pt idx="2">
                  <c:v>30</c:v>
                </c:pt>
                <c:pt idx="3" formatCode="0.0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9-A944-8EA6-722323FA8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2375808"/>
        <c:axId val="1962506640"/>
      </c:barChart>
      <c:catAx>
        <c:axId val="19623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62506640"/>
        <c:crosses val="autoZero"/>
        <c:auto val="1"/>
        <c:lblAlgn val="ctr"/>
        <c:lblOffset val="100"/>
        <c:noMultiLvlLbl val="0"/>
      </c:catAx>
      <c:valAx>
        <c:axId val="19625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623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Macedonia - Locus</a:t>
            </a:r>
            <a:r>
              <a:rPr lang="en-GB" baseline="0"/>
              <a:t> of control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Locus of Contr'!$B$3,'Comparison - Locus of Contr'!$F$3,'Comparison - Locus of Contr'!$J$3,'Comparison - Locus of Contr'!$M$3)</c:f>
              <c:strCache>
                <c:ptCount val="4"/>
                <c:pt idx="0">
                  <c:v>Locus of control - GPT 3.5</c:v>
                </c:pt>
                <c:pt idx="1">
                  <c:v>Locus of control - GPT 4</c:v>
                </c:pt>
                <c:pt idx="2">
                  <c:v>Locus of control - GPT 4o</c:v>
                </c:pt>
                <c:pt idx="3">
                  <c:v>Locus of control - Human</c:v>
                </c:pt>
              </c:strCache>
            </c:strRef>
          </c:cat>
          <c:val>
            <c:numRef>
              <c:f>('Comparison - Locus of Contr'!$B$4,'Comparison - Locus of Contr'!$F$4,'Comparison - Locus of Contr'!$J$4,'Comparison - Locus of Contr'!$M$4)</c:f>
              <c:numCache>
                <c:formatCode>General</c:formatCode>
                <c:ptCount val="4"/>
                <c:pt idx="0">
                  <c:v>5.5</c:v>
                </c:pt>
                <c:pt idx="1">
                  <c:v>1.1666666666666667</c:v>
                </c:pt>
                <c:pt idx="2">
                  <c:v>1</c:v>
                </c:pt>
                <c:pt idx="3" formatCode="0.000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4-894C-BD94-D7F423021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2535839"/>
        <c:axId val="1731818303"/>
      </c:barChart>
      <c:catAx>
        <c:axId val="2625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31818303"/>
        <c:crosses val="autoZero"/>
        <c:auto val="1"/>
        <c:lblAlgn val="ctr"/>
        <c:lblOffset val="100"/>
        <c:noMultiLvlLbl val="0"/>
      </c:catAx>
      <c:valAx>
        <c:axId val="17318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6253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Canada</a:t>
            </a:r>
            <a:r>
              <a:rPr lang="en-GB" baseline="0"/>
              <a:t> - Locus of control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Locus of Contr'!$B$3,'Comparison - Locus of Contr'!$F$3,'Comparison - Locus of Contr'!$J$3,'Comparison - Locus of Contr'!$M$3)</c:f>
              <c:strCache>
                <c:ptCount val="4"/>
                <c:pt idx="0">
                  <c:v>Locus of control - GPT 3.5</c:v>
                </c:pt>
                <c:pt idx="1">
                  <c:v>Locus of control - GPT 4</c:v>
                </c:pt>
                <c:pt idx="2">
                  <c:v>Locus of control - GPT 4o</c:v>
                </c:pt>
                <c:pt idx="3">
                  <c:v>Locus of control - Human</c:v>
                </c:pt>
              </c:strCache>
            </c:strRef>
          </c:cat>
          <c:val>
            <c:numRef>
              <c:f>('Comparison - Locus of Contr'!$B$5,'Comparison - Locus of Contr'!$F$5,'Comparison - Locus of Contr'!$J$5,'Comparison - Locus of Contr'!$M$5)</c:f>
              <c:numCache>
                <c:formatCode>General</c:formatCode>
                <c:ptCount val="4"/>
                <c:pt idx="0">
                  <c:v>4.833333333333333</c:v>
                </c:pt>
                <c:pt idx="1">
                  <c:v>0.5</c:v>
                </c:pt>
                <c:pt idx="2">
                  <c:v>1</c:v>
                </c:pt>
                <c:pt idx="3" formatCode="0.000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5-8D40-BF82-6294F8E81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941919"/>
        <c:axId val="1999572864"/>
      </c:barChart>
      <c:catAx>
        <c:axId val="8194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99572864"/>
        <c:crosses val="autoZero"/>
        <c:auto val="1"/>
        <c:lblAlgn val="ctr"/>
        <c:lblOffset val="100"/>
        <c:noMultiLvlLbl val="0"/>
      </c:catAx>
      <c:valAx>
        <c:axId val="19995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8194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</a:t>
            </a:r>
            <a:r>
              <a:rPr lang="en-GB" baseline="0"/>
              <a:t> - </a:t>
            </a:r>
            <a:r>
              <a:rPr lang="en-GB"/>
              <a:t>Malta (all</a:t>
            </a:r>
            <a:r>
              <a:rPr lang="en-GB" baseline="0"/>
              <a:t> work positions) with gpt-4-turbo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Results'!$A$8:$B$8,'Cognitive Style Results'!$A$16:$B$16,'Cognitive Style Results'!$A$24:$B$24,'Cognitive Style Results'!$A$32:$B$32,'Cognitive Style Results'!$A$40:$B$40,'Cognitive Style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Results'!$C$8,'Cognitive Style Results'!$C$16,'Cognitive Style Results'!$C$24,'Cognitive Style Results'!$C$32,'Cognitive Style Results'!$C$40,'Cognitive Style Results'!$C$48)</c:f>
              <c:numCache>
                <c:formatCode>0.00;[Red]0.00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3449-8819-6F196EB2CE09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Results'!$A$8:$B$8,'Cognitive Style Results'!$A$16:$B$16,'Cognitive Style Results'!$A$24:$B$24,'Cognitive Style Results'!$A$32:$B$32,'Cognitive Style Results'!$A$40:$B$40,'Cognitive Style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Results'!$D$8,'Cognitive Style Results'!$D$16,'Cognitive Style Results'!$D$24,'Cognitive Style Results'!$D$32,'Cognitive Style Results'!$D$40,'Cognitive Style Results'!$D$48)</c:f>
              <c:numCache>
                <c:formatCode>0.00;[Red]0.00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4.5714285710000002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3449-8819-6F196EB2CE09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Results'!$A$8:$B$8,'Cognitive Style Results'!$A$16:$B$16,'Cognitive Style Results'!$A$24:$B$24,'Cognitive Style Results'!$A$32:$B$32,'Cognitive Style Results'!$A$40:$B$40,'Cognitive Style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Results'!$E$8,'Cognitive Style Results'!$E$16,'Cognitive Style Results'!$E$24,'Cognitive Style Results'!$E$32,'Cognitive Style Results'!$E$40,'Cognitive Style Results'!$E$48)</c:f>
              <c:numCache>
                <c:formatCode>0.00;[Red]0.00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4.1428571429999996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7-3449-8819-6F196EB2C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193071"/>
        <c:axId val="320653855"/>
      </c:barChart>
      <c:catAx>
        <c:axId val="33719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20653855"/>
        <c:crosses val="autoZero"/>
        <c:auto val="1"/>
        <c:lblAlgn val="ctr"/>
        <c:lblOffset val="100"/>
        <c:noMultiLvlLbl val="0"/>
      </c:catAx>
      <c:valAx>
        <c:axId val="3206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3719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Spain  - Locus of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Locus of Contr'!$B$3,'Comparison - Locus of Contr'!$F$3,'Comparison - Locus of Contr'!$J$3,'Comparison - Locus of Contr'!$M$3)</c:f>
              <c:strCache>
                <c:ptCount val="4"/>
                <c:pt idx="0">
                  <c:v>Locus of control - GPT 3.5</c:v>
                </c:pt>
                <c:pt idx="1">
                  <c:v>Locus of control - GPT 4</c:v>
                </c:pt>
                <c:pt idx="2">
                  <c:v>Locus of control - GPT 4o</c:v>
                </c:pt>
                <c:pt idx="3">
                  <c:v>Locus of control - Human</c:v>
                </c:pt>
              </c:strCache>
            </c:strRef>
          </c:cat>
          <c:val>
            <c:numRef>
              <c:f>('Comparison - Locus of Contr'!$B$6,'Comparison - Locus of Contr'!$F$6,'Comparison - Locus of Contr'!$J$6,'Comparison - Locus of Contr'!$M$6)</c:f>
              <c:numCache>
                <c:formatCode>General</c:formatCode>
                <c:ptCount val="4"/>
                <c:pt idx="0">
                  <c:v>4.833333333333333</c:v>
                </c:pt>
                <c:pt idx="1">
                  <c:v>1</c:v>
                </c:pt>
                <c:pt idx="2">
                  <c:v>1</c:v>
                </c:pt>
                <c:pt idx="3" formatCode="0.000">
                  <c:v>7.7948717948717947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E-5143-98F6-4488913AB3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321807"/>
        <c:axId val="227323567"/>
      </c:barChart>
      <c:catAx>
        <c:axId val="62932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27323567"/>
        <c:crosses val="autoZero"/>
        <c:auto val="1"/>
        <c:lblAlgn val="ctr"/>
        <c:lblOffset val="100"/>
        <c:noMultiLvlLbl val="0"/>
      </c:catAx>
      <c:valAx>
        <c:axId val="2273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62932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Argentina - Locus of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Locus of Contr'!$B$3,'Comparison - Locus of Contr'!$F$3,'Comparison - Locus of Contr'!$J$3,'Comparison - Locus of Contr'!$M$3)</c:f>
              <c:strCache>
                <c:ptCount val="4"/>
                <c:pt idx="0">
                  <c:v>Locus of control - GPT 3.5</c:v>
                </c:pt>
                <c:pt idx="1">
                  <c:v>Locus of control - GPT 4</c:v>
                </c:pt>
                <c:pt idx="2">
                  <c:v>Locus of control - GPT 4o</c:v>
                </c:pt>
                <c:pt idx="3">
                  <c:v>Locus of control - Human</c:v>
                </c:pt>
              </c:strCache>
            </c:strRef>
          </c:cat>
          <c:val>
            <c:numRef>
              <c:f>('Comparison - Locus of Contr'!$B$7,'Comparison - Locus of Contr'!$F$7,'Comparison - Locus of Contr'!$J$7,'Comparison - Locus of Contr'!$M$7)</c:f>
              <c:numCache>
                <c:formatCode>General</c:formatCode>
                <c:ptCount val="4"/>
                <c:pt idx="0">
                  <c:v>4.833333333333333</c:v>
                </c:pt>
                <c:pt idx="1">
                  <c:v>0.83333333333333337</c:v>
                </c:pt>
                <c:pt idx="2">
                  <c:v>1</c:v>
                </c:pt>
                <c:pt idx="3" formatCode="0.000">
                  <c:v>6.0357142857142856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5-2C49-874E-FFA125323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782224"/>
        <c:axId val="1941771104"/>
      </c:barChart>
      <c:catAx>
        <c:axId val="20727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41771104"/>
        <c:crosses val="autoZero"/>
        <c:auto val="1"/>
        <c:lblAlgn val="ctr"/>
        <c:lblOffset val="100"/>
        <c:noMultiLvlLbl val="0"/>
      </c:catAx>
      <c:valAx>
        <c:axId val="19417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727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Germany - Locus of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Locus of Contr'!$B$3,'Comparison - Locus of Contr'!$F$3,'Comparison - Locus of Contr'!$J$3,'Comparison - Locus of Contr'!$M$3)</c:f>
              <c:strCache>
                <c:ptCount val="4"/>
                <c:pt idx="0">
                  <c:v>Locus of control - GPT 3.5</c:v>
                </c:pt>
                <c:pt idx="1">
                  <c:v>Locus of control - GPT 4</c:v>
                </c:pt>
                <c:pt idx="2">
                  <c:v>Locus of control - GPT 4o</c:v>
                </c:pt>
                <c:pt idx="3">
                  <c:v>Locus of control - Human</c:v>
                </c:pt>
              </c:strCache>
            </c:strRef>
          </c:cat>
          <c:val>
            <c:numRef>
              <c:f>('Comparison - Locus of Contr'!$B$8,'Comparison - Locus of Contr'!$F$8,'Comparison - Locus of Contr'!$J$8,'Comparison - Locus of Contr'!$M$8)</c:f>
              <c:numCache>
                <c:formatCode>General</c:formatCode>
                <c:ptCount val="4"/>
                <c:pt idx="0">
                  <c:v>4.833333333333333</c:v>
                </c:pt>
                <c:pt idx="1">
                  <c:v>0.83333333333333337</c:v>
                </c:pt>
                <c:pt idx="2">
                  <c:v>1</c:v>
                </c:pt>
                <c:pt idx="3" formatCode="0.000">
                  <c:v>7.291666666666667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7-A246-92D3-04523564E3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448111"/>
        <c:axId val="100449823"/>
      </c:barChart>
      <c:catAx>
        <c:axId val="1004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00449823"/>
        <c:crosses val="autoZero"/>
        <c:auto val="1"/>
        <c:lblAlgn val="ctr"/>
        <c:lblOffset val="100"/>
        <c:noMultiLvlLbl val="0"/>
      </c:catAx>
      <c:valAx>
        <c:axId val="1004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004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Malta - Locus of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Locus of Contr'!$B$3,'Comparison - Locus of Contr'!$F$3,'Comparison - Locus of Contr'!$J$3,'Comparison - Locus of Contr'!$M$3)</c:f>
              <c:strCache>
                <c:ptCount val="4"/>
                <c:pt idx="0">
                  <c:v>Locus of control - GPT 3.5</c:v>
                </c:pt>
                <c:pt idx="1">
                  <c:v>Locus of control - GPT 4</c:v>
                </c:pt>
                <c:pt idx="2">
                  <c:v>Locus of control - GPT 4o</c:v>
                </c:pt>
                <c:pt idx="3">
                  <c:v>Locus of control - Human</c:v>
                </c:pt>
              </c:strCache>
            </c:strRef>
          </c:cat>
          <c:val>
            <c:numRef>
              <c:f>('Comparison - Locus of Contr'!$B$9,'Comparison - Locus of Contr'!$F$9,'Comparison - Locus of Contr'!$J$9,'Comparison - Locus of Contr'!$M$9)</c:f>
              <c:numCache>
                <c:formatCode>General</c:formatCode>
                <c:ptCount val="4"/>
                <c:pt idx="0">
                  <c:v>5.166666666666667</c:v>
                </c:pt>
                <c:pt idx="1">
                  <c:v>0.66666666666666663</c:v>
                </c:pt>
                <c:pt idx="2">
                  <c:v>0.83333333333333337</c:v>
                </c:pt>
                <c:pt idx="3" formatCode="0.000">
                  <c:v>6.166666666666667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8-3747-A3D6-BE62A3960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95247"/>
        <c:axId val="112159823"/>
      </c:barChart>
      <c:catAx>
        <c:axId val="1115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2159823"/>
        <c:crosses val="autoZero"/>
        <c:auto val="1"/>
        <c:lblAlgn val="ctr"/>
        <c:lblOffset val="100"/>
        <c:noMultiLvlLbl val="0"/>
      </c:catAx>
      <c:valAx>
        <c:axId val="1121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15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United Kingdom - Locus of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Locus of Contr'!$B$3,'Comparison - Locus of Contr'!$F$3,'Comparison - Locus of Contr'!$J$3,'Comparison - Locus of Contr'!$M$3)</c:f>
              <c:strCache>
                <c:ptCount val="4"/>
                <c:pt idx="0">
                  <c:v>Locus of control - GPT 3.5</c:v>
                </c:pt>
                <c:pt idx="1">
                  <c:v>Locus of control - GPT 4</c:v>
                </c:pt>
                <c:pt idx="2">
                  <c:v>Locus of control - GPT 4o</c:v>
                </c:pt>
                <c:pt idx="3">
                  <c:v>Locus of control - Human</c:v>
                </c:pt>
              </c:strCache>
            </c:strRef>
          </c:cat>
          <c:val>
            <c:numRef>
              <c:f>('Comparison - Locus of Contr'!$B$10,'Comparison - Locus of Contr'!$F$10,'Comparison - Locus of Contr'!$J$10,'Comparison - Locus of Contr'!$M$10)</c:f>
              <c:numCache>
                <c:formatCode>General</c:formatCode>
                <c:ptCount val="4"/>
                <c:pt idx="0">
                  <c:v>5</c:v>
                </c:pt>
                <c:pt idx="1">
                  <c:v>0.83333333333333337</c:v>
                </c:pt>
                <c:pt idx="2">
                  <c:v>0.83333333333333337</c:v>
                </c:pt>
                <c:pt idx="3" formatCode="0.000">
                  <c:v>9.4285714285714288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D-E543-922F-0F5F1E40C1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2050992"/>
        <c:axId val="1970590928"/>
      </c:barChart>
      <c:catAx>
        <c:axId val="19120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70590928"/>
        <c:crosses val="autoZero"/>
        <c:auto val="1"/>
        <c:lblAlgn val="ctr"/>
        <c:lblOffset val="100"/>
        <c:noMultiLvlLbl val="0"/>
      </c:catAx>
      <c:valAx>
        <c:axId val="19705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120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2-0A49-BC3F-9121B7371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2-0A49-BC3F-9121B73711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2-0A49-BC3F-9121B73711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2-0A49-BC3F-9121B73711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32-0A49-BC3F-9121B73711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32-0A49-BC3F-9121B73711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32-0A49-BC3F-9121B73711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'HUMAN PARTICIPANTS'!$A$2:$A$8</c:f>
              <c:strCache>
                <c:ptCount val="7"/>
                <c:pt idx="0">
                  <c:v>Argentina</c:v>
                </c:pt>
                <c:pt idx="1">
                  <c:v>Canada</c:v>
                </c:pt>
                <c:pt idx="2">
                  <c:v>Germany</c:v>
                </c:pt>
                <c:pt idx="3">
                  <c:v>Macedonia</c:v>
                </c:pt>
                <c:pt idx="4">
                  <c:v>Malta</c:v>
                </c:pt>
                <c:pt idx="5">
                  <c:v>Spain</c:v>
                </c:pt>
                <c:pt idx="6">
                  <c:v>United Kingdom</c:v>
                </c:pt>
              </c:strCache>
            </c:strRef>
          </c:cat>
          <c:val>
            <c:numRef>
              <c:f>'HUMAN PARTICIPANTS'!$B$2:$B$8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39</c:v>
                </c:pt>
                <c:pt idx="3">
                  <c:v>28</c:v>
                </c:pt>
                <c:pt idx="4">
                  <c:v>24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ED48-8961-AA03F44FB3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23-4540-AFCA-403E7F9A90E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23-4540-AFCA-403E7F9A90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K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A23-4540-AFCA-403E7F9A90E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K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A23-4540-AFCA-403E7F9A90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'HUMAN PARTICIPANTS'!$D$2:$D$3</c:f>
              <c:strCache>
                <c:ptCount val="2"/>
                <c:pt idx="0">
                  <c:v>Macedonia</c:v>
                </c:pt>
                <c:pt idx="1">
                  <c:v>USA</c:v>
                </c:pt>
              </c:strCache>
            </c:strRef>
          </c:cat>
          <c:val>
            <c:numRef>
              <c:f>'HUMAN PARTICIPANTS'!$E$2:$E$3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3-4540-AFCA-403E7F9A9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 - United Kingdom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Results'!$A$9:$B$9,'Cognitive Style Results'!$A$17:$B$17,'Cognitive Style Results'!$A$25:$B$25,'Cognitive Style Results'!$A$33:$B$33,'Cognitive Style Results'!$A$41:$B$41,'Cognitive Style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Results'!$C$9,'Cognitive Style Results'!$C$17,'Cognitive Style Results'!$C$25,'Cognitive Style Results'!$C$33,'Cognitive Style Results'!$C$41,'Cognitive Style Results'!$C$49)</c:f>
              <c:numCache>
                <c:formatCode>0.00;[Red]0.00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C-6947-B1A6-4A9E7480721D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Results'!$A$9:$B$9,'Cognitive Style Results'!$A$17:$B$17,'Cognitive Style Results'!$A$25:$B$25,'Cognitive Style Results'!$A$33:$B$33,'Cognitive Style Results'!$A$41:$B$41,'Cognitive Style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Results'!$D$9,'Cognitive Style Results'!$D$17,'Cognitive Style Results'!$D$25,'Cognitive Style Results'!$D$33,'Cognitive Style Results'!$D$41,'Cognitive Style Results'!$D$49)</c:f>
              <c:numCache>
                <c:formatCode>0.00;[Red]0.00</c:formatCode>
                <c:ptCount val="6"/>
                <c:pt idx="0">
                  <c:v>5</c:v>
                </c:pt>
                <c:pt idx="1">
                  <c:v>4.5714285710000002</c:v>
                </c:pt>
                <c:pt idx="2">
                  <c:v>5</c:v>
                </c:pt>
                <c:pt idx="3">
                  <c:v>4.5714285710000002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C-6947-B1A6-4A9E7480721D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Results'!$A$9:$B$9,'Cognitive Style Results'!$A$17:$B$17,'Cognitive Style Results'!$A$25:$B$25,'Cognitive Style Results'!$A$33:$B$33,'Cognitive Style Results'!$A$41:$B$41,'Cognitive Style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Results'!$E$9,'Cognitive Style Results'!$E$17,'Cognitive Style Results'!$E$25,'Cognitive Style Results'!$E$33,'Cognitive Style Results'!$E$41,'Cognitive Style Results'!$E$49)</c:f>
              <c:numCache>
                <c:formatCode>0.00;[Red]0.00</c:formatCode>
                <c:ptCount val="6"/>
                <c:pt idx="0">
                  <c:v>4</c:v>
                </c:pt>
                <c:pt idx="1">
                  <c:v>4.1428571429999996</c:v>
                </c:pt>
                <c:pt idx="2">
                  <c:v>4</c:v>
                </c:pt>
                <c:pt idx="3">
                  <c:v>4.1428571429999996</c:v>
                </c:pt>
                <c:pt idx="4">
                  <c:v>4.1428571429999996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C-6947-B1A6-4A9E74807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2836607"/>
        <c:axId val="332173759"/>
      </c:barChart>
      <c:catAx>
        <c:axId val="4228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32173759"/>
        <c:crosses val="autoZero"/>
        <c:auto val="1"/>
        <c:lblAlgn val="ctr"/>
        <c:lblOffset val="100"/>
        <c:noMultiLvlLbl val="0"/>
      </c:catAx>
      <c:valAx>
        <c:axId val="3321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228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Project Manager</a:t>
            </a:r>
            <a:r>
              <a:rPr lang="en-GB" baseline="0"/>
              <a:t> (all countries) with gpt-4-turbo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'Tollerance of Ambiguity Results'!$F$3:$F$9</c:f>
              <c:numCache>
                <c:formatCode>General</c:formatCode>
                <c:ptCount val="7"/>
                <c:pt idx="0">
                  <c:v>4.75</c:v>
                </c:pt>
                <c:pt idx="1">
                  <c:v>4.5</c:v>
                </c:pt>
                <c:pt idx="2">
                  <c:v>4.75</c:v>
                </c:pt>
                <c:pt idx="3">
                  <c:v>4.5</c:v>
                </c:pt>
                <c:pt idx="4">
                  <c:v>4.75</c:v>
                </c:pt>
                <c:pt idx="5">
                  <c:v>4.75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6-F049-80C9-6BF3B6888BBF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'Tollerance of Ambiguity Results'!$G$3:$G$9</c:f>
              <c:numCache>
                <c:formatCode>General</c:formatCode>
                <c:ptCount val="7"/>
                <c:pt idx="0">
                  <c:v>6</c:v>
                </c:pt>
                <c:pt idx="1">
                  <c:v>5.625</c:v>
                </c:pt>
                <c:pt idx="2">
                  <c:v>6.375</c:v>
                </c:pt>
                <c:pt idx="3">
                  <c:v>6.125</c:v>
                </c:pt>
                <c:pt idx="4">
                  <c:v>5.875</c:v>
                </c:pt>
                <c:pt idx="5">
                  <c:v>6.125</c:v>
                </c:pt>
                <c:pt idx="6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6-F049-80C9-6BF3B6888BBF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'Tollerance of Ambiguity Results'!$H$3:$H$9</c:f>
              <c:numCache>
                <c:formatCode>General</c:formatCode>
                <c:ptCount val="7"/>
                <c:pt idx="0">
                  <c:v>4.666666666666667</c:v>
                </c:pt>
                <c:pt idx="1">
                  <c:v>5</c:v>
                </c:pt>
                <c:pt idx="2">
                  <c:v>5.666666666666667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6-F049-80C9-6BF3B6888B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6076287"/>
        <c:axId val="498526111"/>
      </c:barChart>
      <c:catAx>
        <c:axId val="3160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98526111"/>
        <c:crosses val="autoZero"/>
        <c:auto val="1"/>
        <c:lblAlgn val="ctr"/>
        <c:lblOffset val="100"/>
        <c:noMultiLvlLbl val="0"/>
      </c:catAx>
      <c:valAx>
        <c:axId val="4985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60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Full Stack Software Engineer (all countries) with gpt-4-turbo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Results'!$A$11:$B$17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Full Stack Software Engineer</c:v>
                  </c:pt>
                  <c:pt idx="1">
                    <c:v>Full Stack Software Engineer</c:v>
                  </c:pt>
                  <c:pt idx="2">
                    <c:v>Full Stack Software Engineer</c:v>
                  </c:pt>
                  <c:pt idx="3">
                    <c:v>Full Stack Software Engineer</c:v>
                  </c:pt>
                  <c:pt idx="4">
                    <c:v>Full Stack Software Engineer</c:v>
                  </c:pt>
                  <c:pt idx="5">
                    <c:v>Full Stack Software Engineer</c:v>
                  </c:pt>
                  <c:pt idx="6">
                    <c:v>Full Stack Software Engineer</c:v>
                  </c:pt>
                </c:lvl>
              </c:multiLvlStrCache>
            </c:multiLvlStrRef>
          </c:cat>
          <c:val>
            <c:numRef>
              <c:f>'Tollerance of Ambiguity Results'!$F$11:$F$17</c:f>
              <c:numCache>
                <c:formatCode>General</c:formatCode>
                <c:ptCount val="7"/>
                <c:pt idx="0">
                  <c:v>4.5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4-5F47-BC0F-24B7791A0B1E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Results'!$A$11:$B$17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Full Stack Software Engineer</c:v>
                  </c:pt>
                  <c:pt idx="1">
                    <c:v>Full Stack Software Engineer</c:v>
                  </c:pt>
                  <c:pt idx="2">
                    <c:v>Full Stack Software Engineer</c:v>
                  </c:pt>
                  <c:pt idx="3">
                    <c:v>Full Stack Software Engineer</c:v>
                  </c:pt>
                  <c:pt idx="4">
                    <c:v>Full Stack Software Engineer</c:v>
                  </c:pt>
                  <c:pt idx="5">
                    <c:v>Full Stack Software Engineer</c:v>
                  </c:pt>
                  <c:pt idx="6">
                    <c:v>Full Stack Software Engineer</c:v>
                  </c:pt>
                </c:lvl>
              </c:multiLvlStrCache>
            </c:multiLvlStrRef>
          </c:cat>
          <c:val>
            <c:numRef>
              <c:f>'Tollerance of Ambiguity Results'!$G$11:$G$17</c:f>
              <c:numCache>
                <c:formatCode>General</c:formatCode>
                <c:ptCount val="7"/>
                <c:pt idx="0">
                  <c:v>6.125</c:v>
                </c:pt>
                <c:pt idx="1">
                  <c:v>6.375</c:v>
                </c:pt>
                <c:pt idx="2">
                  <c:v>6.125</c:v>
                </c:pt>
                <c:pt idx="3">
                  <c:v>6.625</c:v>
                </c:pt>
                <c:pt idx="4">
                  <c:v>5.875</c:v>
                </c:pt>
                <c:pt idx="5">
                  <c:v>6.375</c:v>
                </c:pt>
                <c:pt idx="6">
                  <c:v>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4-5F47-BC0F-24B7791A0B1E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Results'!$A$11:$B$17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Full Stack Software Engineer</c:v>
                  </c:pt>
                  <c:pt idx="1">
                    <c:v>Full Stack Software Engineer</c:v>
                  </c:pt>
                  <c:pt idx="2">
                    <c:v>Full Stack Software Engineer</c:v>
                  </c:pt>
                  <c:pt idx="3">
                    <c:v>Full Stack Software Engineer</c:v>
                  </c:pt>
                  <c:pt idx="4">
                    <c:v>Full Stack Software Engineer</c:v>
                  </c:pt>
                  <c:pt idx="5">
                    <c:v>Full Stack Software Engineer</c:v>
                  </c:pt>
                  <c:pt idx="6">
                    <c:v>Full Stack Software Engineer</c:v>
                  </c:pt>
                </c:lvl>
              </c:multiLvlStrCache>
            </c:multiLvlStrRef>
          </c:cat>
          <c:val>
            <c:numRef>
              <c:f>'Tollerance of Ambiguity Results'!$H$11:$H$17</c:f>
              <c:numCache>
                <c:formatCode>General</c:formatCode>
                <c:ptCount val="7"/>
                <c:pt idx="0">
                  <c:v>4.666666666666667</c:v>
                </c:pt>
                <c:pt idx="1">
                  <c:v>5.333333333333333</c:v>
                </c:pt>
                <c:pt idx="2">
                  <c:v>5</c:v>
                </c:pt>
                <c:pt idx="3">
                  <c:v>4.666666666666667</c:v>
                </c:pt>
                <c:pt idx="4">
                  <c:v>5</c:v>
                </c:pt>
                <c:pt idx="5">
                  <c:v>5.333333333333333</c:v>
                </c:pt>
                <c:pt idx="6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4-5F47-BC0F-24B7791A0B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0618943"/>
        <c:axId val="501965967"/>
      </c:barChart>
      <c:catAx>
        <c:axId val="32061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01965967"/>
        <c:crosses val="autoZero"/>
        <c:auto val="1"/>
        <c:lblAlgn val="ctr"/>
        <c:lblOffset val="100"/>
        <c:noMultiLvlLbl val="0"/>
      </c:catAx>
      <c:valAx>
        <c:axId val="5019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2061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System Administrator (all countries) with gpt-4-turbo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Results'!$A$19:$B$25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System Administrator</c:v>
                  </c:pt>
                  <c:pt idx="1">
                    <c:v>System Administrator</c:v>
                  </c:pt>
                  <c:pt idx="2">
                    <c:v>System Administrator</c:v>
                  </c:pt>
                  <c:pt idx="3">
                    <c:v>System Administrator</c:v>
                  </c:pt>
                  <c:pt idx="4">
                    <c:v>System Administrator</c:v>
                  </c:pt>
                  <c:pt idx="5">
                    <c:v>System Administrator</c:v>
                  </c:pt>
                  <c:pt idx="6">
                    <c:v>System Administrator</c:v>
                  </c:pt>
                </c:lvl>
              </c:multiLvlStrCache>
            </c:multiLvlStrRef>
          </c:cat>
          <c:val>
            <c:numRef>
              <c:f>'Tollerance of Ambiguity Results'!$F$19:$F$25</c:f>
              <c:numCache>
                <c:formatCode>General</c:formatCode>
                <c:ptCount val="7"/>
                <c:pt idx="0">
                  <c:v>4.5</c:v>
                </c:pt>
                <c:pt idx="1">
                  <c:v>4.5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4.25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0-AA4B-947F-BC40AEFCEECA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Results'!$A$19:$B$25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System Administrator</c:v>
                  </c:pt>
                  <c:pt idx="1">
                    <c:v>System Administrator</c:v>
                  </c:pt>
                  <c:pt idx="2">
                    <c:v>System Administrator</c:v>
                  </c:pt>
                  <c:pt idx="3">
                    <c:v>System Administrator</c:v>
                  </c:pt>
                  <c:pt idx="4">
                    <c:v>System Administrator</c:v>
                  </c:pt>
                  <c:pt idx="5">
                    <c:v>System Administrator</c:v>
                  </c:pt>
                  <c:pt idx="6">
                    <c:v>System Administrator</c:v>
                  </c:pt>
                </c:lvl>
              </c:multiLvlStrCache>
            </c:multiLvlStrRef>
          </c:cat>
          <c:val>
            <c:numRef>
              <c:f>'Tollerance of Ambiguity Results'!$G$19:$G$25</c:f>
              <c:numCache>
                <c:formatCode>General</c:formatCode>
                <c:ptCount val="7"/>
                <c:pt idx="0">
                  <c:v>6</c:v>
                </c:pt>
                <c:pt idx="1">
                  <c:v>6.375</c:v>
                </c:pt>
                <c:pt idx="2">
                  <c:v>6.125</c:v>
                </c:pt>
                <c:pt idx="3">
                  <c:v>6.125</c:v>
                </c:pt>
                <c:pt idx="4">
                  <c:v>6.375</c:v>
                </c:pt>
                <c:pt idx="5">
                  <c:v>5.625</c:v>
                </c:pt>
                <c:pt idx="6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0-AA4B-947F-BC40AEFCEECA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Results'!$A$19:$B$25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System Administrator</c:v>
                  </c:pt>
                  <c:pt idx="1">
                    <c:v>System Administrator</c:v>
                  </c:pt>
                  <c:pt idx="2">
                    <c:v>System Administrator</c:v>
                  </c:pt>
                  <c:pt idx="3">
                    <c:v>System Administrator</c:v>
                  </c:pt>
                  <c:pt idx="4">
                    <c:v>System Administrator</c:v>
                  </c:pt>
                  <c:pt idx="5">
                    <c:v>System Administrator</c:v>
                  </c:pt>
                  <c:pt idx="6">
                    <c:v>System Administrator</c:v>
                  </c:pt>
                </c:lvl>
              </c:multiLvlStrCache>
            </c:multiLvlStrRef>
          </c:cat>
          <c:val>
            <c:numRef>
              <c:f>'Tollerance of Ambiguity Results'!$H$19:$H$25</c:f>
              <c:numCache>
                <c:formatCode>General</c:formatCode>
                <c:ptCount val="7"/>
                <c:pt idx="0">
                  <c:v>5</c:v>
                </c:pt>
                <c:pt idx="1">
                  <c:v>5.666666666666667</c:v>
                </c:pt>
                <c:pt idx="2">
                  <c:v>5.333333333333333</c:v>
                </c:pt>
                <c:pt idx="3">
                  <c:v>5</c:v>
                </c:pt>
                <c:pt idx="4">
                  <c:v>5.666666666666667</c:v>
                </c:pt>
                <c:pt idx="5">
                  <c:v>5</c:v>
                </c:pt>
                <c:pt idx="6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0-AA4B-947F-BC40AEFCE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1863455"/>
        <c:axId val="333993343"/>
      </c:barChart>
      <c:catAx>
        <c:axId val="3318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33993343"/>
        <c:crosses val="autoZero"/>
        <c:auto val="1"/>
        <c:lblAlgn val="ctr"/>
        <c:lblOffset val="100"/>
        <c:noMultiLvlLbl val="0"/>
      </c:catAx>
      <c:valAx>
        <c:axId val="3339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318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</a:t>
            </a:r>
            <a:r>
              <a:rPr lang="en-GB" baseline="0"/>
              <a:t> - </a:t>
            </a:r>
            <a:r>
              <a:rPr lang="en-GB"/>
              <a:t>Sales Representative (all countries) with gpt-4-turbo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Results'!$A$27:$B$33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Sales Representative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Sales Representative</c:v>
                  </c:pt>
                  <c:pt idx="5">
                    <c:v>Sales Representative</c:v>
                  </c:pt>
                  <c:pt idx="6">
                    <c:v>Sales Representative</c:v>
                  </c:pt>
                </c:lvl>
              </c:multiLvlStrCache>
            </c:multiLvlStrRef>
          </c:cat>
          <c:val>
            <c:numRef>
              <c:f>'Tollerance of Ambiguity Results'!$F$27:$F$33</c:f>
              <c:numCache>
                <c:formatCode>General</c:formatCode>
                <c:ptCount val="7"/>
                <c:pt idx="0">
                  <c:v>4.75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0140-BA7D-9B161C145123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Results'!$A$27:$B$33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Sales Representative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Sales Representative</c:v>
                  </c:pt>
                  <c:pt idx="5">
                    <c:v>Sales Representative</c:v>
                  </c:pt>
                  <c:pt idx="6">
                    <c:v>Sales Representative</c:v>
                  </c:pt>
                </c:lvl>
              </c:multiLvlStrCache>
            </c:multiLvlStrRef>
          </c:cat>
          <c:val>
            <c:numRef>
              <c:f>'Tollerance of Ambiguity Results'!$G$27:$G$33</c:f>
              <c:numCache>
                <c:formatCode>General</c:formatCode>
                <c:ptCount val="7"/>
                <c:pt idx="0">
                  <c:v>6.125</c:v>
                </c:pt>
                <c:pt idx="1">
                  <c:v>6</c:v>
                </c:pt>
                <c:pt idx="2">
                  <c:v>6.125</c:v>
                </c:pt>
                <c:pt idx="3">
                  <c:v>6</c:v>
                </c:pt>
                <c:pt idx="4">
                  <c:v>6.375</c:v>
                </c:pt>
                <c:pt idx="5">
                  <c:v>6.25</c:v>
                </c:pt>
                <c:pt idx="6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0140-BA7D-9B161C145123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Results'!$A$27:$B$33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Sales Representative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Sales Representative</c:v>
                  </c:pt>
                  <c:pt idx="5">
                    <c:v>Sales Representative</c:v>
                  </c:pt>
                  <c:pt idx="6">
                    <c:v>Sales Representative</c:v>
                  </c:pt>
                </c:lvl>
              </c:multiLvlStrCache>
            </c:multiLvlStrRef>
          </c:cat>
          <c:val>
            <c:numRef>
              <c:f>'Tollerance of Ambiguity Results'!$H$27:$H$33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5.333333333333333</c:v>
                </c:pt>
                <c:pt idx="4">
                  <c:v>5</c:v>
                </c:pt>
                <c:pt idx="5">
                  <c:v>5.666666666666667</c:v>
                </c:pt>
                <c:pt idx="6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0140-BA7D-9B161C145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130191"/>
        <c:axId val="312523151"/>
      </c:barChart>
      <c:catAx>
        <c:axId val="5391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2523151"/>
        <c:crosses val="autoZero"/>
        <c:auto val="1"/>
        <c:lblAlgn val="ctr"/>
        <c:lblOffset val="100"/>
        <c:noMultiLvlLbl val="0"/>
      </c:catAx>
      <c:valAx>
        <c:axId val="3125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391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Human Resources (all countries) with gpt-4-turbo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HR</c:v>
                  </c:pt>
                  <c:pt idx="3">
                    <c:v>HR</c:v>
                  </c:pt>
                  <c:pt idx="4">
                    <c:v>HR</c:v>
                  </c:pt>
                  <c:pt idx="5">
                    <c:v>HR</c:v>
                  </c:pt>
                  <c:pt idx="6">
                    <c:v>HR</c:v>
                  </c:pt>
                </c:lvl>
              </c:multiLvlStrCache>
            </c:multiLvlStrRef>
          </c:cat>
          <c:val>
            <c:numRef>
              <c:f>'Tollerance of Ambiguity Results'!$F$35:$F$41</c:f>
              <c:numCache>
                <c:formatCode>General</c:formatCode>
                <c:ptCount val="7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4.5</c:v>
                </c:pt>
                <c:pt idx="4">
                  <c:v>4.5</c:v>
                </c:pt>
                <c:pt idx="5">
                  <c:v>4.25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648-934F-EF750C8EBC0D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HR</c:v>
                  </c:pt>
                  <c:pt idx="3">
                    <c:v>HR</c:v>
                  </c:pt>
                  <c:pt idx="4">
                    <c:v>HR</c:v>
                  </c:pt>
                  <c:pt idx="5">
                    <c:v>HR</c:v>
                  </c:pt>
                  <c:pt idx="6">
                    <c:v>HR</c:v>
                  </c:pt>
                </c:lvl>
              </c:multiLvlStrCache>
            </c:multiLvlStrRef>
          </c:cat>
          <c:val>
            <c:numRef>
              <c:f>'Tollerance of Ambiguity Results'!$G$35:$G$41</c:f>
              <c:numCache>
                <c:formatCode>General</c:formatCode>
                <c:ptCount val="7"/>
                <c:pt idx="0">
                  <c:v>6.25</c:v>
                </c:pt>
                <c:pt idx="1">
                  <c:v>6.25</c:v>
                </c:pt>
                <c:pt idx="2">
                  <c:v>6.125</c:v>
                </c:pt>
                <c:pt idx="3">
                  <c:v>6.125</c:v>
                </c:pt>
                <c:pt idx="4">
                  <c:v>6.25</c:v>
                </c:pt>
                <c:pt idx="5">
                  <c:v>6</c:v>
                </c:pt>
                <c:pt idx="6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0-4648-934F-EF750C8EBC0D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HR</c:v>
                  </c:pt>
                  <c:pt idx="3">
                    <c:v>HR</c:v>
                  </c:pt>
                  <c:pt idx="4">
                    <c:v>HR</c:v>
                  </c:pt>
                  <c:pt idx="5">
                    <c:v>HR</c:v>
                  </c:pt>
                  <c:pt idx="6">
                    <c:v>HR</c:v>
                  </c:pt>
                </c:lvl>
              </c:multiLvlStrCache>
            </c:multiLvlStrRef>
          </c:cat>
          <c:val>
            <c:numRef>
              <c:f>'Tollerance of Ambiguity Results'!$H$35:$H$41</c:f>
              <c:numCache>
                <c:formatCode>General</c:formatCode>
                <c:ptCount val="7"/>
                <c:pt idx="0">
                  <c:v>5.666666666666667</c:v>
                </c:pt>
                <c:pt idx="1">
                  <c:v>5.666666666666667</c:v>
                </c:pt>
                <c:pt idx="2">
                  <c:v>5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</c:v>
                </c:pt>
                <c:pt idx="6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0-4648-934F-EF750C8EB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136015"/>
        <c:axId val="341137727"/>
      </c:barChart>
      <c:catAx>
        <c:axId val="34113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41137727"/>
        <c:crosses val="autoZero"/>
        <c:auto val="1"/>
        <c:lblAlgn val="ctr"/>
        <c:lblOffset val="100"/>
        <c:noMultiLvlLbl val="0"/>
      </c:catAx>
      <c:valAx>
        <c:axId val="34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411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Business</a:t>
            </a:r>
            <a:r>
              <a:rPr lang="en-GB" baseline="0"/>
              <a:t> Analyst (all countries) with gpt-4-turbo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'Tollerance of Ambiguity Results'!$F$43:$F$49</c:f>
              <c:numCache>
                <c:formatCode>General</c:formatCode>
                <c:ptCount val="7"/>
                <c:pt idx="0">
                  <c:v>4.75</c:v>
                </c:pt>
                <c:pt idx="1">
                  <c:v>4.5</c:v>
                </c:pt>
                <c:pt idx="2">
                  <c:v>4.75</c:v>
                </c:pt>
                <c:pt idx="3">
                  <c:v>4.5</c:v>
                </c:pt>
                <c:pt idx="4">
                  <c:v>4.5</c:v>
                </c:pt>
                <c:pt idx="5">
                  <c:v>4.75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E-3C44-9726-1507665C085F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'Tollerance of Ambiguity Results'!$G$43:$G$49</c:f>
              <c:numCache>
                <c:formatCode>General</c:formatCode>
                <c:ptCount val="7"/>
                <c:pt idx="0">
                  <c:v>6.25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6.25</c:v>
                </c:pt>
                <c:pt idx="6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E-3C44-9726-1507665C085F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'Tollerance of Ambiguity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'Tollerance of Ambiguity Results'!$H$43:$H$49</c:f>
              <c:numCache>
                <c:formatCode>General</c:formatCode>
                <c:ptCount val="7"/>
                <c:pt idx="0">
                  <c:v>5.333333333333333</c:v>
                </c:pt>
                <c:pt idx="1">
                  <c:v>5.666666666666667</c:v>
                </c:pt>
                <c:pt idx="2">
                  <c:v>4.666666666666667</c:v>
                </c:pt>
                <c:pt idx="3">
                  <c:v>5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E-3C44-9726-1507665C0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986911"/>
        <c:axId val="341133759"/>
      </c:barChart>
      <c:catAx>
        <c:axId val="3649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41133759"/>
        <c:crosses val="autoZero"/>
        <c:auto val="1"/>
        <c:lblAlgn val="ctr"/>
        <c:lblOffset val="100"/>
        <c:noMultiLvlLbl val="0"/>
      </c:catAx>
      <c:valAx>
        <c:axId val="3411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649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 - Full Stack Software Engineer (all countries) with</a:t>
            </a:r>
            <a:r>
              <a:rPr lang="en-GB" baseline="0"/>
              <a:t> </a:t>
            </a:r>
            <a:r>
              <a:rPr lang="en-GB"/>
              <a:t>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Results'!$A$11:$B$17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Full Stack Software Engineer</c:v>
                  </c:pt>
                  <c:pt idx="1">
                    <c:v>Full Stack Software Engineer</c:v>
                  </c:pt>
                  <c:pt idx="2">
                    <c:v>Full Stack Software Engineer</c:v>
                  </c:pt>
                  <c:pt idx="3">
                    <c:v>Full Stack Software Engineer</c:v>
                  </c:pt>
                  <c:pt idx="4">
                    <c:v>Full Stack Software Engineer</c:v>
                  </c:pt>
                  <c:pt idx="5">
                    <c:v>Full Stack Software Engineer</c:v>
                  </c:pt>
                  <c:pt idx="6">
                    <c:v>Full Stack Software Engineer</c:v>
                  </c:pt>
                </c:lvl>
              </c:multiLvlStrCache>
            </c:multiLvlStrRef>
          </c:cat>
          <c:val>
            <c:numRef>
              <c:f>'Cognitive Style Results'!$C$11:$C$17</c:f>
              <c:numCache>
                <c:formatCode>0.00;[Red]0.00</c:formatCode>
                <c:ptCount val="7"/>
                <c:pt idx="0">
                  <c:v>4.5</c:v>
                </c:pt>
                <c:pt idx="1">
                  <c:v>5</c:v>
                </c:pt>
                <c:pt idx="2">
                  <c:v>4.5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0-D54C-9F46-BA51FB46327E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Results'!$A$11:$B$17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Full Stack Software Engineer</c:v>
                  </c:pt>
                  <c:pt idx="1">
                    <c:v>Full Stack Software Engineer</c:v>
                  </c:pt>
                  <c:pt idx="2">
                    <c:v>Full Stack Software Engineer</c:v>
                  </c:pt>
                  <c:pt idx="3">
                    <c:v>Full Stack Software Engineer</c:v>
                  </c:pt>
                  <c:pt idx="4">
                    <c:v>Full Stack Software Engineer</c:v>
                  </c:pt>
                  <c:pt idx="5">
                    <c:v>Full Stack Software Engineer</c:v>
                  </c:pt>
                  <c:pt idx="6">
                    <c:v>Full Stack Software Engineer</c:v>
                  </c:pt>
                </c:lvl>
              </c:multiLvlStrCache>
            </c:multiLvlStrRef>
          </c:cat>
          <c:val>
            <c:numRef>
              <c:f>'Cognitive Style Results'!$D$11:$D$17</c:f>
              <c:numCache>
                <c:formatCode>0.00;[Red]0.00</c:formatCode>
                <c:ptCount val="7"/>
                <c:pt idx="0">
                  <c:v>4.7142857139999998</c:v>
                </c:pt>
                <c:pt idx="1">
                  <c:v>5</c:v>
                </c:pt>
                <c:pt idx="2">
                  <c:v>4.7142857139999998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4.5714285710000002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0-D54C-9F46-BA51FB46327E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Results'!$A$11:$B$17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Full Stack Software Engineer</c:v>
                  </c:pt>
                  <c:pt idx="1">
                    <c:v>Full Stack Software Engineer</c:v>
                  </c:pt>
                  <c:pt idx="2">
                    <c:v>Full Stack Software Engineer</c:v>
                  </c:pt>
                  <c:pt idx="3">
                    <c:v>Full Stack Software Engineer</c:v>
                  </c:pt>
                  <c:pt idx="4">
                    <c:v>Full Stack Software Engineer</c:v>
                  </c:pt>
                  <c:pt idx="5">
                    <c:v>Full Stack Software Engineer</c:v>
                  </c:pt>
                  <c:pt idx="6">
                    <c:v>Full Stack Software Engineer</c:v>
                  </c:pt>
                </c:lvl>
              </c:multiLvlStrCache>
            </c:multiLvlStrRef>
          </c:cat>
          <c:val>
            <c:numRef>
              <c:f>'Cognitive Style Results'!$E$11:$E$17</c:f>
              <c:numCache>
                <c:formatCode>0.00;[Red]0.00</c:formatCode>
                <c:ptCount val="7"/>
                <c:pt idx="0">
                  <c:v>4.1428571429999996</c:v>
                </c:pt>
                <c:pt idx="1">
                  <c:v>5</c:v>
                </c:pt>
                <c:pt idx="2">
                  <c:v>4.2857142860000002</c:v>
                </c:pt>
                <c:pt idx="3">
                  <c:v>5</c:v>
                </c:pt>
                <c:pt idx="4">
                  <c:v>4.2857142860000002</c:v>
                </c:pt>
                <c:pt idx="5">
                  <c:v>5</c:v>
                </c:pt>
                <c:pt idx="6">
                  <c:v>4.1428571429999996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0-D54C-9F46-BA51FB463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6346927"/>
        <c:axId val="294216319"/>
      </c:barChart>
      <c:catAx>
        <c:axId val="11263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94216319"/>
        <c:crosses val="autoZero"/>
        <c:auto val="1"/>
        <c:lblAlgn val="ctr"/>
        <c:lblOffset val="100"/>
        <c:noMultiLvlLbl val="0"/>
      </c:catAx>
      <c:valAx>
        <c:axId val="294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263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Macedonia</a:t>
            </a:r>
            <a:r>
              <a:rPr lang="en-GB" baseline="0"/>
              <a:t> (all work positions) with gpt-4-turbo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Results'!$A$3:$B$3,'Tollerance of Ambiguity Results'!$A$11:$B$11,'Tollerance of Ambiguity Results'!$A$19:$B$19,'Tollerance of Ambiguity Results'!$A$27:$B$27,'Tollerance of Ambiguity Results'!$A$35:$B$35,'Tollerance of Ambiguity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Results'!$F$3,'Tollerance of Ambiguity Results'!$F$11,'Tollerance of Ambiguity Results'!$F$19,'Tollerance of Ambiguity Results'!$F$27,'Tollerance of Ambiguity Results'!$F$35,'Tollerance of Ambiguity Results'!$F$43)</c:f>
              <c:numCache>
                <c:formatCode>General</c:formatCode>
                <c:ptCount val="6"/>
                <c:pt idx="0">
                  <c:v>4.75</c:v>
                </c:pt>
                <c:pt idx="1">
                  <c:v>4.5</c:v>
                </c:pt>
                <c:pt idx="2">
                  <c:v>4.5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3-FB42-B735-7B6EDDB69547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Results'!$A$3:$B$3,'Tollerance of Ambiguity Results'!$A$11:$B$11,'Tollerance of Ambiguity Results'!$A$19:$B$19,'Tollerance of Ambiguity Results'!$A$27:$B$27,'Tollerance of Ambiguity Results'!$A$35:$B$35,'Tollerance of Ambiguity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Results'!$G$3,'Tollerance of Ambiguity Results'!$G$11,'Tollerance of Ambiguity Results'!$G$19,'Tollerance of Ambiguity Results'!$G$27,'Tollerance of Ambiguity Results'!$G$35,'Tollerance of Ambiguity Results'!$G$43)</c:f>
              <c:numCache>
                <c:formatCode>General</c:formatCode>
                <c:ptCount val="6"/>
                <c:pt idx="0">
                  <c:v>6</c:v>
                </c:pt>
                <c:pt idx="1">
                  <c:v>6.125</c:v>
                </c:pt>
                <c:pt idx="2">
                  <c:v>6</c:v>
                </c:pt>
                <c:pt idx="3">
                  <c:v>6.125</c:v>
                </c:pt>
                <c:pt idx="4">
                  <c:v>6.25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3-FB42-B735-7B6EDDB69547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Results'!$A$3:$B$3,'Tollerance of Ambiguity Results'!$A$11:$B$11,'Tollerance of Ambiguity Results'!$A$19:$B$19,'Tollerance of Ambiguity Results'!$A$27:$B$27,'Tollerance of Ambiguity Results'!$A$35:$B$35,'Tollerance of Ambiguity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Results'!$H$3,'Tollerance of Ambiguity Results'!$H$11,'Tollerance of Ambiguity Results'!$H$19,'Tollerance of Ambiguity Results'!$H$27,'Tollerance of Ambiguity Results'!$H$35,'Tollerance of Ambiguity Results'!$H$43)</c:f>
              <c:numCache>
                <c:formatCode>General</c:formatCode>
                <c:ptCount val="6"/>
                <c:pt idx="0">
                  <c:v>4.666666666666667</c:v>
                </c:pt>
                <c:pt idx="1">
                  <c:v>4.666666666666667</c:v>
                </c:pt>
                <c:pt idx="2">
                  <c:v>5</c:v>
                </c:pt>
                <c:pt idx="3">
                  <c:v>5</c:v>
                </c:pt>
                <c:pt idx="4">
                  <c:v>5.666666666666667</c:v>
                </c:pt>
                <c:pt idx="5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3-FB42-B735-7B6EDDB695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2943231"/>
        <c:axId val="423325311"/>
      </c:barChart>
      <c:catAx>
        <c:axId val="3629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23325311"/>
        <c:crosses val="autoZero"/>
        <c:auto val="1"/>
        <c:lblAlgn val="ctr"/>
        <c:lblOffset val="100"/>
        <c:noMultiLvlLbl val="0"/>
      </c:catAx>
      <c:valAx>
        <c:axId val="4233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629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Canada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Results'!$A$4:$B$4,'Tollerance of Ambiguity Results'!$A$12:$B$12,'Tollerance of Ambiguity Results'!$A$20:$B$20,'Tollerance of Ambiguity Results'!$A$28:$B$28,'Tollerance of Ambiguity Results'!$A$36:$B$36,'Tollerance of Ambiguity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Results'!$F$4,'Tollerance of Ambiguity Results'!$F$12,'Tollerance of Ambiguity Results'!$F$20,'Tollerance of Ambiguity Results'!$F$28,'Tollerance of Ambiguity Results'!$F$36,'Tollerance of Ambiguity Results'!$F$44)</c:f>
              <c:numCache>
                <c:formatCode>General</c:formatCode>
                <c:ptCount val="6"/>
                <c:pt idx="0">
                  <c:v>4.5</c:v>
                </c:pt>
                <c:pt idx="1">
                  <c:v>4.25</c:v>
                </c:pt>
                <c:pt idx="2">
                  <c:v>4.5</c:v>
                </c:pt>
                <c:pt idx="3">
                  <c:v>4.5</c:v>
                </c:pt>
                <c:pt idx="4">
                  <c:v>4.75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A-B043-A386-F147152CD737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Results'!$A$4:$B$4,'Tollerance of Ambiguity Results'!$A$12:$B$12,'Tollerance of Ambiguity Results'!$A$20:$B$20,'Tollerance of Ambiguity Results'!$A$28:$B$28,'Tollerance of Ambiguity Results'!$A$36:$B$36,'Tollerance of Ambiguity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Results'!$G$4,'Tollerance of Ambiguity Results'!$G$12,'Tollerance of Ambiguity Results'!$G$20,'Tollerance of Ambiguity Results'!$G$28,'Tollerance of Ambiguity Results'!$G$36,'Tollerance of Ambiguity Results'!$G$44)</c:f>
              <c:numCache>
                <c:formatCode>General</c:formatCode>
                <c:ptCount val="6"/>
                <c:pt idx="0">
                  <c:v>5.625</c:v>
                </c:pt>
                <c:pt idx="1">
                  <c:v>6.375</c:v>
                </c:pt>
                <c:pt idx="2">
                  <c:v>6.375</c:v>
                </c:pt>
                <c:pt idx="3">
                  <c:v>6</c:v>
                </c:pt>
                <c:pt idx="4">
                  <c:v>6.25</c:v>
                </c:pt>
                <c:pt idx="5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A-B043-A386-F147152CD737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Results'!$A$4:$B$4,'Tollerance of Ambiguity Results'!$A$12:$B$12,'Tollerance of Ambiguity Results'!$A$20:$B$20,'Tollerance of Ambiguity Results'!$A$28:$B$28,'Tollerance of Ambiguity Results'!$A$36:$B$36,'Tollerance of Ambiguity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Results'!$H$4,'Tollerance of Ambiguity Results'!$H$12,'Tollerance of Ambiguity Results'!$H$20,'Tollerance of Ambiguity Results'!$H$28,'Tollerance of Ambiguity Results'!$H$36,'Tollerance of Ambiguity Results'!$H$44)</c:f>
              <c:numCache>
                <c:formatCode>General</c:formatCode>
                <c:ptCount val="6"/>
                <c:pt idx="0">
                  <c:v>5</c:v>
                </c:pt>
                <c:pt idx="1">
                  <c:v>5.333333333333333</c:v>
                </c:pt>
                <c:pt idx="2">
                  <c:v>5.666666666666667</c:v>
                </c:pt>
                <c:pt idx="3">
                  <c:v>5</c:v>
                </c:pt>
                <c:pt idx="4">
                  <c:v>5.666666666666667</c:v>
                </c:pt>
                <c:pt idx="5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A-B043-A386-F147152CD7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628975"/>
        <c:axId val="550637151"/>
      </c:barChart>
      <c:catAx>
        <c:axId val="3376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50637151"/>
        <c:crosses val="autoZero"/>
        <c:auto val="1"/>
        <c:lblAlgn val="ctr"/>
        <c:lblOffset val="100"/>
        <c:noMultiLvlLbl val="0"/>
      </c:catAx>
      <c:valAx>
        <c:axId val="5506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376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Spain (all work positions)</a:t>
            </a:r>
            <a:r>
              <a:rPr lang="en-GB" baseline="0"/>
              <a:t> with gpt-4-turbo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Results'!$A$5:$B$5,'Tollerance of Ambiguity Results'!$A$13:$B$13,'Tollerance of Ambiguity Results'!$A$21:$B$21,'Tollerance of Ambiguity Results'!$A$29:$B$29,'Tollerance of Ambiguity Results'!$A$37:$B$37,'Tollerance of Ambiguity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Results'!$F$5,'Tollerance of Ambiguity Results'!$F$13,'Tollerance of Ambiguity Results'!$F$21,'Tollerance of Ambiguity Results'!$F$29,'Tollerance of Ambiguity Results'!$F$37,'Tollerance of Ambiguity Results'!$F$45)</c:f>
              <c:numCache>
                <c:formatCode>General</c:formatCode>
                <c:ptCount val="6"/>
                <c:pt idx="0">
                  <c:v>4.75</c:v>
                </c:pt>
                <c:pt idx="1">
                  <c:v>4.25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5-E449-AB85-32CD47C16CCB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Results'!$A$5:$B$5,'Tollerance of Ambiguity Results'!$A$13:$B$13,'Tollerance of Ambiguity Results'!$A$21:$B$21,'Tollerance of Ambiguity Results'!$A$29:$B$29,'Tollerance of Ambiguity Results'!$A$37:$B$37,'Tollerance of Ambiguity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Results'!$G$5,'Tollerance of Ambiguity Results'!$G$13,'Tollerance of Ambiguity Results'!$G$21,'Tollerance of Ambiguity Results'!$G$29,'Tollerance of Ambiguity Results'!$G$37,'Tollerance of Ambiguity Results'!$G$45)</c:f>
              <c:numCache>
                <c:formatCode>General</c:formatCode>
                <c:ptCount val="6"/>
                <c:pt idx="0">
                  <c:v>6.375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5-E449-AB85-32CD47C16CCB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Results'!$A$5:$B$5,'Tollerance of Ambiguity Results'!$A$13:$B$13,'Tollerance of Ambiguity Results'!$A$21:$B$21,'Tollerance of Ambiguity Results'!$A$29:$B$29,'Tollerance of Ambiguity Results'!$A$37:$B$37,'Tollerance of Ambiguity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Results'!$H$5,'Tollerance of Ambiguity Results'!$H$13,'Tollerance of Ambiguity Results'!$H$21,'Tollerance of Ambiguity Results'!$H$29,'Tollerance of Ambiguity Results'!$H$37,'Tollerance of Ambiguity Results'!$H$45)</c:f>
              <c:numCache>
                <c:formatCode>General</c:formatCode>
                <c:ptCount val="6"/>
                <c:pt idx="0">
                  <c:v>5.666666666666667</c:v>
                </c:pt>
                <c:pt idx="1">
                  <c:v>5</c:v>
                </c:pt>
                <c:pt idx="2">
                  <c:v>5.333333333333333</c:v>
                </c:pt>
                <c:pt idx="3">
                  <c:v>5</c:v>
                </c:pt>
                <c:pt idx="4">
                  <c:v>5</c:v>
                </c:pt>
                <c:pt idx="5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5-E449-AB85-32CD47C16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209919"/>
        <c:axId val="327422111"/>
      </c:barChart>
      <c:catAx>
        <c:axId val="31320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27422111"/>
        <c:crosses val="autoZero"/>
        <c:auto val="1"/>
        <c:lblAlgn val="ctr"/>
        <c:lblOffset val="100"/>
        <c:noMultiLvlLbl val="0"/>
      </c:catAx>
      <c:valAx>
        <c:axId val="3274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320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Argentina (all work positions) with gpt-4-turbo</a:t>
            </a:r>
            <a:r>
              <a:rPr lang="en-GB" baseline="0"/>
              <a:t> </a:t>
            </a:r>
            <a:r>
              <a:rPr lang="en-GB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Results'!$A$6:$B$6,'Tollerance of Ambiguity Results'!$A$14:$B$14,'Tollerance of Ambiguity Results'!$A$22:$B$22,'Tollerance of Ambiguity Results'!$A$30:$B$30,'Tollerance of Ambiguity Results'!$A$38:$B$38,'Tollerance of Ambiguity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Results'!$F$6,'Tollerance of Ambiguity Results'!$F$14,'Tollerance of Ambiguity Results'!$F$22,'Tollerance of Ambiguity Results'!$F$30,'Tollerance of Ambiguity Results'!$F$38,'Tollerance of Ambiguity Results'!$F$46)</c:f>
              <c:numCache>
                <c:formatCode>General</c:formatCode>
                <c:ptCount val="6"/>
                <c:pt idx="0">
                  <c:v>4.5</c:v>
                </c:pt>
                <c:pt idx="1">
                  <c:v>4.25</c:v>
                </c:pt>
                <c:pt idx="2">
                  <c:v>4.75</c:v>
                </c:pt>
                <c:pt idx="3">
                  <c:v>5</c:v>
                </c:pt>
                <c:pt idx="4">
                  <c:v>4.5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B-544B-A274-F542F17624F3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Results'!$A$6:$B$6,'Tollerance of Ambiguity Results'!$A$14:$B$14,'Tollerance of Ambiguity Results'!$A$22:$B$22,'Tollerance of Ambiguity Results'!$A$30:$B$30,'Tollerance of Ambiguity Results'!$A$38:$B$38,'Tollerance of Ambiguity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Results'!$G$6,'Tollerance of Ambiguity Results'!$G$14,'Tollerance of Ambiguity Results'!$G$22,'Tollerance of Ambiguity Results'!$G$30,'Tollerance of Ambiguity Results'!$G$38,'Tollerance of Ambiguity Results'!$G$46)</c:f>
              <c:numCache>
                <c:formatCode>General</c:formatCode>
                <c:ptCount val="6"/>
                <c:pt idx="0">
                  <c:v>6.125</c:v>
                </c:pt>
                <c:pt idx="1">
                  <c:v>6.625</c:v>
                </c:pt>
                <c:pt idx="2">
                  <c:v>6.125</c:v>
                </c:pt>
                <c:pt idx="3">
                  <c:v>6</c:v>
                </c:pt>
                <c:pt idx="4">
                  <c:v>6.125</c:v>
                </c:pt>
                <c:pt idx="5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B-544B-A274-F542F17624F3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Results'!$A$6:$B$6,'Tollerance of Ambiguity Results'!$A$14:$B$14,'Tollerance of Ambiguity Results'!$A$22:$B$22,'Tollerance of Ambiguity Results'!$A$30:$B$30,'Tollerance of Ambiguity Results'!$A$38:$B$38,'Tollerance of Ambiguity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Results'!$H$6,'Tollerance of Ambiguity Results'!$H$14,'Tollerance of Ambiguity Results'!$H$22,'Tollerance of Ambiguity Results'!$H$30,'Tollerance of Ambiguity Results'!$H$38,'Tollerance of Ambiguity Results'!$H$46)</c:f>
              <c:numCache>
                <c:formatCode>General</c:formatCode>
                <c:ptCount val="6"/>
                <c:pt idx="0">
                  <c:v>5</c:v>
                </c:pt>
                <c:pt idx="1">
                  <c:v>4.666666666666667</c:v>
                </c:pt>
                <c:pt idx="2">
                  <c:v>5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B-544B-A274-F542F1762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9787071"/>
        <c:axId val="311317967"/>
      </c:barChart>
      <c:catAx>
        <c:axId val="4997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1317967"/>
        <c:crosses val="autoZero"/>
        <c:auto val="1"/>
        <c:lblAlgn val="ctr"/>
        <c:lblOffset val="100"/>
        <c:noMultiLvlLbl val="0"/>
      </c:catAx>
      <c:valAx>
        <c:axId val="3113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997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Germany (all work positions)</a:t>
            </a:r>
            <a:r>
              <a:rPr lang="en-GB" baseline="0"/>
              <a:t> with gpt-4-turbo model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Results'!$A$7:$B$7,'Tollerance of Ambiguity Results'!$A$15:$B$15,'Tollerance of Ambiguity Results'!$A$23:$B$23,'Tollerance of Ambiguity Results'!$A$31:$B$31,'Tollerance of Ambiguity Results'!$A$39:$B$39,'Tollerance of Ambiguity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Results'!$F$7,'Tollerance of Ambiguity Results'!$F$15,'Tollerance of Ambiguity Results'!$F$23,'Tollerance of Ambiguity Results'!$F$31,'Tollerance of Ambiguity Results'!$F$39,'Tollerance of Ambiguity Results'!$F$47)</c:f>
              <c:numCache>
                <c:formatCode>General</c:formatCode>
                <c:ptCount val="6"/>
                <c:pt idx="0">
                  <c:v>4.75</c:v>
                </c:pt>
                <c:pt idx="1">
                  <c:v>4.25</c:v>
                </c:pt>
                <c:pt idx="2">
                  <c:v>4.75</c:v>
                </c:pt>
                <c:pt idx="3">
                  <c:v>5</c:v>
                </c:pt>
                <c:pt idx="4">
                  <c:v>4.5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3241-BC54-605D53E2054C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Results'!$A$7:$B$7,'Tollerance of Ambiguity Results'!$A$15:$B$15,'Tollerance of Ambiguity Results'!$A$23:$B$23,'Tollerance of Ambiguity Results'!$A$31:$B$31,'Tollerance of Ambiguity Results'!$A$39:$B$39,'Tollerance of Ambiguity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Results'!$G$7,'Tollerance of Ambiguity Results'!$G$15,'Tollerance of Ambiguity Results'!$G$23,'Tollerance of Ambiguity Results'!$G$31,'Tollerance of Ambiguity Results'!$G$39,'Tollerance of Ambiguity Results'!$G$47)</c:f>
              <c:numCache>
                <c:formatCode>General</c:formatCode>
                <c:ptCount val="6"/>
                <c:pt idx="0">
                  <c:v>5.875</c:v>
                </c:pt>
                <c:pt idx="1">
                  <c:v>5.875</c:v>
                </c:pt>
                <c:pt idx="2">
                  <c:v>6.375</c:v>
                </c:pt>
                <c:pt idx="3">
                  <c:v>6.375</c:v>
                </c:pt>
                <c:pt idx="4">
                  <c:v>6.25</c:v>
                </c:pt>
                <c:pt idx="5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3241-BC54-605D53E2054C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Results'!$A$7:$B$7,'Tollerance of Ambiguity Results'!$A$15:$B$15,'Tollerance of Ambiguity Results'!$A$23:$B$23,'Tollerance of Ambiguity Results'!$A$31:$B$31,'Tollerance of Ambiguity Results'!$A$39:$B$39,'Tollerance of Ambiguity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Results'!$H$7,'Tollerance of Ambiguity Results'!$H$15,'Tollerance of Ambiguity Results'!$H$23,'Tollerance of Ambiguity Results'!$H$31,'Tollerance of Ambiguity Results'!$H$39,'Tollerance of Ambiguity Results'!$H$47)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5</c:v>
                </c:pt>
                <c:pt idx="4">
                  <c:v>5.333333333333333</c:v>
                </c:pt>
                <c:pt idx="5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0-3241-BC54-605D53E20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894287"/>
        <c:axId val="431273743"/>
      </c:barChart>
      <c:catAx>
        <c:axId val="43189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31273743"/>
        <c:crosses val="autoZero"/>
        <c:auto val="1"/>
        <c:lblAlgn val="ctr"/>
        <c:lblOffset val="100"/>
        <c:noMultiLvlLbl val="0"/>
      </c:catAx>
      <c:valAx>
        <c:axId val="4312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3189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 of Ambiguity - Malta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Results'!$A$8:$B$8,'Tollerance of Ambiguity Results'!$A$16:$B$16,'Tollerance of Ambiguity Results'!$A$24:$B$24,'Tollerance of Ambiguity Results'!$A$32:$B$32,'Tollerance of Ambiguity Results'!$A$40:$B$40,'Tollerance of Ambiguity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Results'!$F$8,'Tollerance of Ambiguity Results'!$F$16,'Tollerance of Ambiguity Results'!$F$24,'Tollerance of Ambiguity Results'!$F$32,'Tollerance of Ambiguity Results'!$F$40,'Tollerance of Ambiguity Results'!$F$48)</c:f>
              <c:numCache>
                <c:formatCode>General</c:formatCode>
                <c:ptCount val="6"/>
                <c:pt idx="0">
                  <c:v>4.75</c:v>
                </c:pt>
                <c:pt idx="1">
                  <c:v>4.25</c:v>
                </c:pt>
                <c:pt idx="2">
                  <c:v>4.25</c:v>
                </c:pt>
                <c:pt idx="3">
                  <c:v>5</c:v>
                </c:pt>
                <c:pt idx="4">
                  <c:v>4.25</c:v>
                </c:pt>
                <c:pt idx="5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6-EB4A-9E79-B2EECEF009C8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Results'!$A$8:$B$8,'Tollerance of Ambiguity Results'!$A$16:$B$16,'Tollerance of Ambiguity Results'!$A$24:$B$24,'Tollerance of Ambiguity Results'!$A$32:$B$32,'Tollerance of Ambiguity Results'!$A$40:$B$40,'Tollerance of Ambiguity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Results'!$G$8,'Tollerance of Ambiguity Results'!$G$16,'Tollerance of Ambiguity Results'!$G$24,'Tollerance of Ambiguity Results'!$G$32,'Tollerance of Ambiguity Results'!$G$40,'Tollerance of Ambiguity Results'!$G$48)</c:f>
              <c:numCache>
                <c:formatCode>General</c:formatCode>
                <c:ptCount val="6"/>
                <c:pt idx="0">
                  <c:v>6.125</c:v>
                </c:pt>
                <c:pt idx="1">
                  <c:v>6.375</c:v>
                </c:pt>
                <c:pt idx="2">
                  <c:v>5.625</c:v>
                </c:pt>
                <c:pt idx="3">
                  <c:v>6.25</c:v>
                </c:pt>
                <c:pt idx="4">
                  <c:v>6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6-EB4A-9E79-B2EECEF009C8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Results'!$A$8:$B$8,'Tollerance of Ambiguity Results'!$A$16:$B$16,'Tollerance of Ambiguity Results'!$A$24:$B$24,'Tollerance of Ambiguity Results'!$A$32:$B$32,'Tollerance of Ambiguity Results'!$A$40:$B$40,'Tollerance of Ambiguity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Results'!$H$8,'Tollerance of Ambiguity Results'!$H$16,'Tollerance of Ambiguity Results'!$H$24,'Tollerance of Ambiguity Results'!$H$32,'Tollerance of Ambiguity Results'!$H$40,'Tollerance of Ambiguity Results'!$H$48)</c:f>
              <c:numCache>
                <c:formatCode>General</c:formatCode>
                <c:ptCount val="6"/>
                <c:pt idx="0">
                  <c:v>5</c:v>
                </c:pt>
                <c:pt idx="1">
                  <c:v>5.333333333333333</c:v>
                </c:pt>
                <c:pt idx="2">
                  <c:v>5</c:v>
                </c:pt>
                <c:pt idx="3">
                  <c:v>5.666666666666667</c:v>
                </c:pt>
                <c:pt idx="4">
                  <c:v>5</c:v>
                </c:pt>
                <c:pt idx="5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6-EB4A-9E79-B2EECEF009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065359"/>
        <c:axId val="1116220383"/>
      </c:barChart>
      <c:catAx>
        <c:axId val="46706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16220383"/>
        <c:crosses val="autoZero"/>
        <c:auto val="1"/>
        <c:lblAlgn val="ctr"/>
        <c:lblOffset val="100"/>
        <c:noMultiLvlLbl val="0"/>
      </c:catAx>
      <c:valAx>
        <c:axId val="11162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670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Tollerance</a:t>
            </a:r>
            <a:r>
              <a:rPr lang="en-GB" baseline="0"/>
              <a:t> of Ambigiuty - </a:t>
            </a:r>
            <a:r>
              <a:rPr lang="en-GB"/>
              <a:t>United Kingdom (all work</a:t>
            </a:r>
            <a:r>
              <a:rPr lang="en-GB" baseline="0"/>
              <a:t> positions) with gpt-4-turbo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'Tollerance of Ambiguity Results'!$F$2</c:f>
              <c:strCache>
                <c:ptCount val="1"/>
                <c:pt idx="0">
                  <c:v>Novelty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Results'!$A$9:$B$9,'Tollerance of Ambiguity Results'!$A$17:$B$17,'Tollerance of Ambiguity Results'!$A$25:$B$25,'Tollerance of Ambiguity Results'!$A$33:$B$33,'Tollerance of Ambiguity Results'!$A$41:$B$41,'Tollerance of Ambiguity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Results'!$F$9,'Tollerance of Ambiguity Results'!$F$17,'Tollerance of Ambiguity Results'!$F$25,'Tollerance of Ambiguity Results'!$F$33,'Tollerance of Ambiguity Results'!$F$41,'Tollerance of Ambiguity Results'!$F$49)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4.75</c:v>
                </c:pt>
                <c:pt idx="4">
                  <c:v>4.5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A-784D-881C-FBF384592644}"/>
            </c:ext>
          </c:extLst>
        </c:ser>
        <c:ser>
          <c:idx val="1"/>
          <c:order val="1"/>
          <c:tx>
            <c:strRef>
              <c:f>'Tollerance of Ambiguity Results'!$G$2</c:f>
              <c:strCache>
                <c:ptCount val="1"/>
                <c:pt idx="0">
                  <c:v>Complexity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Results'!$A$9:$B$9,'Tollerance of Ambiguity Results'!$A$17:$B$17,'Tollerance of Ambiguity Results'!$A$25:$B$25,'Tollerance of Ambiguity Results'!$A$33:$B$33,'Tollerance of Ambiguity Results'!$A$41:$B$41,'Tollerance of Ambiguity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Results'!$G$9,'Tollerance of Ambiguity Results'!$G$17,'Tollerance of Ambiguity Results'!$G$25,'Tollerance of Ambiguity Results'!$G$33,'Tollerance of Ambiguity Results'!$G$41,'Tollerance of Ambiguity Results'!$G$49)</c:f>
              <c:numCache>
                <c:formatCode>General</c:formatCode>
                <c:ptCount val="6"/>
                <c:pt idx="0">
                  <c:v>6.25</c:v>
                </c:pt>
                <c:pt idx="1">
                  <c:v>6.625</c:v>
                </c:pt>
                <c:pt idx="2">
                  <c:v>6.125</c:v>
                </c:pt>
                <c:pt idx="3">
                  <c:v>6.125</c:v>
                </c:pt>
                <c:pt idx="4">
                  <c:v>6.25</c:v>
                </c:pt>
                <c:pt idx="5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A-784D-881C-FBF384592644}"/>
            </c:ext>
          </c:extLst>
        </c:ser>
        <c:ser>
          <c:idx val="2"/>
          <c:order val="2"/>
          <c:tx>
            <c:strRef>
              <c:f>'Tollerance of Ambiguity Results'!$H$2</c:f>
              <c:strCache>
                <c:ptCount val="1"/>
                <c:pt idx="0">
                  <c:v>Insolubility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('Tollerance of Ambiguity Results'!$A$9:$B$9,'Tollerance of Ambiguity Results'!$A$17:$B$17,'Tollerance of Ambiguity Results'!$A$25:$B$25,'Tollerance of Ambiguity Results'!$A$33:$B$33,'Tollerance of Ambiguity Results'!$A$41:$B$41,'Tollerance of Ambiguity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('Tollerance of Ambiguity Results'!$H$9,'Tollerance of Ambiguity Results'!$H$17,'Tollerance of Ambiguity Results'!$H$25,'Tollerance of Ambiguity Results'!$H$33,'Tollerance of Ambiguity Results'!$H$41,'Tollerance of Ambiguity Results'!$H$49)</c:f>
              <c:numCache>
                <c:formatCode>General</c:formatCode>
                <c:ptCount val="6"/>
                <c:pt idx="0">
                  <c:v>5.333333333333333</c:v>
                </c:pt>
                <c:pt idx="1">
                  <c:v>5.666666666666667</c:v>
                </c:pt>
                <c:pt idx="2">
                  <c:v>5.333333333333333</c:v>
                </c:pt>
                <c:pt idx="3">
                  <c:v>4.666666666666667</c:v>
                </c:pt>
                <c:pt idx="4">
                  <c:v>5.333333333333333</c:v>
                </c:pt>
                <c:pt idx="5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A-784D-881C-FBF384592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6778863"/>
        <c:axId val="1725411455"/>
      </c:barChart>
      <c:catAx>
        <c:axId val="4567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25411455"/>
        <c:crosses val="autoZero"/>
        <c:auto val="1"/>
        <c:lblAlgn val="ctr"/>
        <c:lblOffset val="100"/>
        <c:noMultiLvlLbl val="0"/>
      </c:catAx>
      <c:valAx>
        <c:axId val="17254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5677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 - Project Manager (all countries)</a:t>
            </a:r>
            <a:r>
              <a:rPr lang="en-US" baseline="0"/>
              <a:t> with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'Innovative Attitude Results'!$A$4:$B$10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'Innovative Attitude Results'!$C$4:$C$10</c:f>
              <c:numCache>
                <c:formatCode>0.00;[Red]0.00</c:formatCode>
                <c:ptCount val="7"/>
                <c:pt idx="0">
                  <c:v>89</c:v>
                </c:pt>
                <c:pt idx="1">
                  <c:v>100</c:v>
                </c:pt>
                <c:pt idx="2">
                  <c:v>100</c:v>
                </c:pt>
                <c:pt idx="3">
                  <c:v>89</c:v>
                </c:pt>
                <c:pt idx="4">
                  <c:v>90</c:v>
                </c:pt>
                <c:pt idx="5">
                  <c:v>100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0-6347-AA07-0EF38E8840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2811295"/>
        <c:axId val="373844479"/>
      </c:barChart>
      <c:catAx>
        <c:axId val="31281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73844479"/>
        <c:crosses val="autoZero"/>
        <c:auto val="1"/>
        <c:lblAlgn val="ctr"/>
        <c:lblOffset val="100"/>
        <c:noMultiLvlLbl val="0"/>
      </c:catAx>
      <c:valAx>
        <c:axId val="3738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281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</a:t>
            </a:r>
            <a:r>
              <a:rPr lang="en-US" baseline="0"/>
              <a:t> - </a:t>
            </a:r>
            <a:r>
              <a:rPr lang="en-US"/>
              <a:t>Full</a:t>
            </a:r>
            <a:r>
              <a:rPr lang="en-US" baseline="0"/>
              <a:t> Stack Software Engineer (all countries) with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'Innovative Attitude Results'!$A$12:$B$18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Full Stack Software Engineer</c:v>
                  </c:pt>
                  <c:pt idx="1">
                    <c:v>Full Stack Software Engineer</c:v>
                  </c:pt>
                  <c:pt idx="2">
                    <c:v>Full Stack Software Engineer</c:v>
                  </c:pt>
                  <c:pt idx="3">
                    <c:v>Full Stack Software Engineer</c:v>
                  </c:pt>
                  <c:pt idx="4">
                    <c:v>Full Stack Software Engineer</c:v>
                  </c:pt>
                  <c:pt idx="5">
                    <c:v>Full Stack Software Engineer</c:v>
                  </c:pt>
                  <c:pt idx="6">
                    <c:v>Full Stack Software Engineer</c:v>
                  </c:pt>
                </c:lvl>
              </c:multiLvlStrCache>
            </c:multiLvlStrRef>
          </c:cat>
          <c:val>
            <c:numRef>
              <c:f>'Innovative Attitude Results'!$C$12:$C$18</c:f>
              <c:numCache>
                <c:formatCode>0.00;[Red]0.00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89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1-EA4E-BB3A-3D0558044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133103"/>
        <c:axId val="467254095"/>
      </c:barChart>
      <c:catAx>
        <c:axId val="14201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67254095"/>
        <c:crosses val="autoZero"/>
        <c:auto val="1"/>
        <c:lblAlgn val="ctr"/>
        <c:lblOffset val="100"/>
        <c:noMultiLvlLbl val="0"/>
      </c:catAx>
      <c:valAx>
        <c:axId val="46725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42013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 - System Administrator (all countries) with gpt-4-turbo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'Innovative Attitude Results'!$A$20:$B$26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System Administrator</c:v>
                  </c:pt>
                  <c:pt idx="1">
                    <c:v>System Administrator</c:v>
                  </c:pt>
                  <c:pt idx="2">
                    <c:v>System Administrator</c:v>
                  </c:pt>
                  <c:pt idx="3">
                    <c:v>System Administrator</c:v>
                  </c:pt>
                  <c:pt idx="4">
                    <c:v>System Administrator</c:v>
                  </c:pt>
                  <c:pt idx="5">
                    <c:v>System Administrator</c:v>
                  </c:pt>
                  <c:pt idx="6">
                    <c:v>System Administrator</c:v>
                  </c:pt>
                </c:lvl>
              </c:multiLvlStrCache>
            </c:multiLvlStrRef>
          </c:cat>
          <c:val>
            <c:numRef>
              <c:f>'Innovative Attitude Results'!$C$20:$C$26</c:f>
              <c:numCache>
                <c:formatCode>0.00;[Red]0.00</c:formatCode>
                <c:ptCount val="7"/>
                <c:pt idx="0">
                  <c:v>86</c:v>
                </c:pt>
                <c:pt idx="1">
                  <c:v>100</c:v>
                </c:pt>
                <c:pt idx="2">
                  <c:v>90</c:v>
                </c:pt>
                <c:pt idx="3">
                  <c:v>90</c:v>
                </c:pt>
                <c:pt idx="4">
                  <c:v>89</c:v>
                </c:pt>
                <c:pt idx="5">
                  <c:v>100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A-E947-839D-ADCF00F02F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38143"/>
        <c:axId val="75671375"/>
      </c:barChart>
      <c:catAx>
        <c:axId val="759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75671375"/>
        <c:crosses val="autoZero"/>
        <c:auto val="1"/>
        <c:lblAlgn val="ctr"/>
        <c:lblOffset val="100"/>
        <c:noMultiLvlLbl val="0"/>
      </c:catAx>
      <c:valAx>
        <c:axId val="75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759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 - System Administrator (all countries) with gpt-4-turbo</a:t>
            </a:r>
            <a:r>
              <a:rPr lang="en-GB" baseline="0"/>
              <a:t>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Results'!$A$19:$B$25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System Administrator</c:v>
                  </c:pt>
                  <c:pt idx="1">
                    <c:v>System Administrator</c:v>
                  </c:pt>
                  <c:pt idx="2">
                    <c:v>System Administrator</c:v>
                  </c:pt>
                  <c:pt idx="3">
                    <c:v>System Administrator</c:v>
                  </c:pt>
                  <c:pt idx="4">
                    <c:v>System Administrator</c:v>
                  </c:pt>
                  <c:pt idx="5">
                    <c:v>System Administrator</c:v>
                  </c:pt>
                  <c:pt idx="6">
                    <c:v>System Administrator</c:v>
                  </c:pt>
                </c:lvl>
              </c:multiLvlStrCache>
            </c:multiLvlStrRef>
          </c:cat>
          <c:val>
            <c:numRef>
              <c:f>'Cognitive Style Results'!$C$19:$C$25</c:f>
              <c:numCache>
                <c:formatCode>0.00;[Red]0.00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0-4A42-B53A-B47A0070FE54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Results'!$A$19:$B$25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System Administrator</c:v>
                  </c:pt>
                  <c:pt idx="1">
                    <c:v>System Administrator</c:v>
                  </c:pt>
                  <c:pt idx="2">
                    <c:v>System Administrator</c:v>
                  </c:pt>
                  <c:pt idx="3">
                    <c:v>System Administrator</c:v>
                  </c:pt>
                  <c:pt idx="4">
                    <c:v>System Administrator</c:v>
                  </c:pt>
                  <c:pt idx="5">
                    <c:v>System Administrator</c:v>
                  </c:pt>
                  <c:pt idx="6">
                    <c:v>System Administrator</c:v>
                  </c:pt>
                </c:lvl>
              </c:multiLvlStrCache>
            </c:multiLvlStrRef>
          </c:cat>
          <c:val>
            <c:numRef>
              <c:f>'Cognitive Style Results'!$D$19:$D$25</c:f>
              <c:numCache>
                <c:formatCode>0.00;[Red]0.00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0-4A42-B53A-B47A0070FE54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Results'!$A$19:$B$25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System Administrator</c:v>
                  </c:pt>
                  <c:pt idx="1">
                    <c:v>System Administrator</c:v>
                  </c:pt>
                  <c:pt idx="2">
                    <c:v>System Administrator</c:v>
                  </c:pt>
                  <c:pt idx="3">
                    <c:v>System Administrator</c:v>
                  </c:pt>
                  <c:pt idx="4">
                    <c:v>System Administrator</c:v>
                  </c:pt>
                  <c:pt idx="5">
                    <c:v>System Administrator</c:v>
                  </c:pt>
                  <c:pt idx="6">
                    <c:v>System Administrator</c:v>
                  </c:pt>
                </c:lvl>
              </c:multiLvlStrCache>
            </c:multiLvlStrRef>
          </c:cat>
          <c:val>
            <c:numRef>
              <c:f>'Cognitive Style Results'!$E$19:$E$25</c:f>
              <c:numCache>
                <c:formatCode>0.00;[Red]0.00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0-4A42-B53A-B47A0070FE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9206815"/>
        <c:axId val="365446399"/>
      </c:barChart>
      <c:catAx>
        <c:axId val="11092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65446399"/>
        <c:crosses val="autoZero"/>
        <c:auto val="1"/>
        <c:lblAlgn val="ctr"/>
        <c:lblOffset val="100"/>
        <c:noMultiLvlLbl val="0"/>
      </c:catAx>
      <c:valAx>
        <c:axId val="3654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092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</a:t>
            </a:r>
            <a:r>
              <a:rPr lang="en-US" baseline="0"/>
              <a:t> Attitude - </a:t>
            </a:r>
            <a:r>
              <a:rPr lang="en-US"/>
              <a:t>Sales Representative (all countries)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'Innovative Attitude Results'!$A$28:$B$34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Sales Representative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Sales Representative</c:v>
                  </c:pt>
                  <c:pt idx="5">
                    <c:v>Sales Representative</c:v>
                  </c:pt>
                  <c:pt idx="6">
                    <c:v>Sales Representative</c:v>
                  </c:pt>
                </c:lvl>
              </c:multiLvlStrCache>
            </c:multiLvlStrRef>
          </c:cat>
          <c:val>
            <c:numRef>
              <c:f>'Innovative Attitude Results'!$C$28:$C$34</c:f>
              <c:numCache>
                <c:formatCode>0.00;[Red]0.00</c:formatCode>
                <c:ptCount val="7"/>
                <c:pt idx="0">
                  <c:v>87</c:v>
                </c:pt>
                <c:pt idx="1">
                  <c:v>89</c:v>
                </c:pt>
                <c:pt idx="2">
                  <c:v>82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C-6D41-AA41-51B584928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739807"/>
        <c:axId val="539918415"/>
      </c:barChart>
      <c:catAx>
        <c:axId val="3117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39918415"/>
        <c:crosses val="autoZero"/>
        <c:auto val="1"/>
        <c:lblAlgn val="ctr"/>
        <c:lblOffset val="100"/>
        <c:noMultiLvlLbl val="0"/>
      </c:catAx>
      <c:valAx>
        <c:axId val="5399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17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</a:t>
            </a:r>
            <a:r>
              <a:rPr lang="en-US" baseline="0"/>
              <a:t> - </a:t>
            </a:r>
            <a:r>
              <a:rPr lang="en-US"/>
              <a:t>HR (all countries)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'Innovative Attitude Results'!$A$36:$B$42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Human Resources</c:v>
                  </c:pt>
                  <c:pt idx="1">
                    <c:v>Human Resources</c:v>
                  </c:pt>
                  <c:pt idx="2">
                    <c:v>Human Resources</c:v>
                  </c:pt>
                  <c:pt idx="3">
                    <c:v>Human Resources</c:v>
                  </c:pt>
                  <c:pt idx="4">
                    <c:v>Human Resources</c:v>
                  </c:pt>
                  <c:pt idx="5">
                    <c:v>Human Resources</c:v>
                  </c:pt>
                  <c:pt idx="6">
                    <c:v>Human Resources</c:v>
                  </c:pt>
                </c:lvl>
              </c:multiLvlStrCache>
            </c:multiLvlStrRef>
          </c:cat>
          <c:val>
            <c:numRef>
              <c:f>'Innovative Attitude Results'!$C$36:$C$42</c:f>
              <c:numCache>
                <c:formatCode>0.00;[Red]0.00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89</c:v>
                </c:pt>
                <c:pt idx="5">
                  <c:v>90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E-1A43-8878-1D07A22D86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708127"/>
        <c:axId val="337664543"/>
      </c:barChart>
      <c:catAx>
        <c:axId val="557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37664543"/>
        <c:crosses val="autoZero"/>
        <c:auto val="1"/>
        <c:lblAlgn val="ctr"/>
        <c:lblOffset val="100"/>
        <c:noMultiLvlLbl val="0"/>
      </c:catAx>
      <c:valAx>
        <c:axId val="3376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570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 - Business Analyst</a:t>
            </a:r>
            <a:r>
              <a:rPr lang="en-US" baseline="0"/>
              <a:t> (all countries) with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'Innovative Attitude Results'!$A$44:$B$50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'Innovative Attitude Results'!$C$44:$C$50</c:f>
              <c:numCache>
                <c:formatCode>0.00;[Red]0.00</c:formatCode>
                <c:ptCount val="7"/>
                <c:pt idx="0">
                  <c:v>100</c:v>
                </c:pt>
                <c:pt idx="1">
                  <c:v>88</c:v>
                </c:pt>
                <c:pt idx="2">
                  <c:v>100</c:v>
                </c:pt>
                <c:pt idx="3">
                  <c:v>100</c:v>
                </c:pt>
                <c:pt idx="4">
                  <c:v>89</c:v>
                </c:pt>
                <c:pt idx="5">
                  <c:v>100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D-5A4F-AFE9-4251573D4D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6816527"/>
        <c:axId val="86288223"/>
      </c:barChart>
      <c:catAx>
        <c:axId val="112681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86288223"/>
        <c:crosses val="autoZero"/>
        <c:auto val="1"/>
        <c:lblAlgn val="ctr"/>
        <c:lblOffset val="100"/>
        <c:noMultiLvlLbl val="0"/>
      </c:catAx>
      <c:valAx>
        <c:axId val="862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2681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</a:t>
            </a:r>
            <a:r>
              <a:rPr lang="en-US" baseline="0"/>
              <a:t> - </a:t>
            </a:r>
            <a:r>
              <a:rPr lang="en-US"/>
              <a:t>Macedonia</a:t>
            </a:r>
            <a:r>
              <a:rPr lang="en-US" baseline="0"/>
              <a:t> (all work positions) with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('Innovative Attitude Results'!$A$4:$B$4,'Innovative Attitude Results'!$A$12:$B$12,'Innovative Attitude Results'!$A$20:$B$20,'Innovative Attitude Results'!$A$28:$B$28,'Innovative Attitude Results'!$A$36:$B$36,'Innovative Attitude Results'!$A$44:$B$44)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('Innovative Attitude Results'!$C$4,'Innovative Attitude Results'!$C$12,'Innovative Attitude Results'!$C$20,'Innovative Attitude Results'!$C$28,'Innovative Attitude Results'!$C$36,'Innovative Attitude Results'!$C$44)</c:f>
              <c:numCache>
                <c:formatCode>0.00;[Red]0.00</c:formatCode>
                <c:ptCount val="6"/>
                <c:pt idx="0">
                  <c:v>89</c:v>
                </c:pt>
                <c:pt idx="1">
                  <c:v>100</c:v>
                </c:pt>
                <c:pt idx="2">
                  <c:v>86</c:v>
                </c:pt>
                <c:pt idx="3">
                  <c:v>87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3-4B43-81E0-F18AE838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686560"/>
        <c:axId val="2006587536"/>
      </c:barChart>
      <c:catAx>
        <c:axId val="19916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06587536"/>
        <c:crosses val="autoZero"/>
        <c:auto val="1"/>
        <c:lblAlgn val="ctr"/>
        <c:lblOffset val="100"/>
        <c:noMultiLvlLbl val="0"/>
      </c:catAx>
      <c:valAx>
        <c:axId val="20065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916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 - Canada (all work positions) with</a:t>
            </a:r>
            <a:r>
              <a:rPr lang="en-US" baseline="0"/>
              <a:t>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('Innovative Attitude Results'!$A$5:$B$5,'Innovative Attitude Results'!$A$13:$B$13,'Innovative Attitude Results'!$A$21:$B$21,'Innovative Attitude Results'!$A$29:$B$29,'Innovative Attitude Results'!$A$37:$B$37,'Innovative Attitude Results'!$A$45:$B$45)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('Innovative Attitude Results'!$C$5,'Innovative Attitude Results'!$C$13,'Innovative Attitude Results'!$C$21,'Innovative Attitude Results'!$C$29,'Innovative Attitude Results'!$C$37,'Innovative Attitude Results'!$C$45)</c:f>
              <c:numCache>
                <c:formatCode>0.00;[Red]0.00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89</c:v>
                </c:pt>
                <c:pt idx="4">
                  <c:v>90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9-1140-9DF8-6CD465284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6611680"/>
        <c:axId val="1991320944"/>
      </c:barChart>
      <c:catAx>
        <c:axId val="20066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91320944"/>
        <c:crosses val="autoZero"/>
        <c:auto val="1"/>
        <c:lblAlgn val="ctr"/>
        <c:lblOffset val="100"/>
        <c:noMultiLvlLbl val="0"/>
      </c:catAx>
      <c:valAx>
        <c:axId val="1991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066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 - Spain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('Innovative Attitude Results'!$A$6:$B$6,'Innovative Attitude Results'!$A$14:$B$14,'Innovative Attitude Results'!$A$22:$B$22,'Innovative Attitude Results'!$A$30:$B$30,'Innovative Attitude Results'!$A$38:$B$38,'Innovative Attitude Results'!$A$46:$B$46)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('Innovative Attitude Results'!$C$6,'Innovative Attitude Results'!$C$14,'Innovative Attitude Results'!$C$22,'Innovative Attitude Results'!$C$30,'Innovative Attitude Results'!$C$38,'Innovative Attitude Results'!$C$46)</c:f>
              <c:numCache>
                <c:formatCode>0.00;[Red]0.00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82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1-FF43-A76F-3BEFC460B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100863"/>
        <c:axId val="188201455"/>
      </c:barChart>
      <c:catAx>
        <c:axId val="1881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8201455"/>
        <c:crosses val="autoZero"/>
        <c:auto val="1"/>
        <c:lblAlgn val="ctr"/>
        <c:lblOffset val="100"/>
        <c:noMultiLvlLbl val="0"/>
      </c:catAx>
      <c:valAx>
        <c:axId val="188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81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 - Argentina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('Innovative Attitude Results'!$A$7:$B$7,'Innovative Attitude Results'!$A$15:$B$15,'Innovative Attitude Results'!$A$23:$B$23,'Innovative Attitude Results'!$A$31:$B$31,'Innovative Attitude Results'!$A$39:$B$39,'Innovative Attitude Results'!$A$47:$B$47)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('Innovative Attitude Results'!$C$7,'Innovative Attitude Results'!$C$15,'Innovative Attitude Results'!$C$23,'Innovative Attitude Results'!$C$31,'Innovative Attitude Results'!$C$39,'Innovative Attitude Results'!$C$47)</c:f>
              <c:numCache>
                <c:formatCode>0.00;[Red]0.00</c:formatCode>
                <c:ptCount val="6"/>
                <c:pt idx="0">
                  <c:v>89</c:v>
                </c:pt>
                <c:pt idx="1">
                  <c:v>89</c:v>
                </c:pt>
                <c:pt idx="2">
                  <c:v>90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F-5544-A6BE-344DA0C72E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8143"/>
        <c:axId val="54916511"/>
      </c:barChart>
      <c:catAx>
        <c:axId val="554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4916511"/>
        <c:crosses val="autoZero"/>
        <c:auto val="1"/>
        <c:lblAlgn val="ctr"/>
        <c:lblOffset val="100"/>
        <c:noMultiLvlLbl val="0"/>
      </c:catAx>
      <c:valAx>
        <c:axId val="549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54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</a:t>
            </a:r>
            <a:r>
              <a:rPr lang="en-US" baseline="0"/>
              <a:t> Attitude - </a:t>
            </a:r>
            <a:r>
              <a:rPr lang="en-US"/>
              <a:t>Germany (all</a:t>
            </a:r>
            <a:r>
              <a:rPr lang="en-US" baseline="0"/>
              <a:t> work positions) with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('Innovative Attitude Results'!$A$8:$B$8,'Innovative Attitude Results'!$A$16:$B$16,'Innovative Attitude Results'!$A$24:$B$24,'Innovative Attitude Results'!$A$32:$B$32,'Innovative Attitude Results'!$A$40:$B$40,'Innovative Attitude Results'!$A$48:$B$48)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('Innovative Attitude Results'!$C$8,'Innovative Attitude Results'!$C$16,'Innovative Attitude Results'!$C$24,'Innovative Attitude Results'!$C$32,'Innovative Attitude Results'!$C$40,'Innovative Attitude Results'!$C$48)</c:f>
              <c:numCache>
                <c:formatCode>0.00;[Red]0.00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89</c:v>
                </c:pt>
                <c:pt idx="3">
                  <c:v>90</c:v>
                </c:pt>
                <c:pt idx="4">
                  <c:v>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9-4D40-839F-6F0BBECF2E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95503"/>
        <c:axId val="373464527"/>
      </c:barChart>
      <c:catAx>
        <c:axId val="53899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73464527"/>
        <c:crosses val="autoZero"/>
        <c:auto val="1"/>
        <c:lblAlgn val="ctr"/>
        <c:lblOffset val="100"/>
        <c:noMultiLvlLbl val="0"/>
      </c:catAx>
      <c:valAx>
        <c:axId val="3734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3899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</a:t>
            </a:r>
            <a:r>
              <a:rPr lang="en-US" baseline="0"/>
              <a:t> Attitude - </a:t>
            </a:r>
            <a:r>
              <a:rPr lang="en-US"/>
              <a:t>Malta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('Innovative Attitude Results'!$A$9:$B$9,'Innovative Attitude Results'!$A$17:$B$17,'Innovative Attitude Results'!$A$25:$B$25,'Innovative Attitude Results'!$A$33:$B$33,'Innovative Attitude Results'!$A$41:$B$41,'Innovative Attitude Results'!$A$49:$B$49)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('Innovative Attitude Results'!$C$9,'Innovative Attitude Results'!$C$17,'Innovative Attitude Results'!$C$25,'Innovative Attitude Results'!$C$33,'Innovative Attitude Results'!$C$41,'Innovative Attitude Results'!$C$49)</c:f>
              <c:numCache>
                <c:formatCode>0.00;[Red]0.00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B-8046-A98B-49CBFC3E4B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2095536"/>
        <c:axId val="1922687152"/>
      </c:barChart>
      <c:catAx>
        <c:axId val="19220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22687152"/>
        <c:crosses val="autoZero"/>
        <c:auto val="1"/>
        <c:lblAlgn val="ctr"/>
        <c:lblOffset val="100"/>
        <c:noMultiLvlLbl val="0"/>
      </c:catAx>
      <c:valAx>
        <c:axId val="19226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220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Innovative Attitude - United Kingdom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'Innovative Attitude Results'!$C$3</c:f>
              <c:strCache>
                <c:ptCount val="1"/>
                <c:pt idx="0">
                  <c:v>Innovative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('Innovative Attitude Results'!$A$10:$B$10,'Innovative Attitude Results'!$A$18:$B$18,'Innovative Attitude Results'!$A$26:$B$26,'Innovative Attitude Results'!$A$34:$B$34,'Innovative Attitude Results'!$A$42:$B$42,'Innovative Attitude Results'!$A$50:$B$50)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('Innovative Attitude Results'!$C$10,'Innovative Attitude Results'!$C$18,'Innovative Attitude Results'!$C$26,'Innovative Attitude Results'!$C$34,'Innovative Attitude Results'!$C$42,'Innovative Attitude Results'!$C$50)</c:f>
              <c:numCache>
                <c:formatCode>0.00;[Red]0.00</c:formatCode>
                <c:ptCount val="6"/>
                <c:pt idx="0">
                  <c:v>89</c:v>
                </c:pt>
                <c:pt idx="1">
                  <c:v>90</c:v>
                </c:pt>
                <c:pt idx="2">
                  <c:v>83</c:v>
                </c:pt>
                <c:pt idx="3">
                  <c:v>90</c:v>
                </c:pt>
                <c:pt idx="4">
                  <c:v>88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A-8D47-AB2B-846ADBC6C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1435824"/>
        <c:axId val="1931173968"/>
      </c:barChart>
      <c:catAx>
        <c:axId val="19314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31173968"/>
        <c:crosses val="autoZero"/>
        <c:auto val="1"/>
        <c:lblAlgn val="ctr"/>
        <c:lblOffset val="100"/>
        <c:noMultiLvlLbl val="0"/>
      </c:catAx>
      <c:valAx>
        <c:axId val="19311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314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 - Sales</a:t>
            </a:r>
            <a:r>
              <a:rPr lang="en-GB" baseline="0"/>
              <a:t> Representative (all countries)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Results'!$A$27:$B$33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Sales Representative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Sales Representative</c:v>
                  </c:pt>
                  <c:pt idx="5">
                    <c:v>Sales Representative</c:v>
                  </c:pt>
                  <c:pt idx="6">
                    <c:v>Sales Representative</c:v>
                  </c:pt>
                </c:lvl>
              </c:multiLvlStrCache>
            </c:multiLvlStrRef>
          </c:cat>
          <c:val>
            <c:numRef>
              <c:f>'Cognitive Style Results'!$C$27:$C$33</c:f>
              <c:numCache>
                <c:formatCode>0.00;[Red]0.00</c:formatCode>
                <c:ptCount val="7"/>
                <c:pt idx="0">
                  <c:v>4.5</c:v>
                </c:pt>
                <c:pt idx="1">
                  <c:v>4</c:v>
                </c:pt>
                <c:pt idx="2">
                  <c:v>4.5</c:v>
                </c:pt>
                <c:pt idx="3">
                  <c:v>4</c:v>
                </c:pt>
                <c:pt idx="4">
                  <c:v>4.5</c:v>
                </c:pt>
                <c:pt idx="5">
                  <c:v>4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5-5743-9D08-F477A1CAE42A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Results'!$A$27:$B$33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Sales Representative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Sales Representative</c:v>
                  </c:pt>
                  <c:pt idx="5">
                    <c:v>Sales Representative</c:v>
                  </c:pt>
                  <c:pt idx="6">
                    <c:v>Sales Representative</c:v>
                  </c:pt>
                </c:lvl>
              </c:multiLvlStrCache>
            </c:multiLvlStrRef>
          </c:cat>
          <c:val>
            <c:numRef>
              <c:f>'Cognitive Style Results'!$D$27:$D$33</c:f>
              <c:numCache>
                <c:formatCode>0.00;[Red]0.00</c:formatCode>
                <c:ptCount val="7"/>
                <c:pt idx="0">
                  <c:v>5</c:v>
                </c:pt>
                <c:pt idx="1">
                  <c:v>4.2857142860000002</c:v>
                </c:pt>
                <c:pt idx="2">
                  <c:v>4.5714285710000002</c:v>
                </c:pt>
                <c:pt idx="3">
                  <c:v>4.5714285710000002</c:v>
                </c:pt>
                <c:pt idx="4">
                  <c:v>5</c:v>
                </c:pt>
                <c:pt idx="5">
                  <c:v>4.5714285710000002</c:v>
                </c:pt>
                <c:pt idx="6">
                  <c:v>4.5714285710000002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5-5743-9D08-F477A1CAE42A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Results'!$A$27:$B$33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Sales Representative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Sales Representative</c:v>
                  </c:pt>
                  <c:pt idx="5">
                    <c:v>Sales Representative</c:v>
                  </c:pt>
                  <c:pt idx="6">
                    <c:v>Sales Representative</c:v>
                  </c:pt>
                </c:lvl>
              </c:multiLvlStrCache>
            </c:multiLvlStrRef>
          </c:cat>
          <c:val>
            <c:numRef>
              <c:f>'Cognitive Style Results'!$E$27:$E$33</c:f>
              <c:numCache>
                <c:formatCode>0.00;[Red]0.00</c:formatCode>
                <c:ptCount val="7"/>
                <c:pt idx="0">
                  <c:v>4.2851742860000002</c:v>
                </c:pt>
                <c:pt idx="1">
                  <c:v>3.8571428569999999</c:v>
                </c:pt>
                <c:pt idx="2">
                  <c:v>4</c:v>
                </c:pt>
                <c:pt idx="3">
                  <c:v>4</c:v>
                </c:pt>
                <c:pt idx="4">
                  <c:v>4.1428571429999996</c:v>
                </c:pt>
                <c:pt idx="5">
                  <c:v>4.1428571429999996</c:v>
                </c:pt>
                <c:pt idx="6">
                  <c:v>4.1428571429999996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5-5743-9D08-F477A1CAE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6031423"/>
        <c:axId val="315799343"/>
      </c:barChart>
      <c:catAx>
        <c:axId val="31603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5799343"/>
        <c:crosses val="autoZero"/>
        <c:auto val="1"/>
        <c:lblAlgn val="ctr"/>
        <c:lblOffset val="100"/>
        <c:noMultiLvlLbl val="0"/>
      </c:catAx>
      <c:valAx>
        <c:axId val="315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603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Emotional Intelligence - Project Manager</a:t>
            </a:r>
            <a:r>
              <a:rPr lang="en-GB" baseline="0"/>
              <a:t> , Full Stack Software Engineer, System Aministrator, Sales Representative (all countries) with gpt-4-turbo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'Emotional Intelligence Results'!$C$3:$C$9</c:f>
              <c:numCache>
                <c:formatCode>0.00;[Red]0.00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F-BC41-A7AE-073D491D9647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'Emotional Intelligence Results'!$D$3:$D$9</c:f>
              <c:numCache>
                <c:formatCode>0.00;[Red]0.00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F-BC41-A7AE-073D491D9647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'Emotional Intelligence Results'!$E$3:$E$9</c:f>
              <c:numCache>
                <c:formatCode>0.00;[Red]0.00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F-BC41-A7AE-073D491D9647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'Emotional Intelligence Results'!$F$3:$F$9</c:f>
              <c:numCache>
                <c:formatCode>0.00;[Red]0.00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F-BC41-A7AE-073D491D96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3535024"/>
        <c:axId val="1722392272"/>
      </c:barChart>
      <c:catAx>
        <c:axId val="20035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22392272"/>
        <c:crosses val="autoZero"/>
        <c:auto val="1"/>
        <c:lblAlgn val="ctr"/>
        <c:lblOffset val="100"/>
        <c:noMultiLvlLbl val="0"/>
      </c:catAx>
      <c:valAx>
        <c:axId val="17223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035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Emotional Intelligence - HR (all countries)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Human Resources</c:v>
                  </c:pt>
                  <c:pt idx="1">
                    <c:v>Human Resources</c:v>
                  </c:pt>
                  <c:pt idx="2">
                    <c:v>Human Resources</c:v>
                  </c:pt>
                  <c:pt idx="3">
                    <c:v>Human Resources</c:v>
                  </c:pt>
                  <c:pt idx="4">
                    <c:v>Human Resources</c:v>
                  </c:pt>
                  <c:pt idx="5">
                    <c:v>Human Resources</c:v>
                  </c:pt>
                  <c:pt idx="6">
                    <c:v>Human Resources</c:v>
                  </c:pt>
                </c:lvl>
              </c:multiLvlStrCache>
            </c:multiLvlStrRef>
          </c:cat>
          <c:val>
            <c:numRef>
              <c:f>'Emotional Intelligence Results'!$C$35:$C$41</c:f>
              <c:numCache>
                <c:formatCode>0.00;[Red]0.00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A-6248-9F99-7C3E9ABCF219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Human Resources</c:v>
                  </c:pt>
                  <c:pt idx="1">
                    <c:v>Human Resources</c:v>
                  </c:pt>
                  <c:pt idx="2">
                    <c:v>Human Resources</c:v>
                  </c:pt>
                  <c:pt idx="3">
                    <c:v>Human Resources</c:v>
                  </c:pt>
                  <c:pt idx="4">
                    <c:v>Human Resources</c:v>
                  </c:pt>
                  <c:pt idx="5">
                    <c:v>Human Resources</c:v>
                  </c:pt>
                  <c:pt idx="6">
                    <c:v>Human Resources</c:v>
                  </c:pt>
                </c:lvl>
              </c:multiLvlStrCache>
            </c:multiLvlStrRef>
          </c:cat>
          <c:val>
            <c:numRef>
              <c:f>'Emotional Intelligence Results'!$D$35:$D$41</c:f>
              <c:numCache>
                <c:formatCode>0.00;[Red]0.00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A-6248-9F99-7C3E9ABCF219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Human Resources</c:v>
                  </c:pt>
                  <c:pt idx="1">
                    <c:v>Human Resources</c:v>
                  </c:pt>
                  <c:pt idx="2">
                    <c:v>Human Resources</c:v>
                  </c:pt>
                  <c:pt idx="3">
                    <c:v>Human Resources</c:v>
                  </c:pt>
                  <c:pt idx="4">
                    <c:v>Human Resources</c:v>
                  </c:pt>
                  <c:pt idx="5">
                    <c:v>Human Resources</c:v>
                  </c:pt>
                  <c:pt idx="6">
                    <c:v>Human Resources</c:v>
                  </c:pt>
                </c:lvl>
              </c:multiLvlStrCache>
            </c:multiLvlStrRef>
          </c:cat>
          <c:val>
            <c:numRef>
              <c:f>'Emotional Intelligence Results'!$E$35:$E$41</c:f>
              <c:numCache>
                <c:formatCode>0.00;[Red]0.00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A-6248-9F99-7C3E9ABCF219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Human Resources</c:v>
                  </c:pt>
                  <c:pt idx="1">
                    <c:v>Human Resources</c:v>
                  </c:pt>
                  <c:pt idx="2">
                    <c:v>Human Resources</c:v>
                  </c:pt>
                  <c:pt idx="3">
                    <c:v>Human Resources</c:v>
                  </c:pt>
                  <c:pt idx="4">
                    <c:v>Human Resources</c:v>
                  </c:pt>
                  <c:pt idx="5">
                    <c:v>Human Resources</c:v>
                  </c:pt>
                  <c:pt idx="6">
                    <c:v>Human Resources</c:v>
                  </c:pt>
                </c:lvl>
              </c:multiLvlStrCache>
            </c:multiLvlStrRef>
          </c:cat>
          <c:val>
            <c:numRef>
              <c:f>'Emotional Intelligence Results'!$F$35:$F$41</c:f>
              <c:numCache>
                <c:formatCode>0.00;[Red]0.00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A-6248-9F99-7C3E9ABCF2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317296"/>
        <c:axId val="2082784032"/>
      </c:barChart>
      <c:catAx>
        <c:axId val="21403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82784032"/>
        <c:crosses val="autoZero"/>
        <c:auto val="1"/>
        <c:lblAlgn val="ctr"/>
        <c:lblOffset val="100"/>
        <c:noMultiLvlLbl val="0"/>
      </c:catAx>
      <c:valAx>
        <c:axId val="20827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1403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Emotional Intelligence - Business Analyst (all countries)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'Emotional Intelligence Results'!$C$43:$C$49</c:f>
              <c:numCache>
                <c:formatCode>0.00;[Red]0.00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6-B946-B145-569C564E6A09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'Emotional Intelligence Results'!$D$43:$D$49</c:f>
              <c:numCache>
                <c:formatCode>0.00;[Red]0.00</c:formatCode>
                <c:ptCount val="7"/>
                <c:pt idx="0">
                  <c:v>25</c:v>
                </c:pt>
                <c:pt idx="1">
                  <c:v>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6-B946-B145-569C564E6A09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'Emotional Intelligence Results'!$E$43:$E$49</c:f>
              <c:numCache>
                <c:formatCode>0.00;[Red]0.00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6-B946-B145-569C564E6A09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'Emotional Intelligence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'Emotional Intelligence Results'!$F$43:$F$49</c:f>
              <c:numCache>
                <c:formatCode>0.00;[Red]0.00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66-B946-B145-569C564E6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735247"/>
        <c:axId val="1953353904"/>
      </c:barChart>
      <c:catAx>
        <c:axId val="18873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53353904"/>
        <c:crosses val="autoZero"/>
        <c:auto val="1"/>
        <c:lblAlgn val="ctr"/>
        <c:lblOffset val="100"/>
        <c:noMultiLvlLbl val="0"/>
      </c:catAx>
      <c:valAx>
        <c:axId val="19533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873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Emotional Intelligence - Macedonia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Results'!$A$3:$B$3,'Emotional Intelligence Results'!$A$11:$B$11,'Emotional Intelligence Results'!$A$19:$B$19,'Emotional Intelligence Results'!$A$27:$B$27,'Emotional Intelligence Results'!$A$35:$B$35,'Emotional Intelligence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Results'!$C$3,'Emotional Intelligence Results'!$C$11,'Emotional Intelligence Results'!$C$19,'Emotional Intelligence Results'!$C$27,'Emotional Intelligence Results'!$C$35,'Emotional Intelligence Results'!$C$43)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F-7243-A383-C392DB66623B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Results'!$A$3:$B$3,'Emotional Intelligence Results'!$A$11:$B$11,'Emotional Intelligence Results'!$A$19:$B$19,'Emotional Intelligence Results'!$A$27:$B$27,'Emotional Intelligence Results'!$A$35:$B$35,'Emotional Intelligence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Results'!$D$3,'Emotional Intelligence Results'!$D$11,'Emotional Intelligence Results'!$D$19,'Emotional Intelligence Results'!$D$27,'Emotional Intelligence Results'!$D$35,'Emotional Intelligence Results'!$D$43)</c:f>
              <c:numCache>
                <c:formatCode>0.00;[Red]0.00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F-7243-A383-C392DB66623B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Results'!$A$3:$B$3,'Emotional Intelligence Results'!$A$11:$B$11,'Emotional Intelligence Results'!$A$19:$B$19,'Emotional Intelligence Results'!$A$27:$B$27,'Emotional Intelligence Results'!$A$35:$B$35,'Emotional Intelligence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Results'!$E$3,'Emotional Intelligence Results'!$E$11,'Emotional Intelligence Results'!$E$19,'Emotional Intelligence Results'!$E$27,'Emotional Intelligence Results'!$E$35,'Emotional Intelligence Results'!$E$43)</c:f>
              <c:numCache>
                <c:formatCode>0.00;[Red]0.00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F-7243-A383-C392DB66623B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Results'!$A$3:$B$3,'Emotional Intelligence Results'!$A$11:$B$11,'Emotional Intelligence Results'!$A$19:$B$19,'Emotional Intelligence Results'!$A$27:$B$27,'Emotional Intelligence Results'!$A$35:$B$35,'Emotional Intelligence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Results'!$F$3,'Emotional Intelligence Results'!$F$11,'Emotional Intelligence Results'!$F$19,'Emotional Intelligence Results'!$F$27,'Emotional Intelligence Results'!$F$35,'Emotional Intelligence Results'!$F$43)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F-7243-A383-C392DB666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8169728"/>
        <c:axId val="1933409488"/>
      </c:barChart>
      <c:catAx>
        <c:axId val="16381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33409488"/>
        <c:crosses val="autoZero"/>
        <c:auto val="1"/>
        <c:lblAlgn val="ctr"/>
        <c:lblOffset val="100"/>
        <c:noMultiLvlLbl val="0"/>
      </c:catAx>
      <c:valAx>
        <c:axId val="19334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6381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Emotional Intelligence - Canada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Results'!$A$4:$B$4,'Emotional Intelligence Results'!$A$12:$B$12,'Emotional Intelligence Results'!$A$20:$B$20,'Emotional Intelligence Results'!$A$28:$B$28,'Emotional Intelligence Results'!$A$36:$B$36,'Emotional Intelligence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Results'!$C$4,'Emotional Intelligence Results'!$C$12,'Emotional Intelligence Results'!$C$20,'Emotional Intelligence Results'!$C$28,'Emotional Intelligence Results'!$C$36,'Emotional Intelligence Results'!$C$44)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C-5845-843D-838796EFD154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Results'!$A$4:$B$4,'Emotional Intelligence Results'!$A$12:$B$12,'Emotional Intelligence Results'!$A$20:$B$20,'Emotional Intelligence Results'!$A$28:$B$28,'Emotional Intelligence Results'!$A$36:$B$36,'Emotional Intelligence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Results'!$D$4,'Emotional Intelligence Results'!$D$12,'Emotional Intelligence Results'!$D$20,'Emotional Intelligence Results'!$D$28,'Emotional Intelligence Results'!$D$36,'Emotional Intelligence Results'!$D$44)</c:f>
              <c:numCache>
                <c:formatCode>0.00;[Red]0.00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C-5845-843D-838796EFD154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Results'!$A$4:$B$4,'Emotional Intelligence Results'!$A$12:$B$12,'Emotional Intelligence Results'!$A$20:$B$20,'Emotional Intelligence Results'!$A$28:$B$28,'Emotional Intelligence Results'!$A$36:$B$36,'Emotional Intelligence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Results'!$E$4,'Emotional Intelligence Results'!$E$12,'Emotional Intelligence Results'!$E$20,'Emotional Intelligence Results'!$E$28,'Emotional Intelligence Results'!$E$36,'Emotional Intelligence Results'!$E$44)</c:f>
              <c:numCache>
                <c:formatCode>0.00;[Red]0.00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C-5845-843D-838796EFD154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Results'!$A$4:$B$4,'Emotional Intelligence Results'!$A$12:$B$12,'Emotional Intelligence Results'!$A$20:$B$20,'Emotional Intelligence Results'!$A$28:$B$28,'Emotional Intelligence Results'!$A$36:$B$36,'Emotional Intelligence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Results'!$F$4,'Emotional Intelligence Results'!$F$12,'Emotional Intelligence Results'!$F$20,'Emotional Intelligence Results'!$F$28,'Emotional Intelligence Results'!$F$36,'Emotional Intelligence Results'!$F$44)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C-5845-843D-838796EFD1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4265424"/>
        <c:axId val="1584386160"/>
      </c:barChart>
      <c:catAx>
        <c:axId val="15842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584386160"/>
        <c:crosses val="autoZero"/>
        <c:auto val="1"/>
        <c:lblAlgn val="ctr"/>
        <c:lblOffset val="100"/>
        <c:noMultiLvlLbl val="0"/>
      </c:catAx>
      <c:valAx>
        <c:axId val="15843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5842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Emotional Intelligence - Spain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Results'!$A$5:$B$5,'Emotional Intelligence Results'!$A$13:$B$13,'Emotional Intelligence Results'!$A$21:$B$21,'Emotional Intelligence Results'!$A$29:$B$29,'Emotional Intelligence Results'!$A$37:$B$37,'Emotional Intelligence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Results'!$C$5,'Emotional Intelligence Results'!$C$13,'Emotional Intelligence Results'!$C$21,'Emotional Intelligence Results'!$C$29,'Emotional Intelligence Results'!$C$37,'Emotional Intelligence Results'!$C$45)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D-ED42-9FC0-E905BB70E745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Results'!$A$5:$B$5,'Emotional Intelligence Results'!$A$13:$B$13,'Emotional Intelligence Results'!$A$21:$B$21,'Emotional Intelligence Results'!$A$29:$B$29,'Emotional Intelligence Results'!$A$37:$B$37,'Emotional Intelligence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Results'!$D$5,'Emotional Intelligence Results'!$D$13,'Emotional Intelligence Results'!$D$21,'Emotional Intelligence Results'!$D$29,'Emotional Intelligence Results'!$D$37,'Emotional Intelligence Results'!$D$45)</c:f>
              <c:numCache>
                <c:formatCode>0.00;[Red]0.00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D-ED42-9FC0-E905BB70E745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Results'!$A$5:$B$5,'Emotional Intelligence Results'!$A$13:$B$13,'Emotional Intelligence Results'!$A$21:$B$21,'Emotional Intelligence Results'!$A$29:$B$29,'Emotional Intelligence Results'!$A$37:$B$37,'Emotional Intelligence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Results'!$E$5,'Emotional Intelligence Results'!$E$13,'Emotional Intelligence Results'!$E$21,'Emotional Intelligence Results'!$E$29,'Emotional Intelligence Results'!$E$37,'Emotional Intelligence Results'!$E$45)</c:f>
              <c:numCache>
                <c:formatCode>0.00;[Red]0.00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D-ED42-9FC0-E905BB70E745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Results'!$A$5:$B$5,'Emotional Intelligence Results'!$A$13:$B$13,'Emotional Intelligence Results'!$A$21:$B$21,'Emotional Intelligence Results'!$A$29:$B$29,'Emotional Intelligence Results'!$A$37:$B$37,'Emotional Intelligence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Results'!$F$5,'Emotional Intelligence Results'!$F$13,'Emotional Intelligence Results'!$F$21,'Emotional Intelligence Results'!$F$29,'Emotional Intelligence Results'!$F$37,'Emotional Intelligence Results'!$F$45)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D-ED42-9FC0-E905BB70E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2961328"/>
        <c:axId val="1932917696"/>
      </c:barChart>
      <c:catAx>
        <c:axId val="19529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32917696"/>
        <c:crosses val="autoZero"/>
        <c:auto val="1"/>
        <c:lblAlgn val="ctr"/>
        <c:lblOffset val="100"/>
        <c:noMultiLvlLbl val="0"/>
      </c:catAx>
      <c:valAx>
        <c:axId val="19329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529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Emotional Intelligence - Argentina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Results'!$A$6:$B$6,'Emotional Intelligence Results'!$A$14:$B$14,'Emotional Intelligence Results'!$A$22:$B$22,'Emotional Intelligence Results'!$A$30:$B$30,'Emotional Intelligence Results'!$A$38:$B$38,'Emotional Intelligence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Results'!$C$6,'Emotional Intelligence Results'!$C$14,'Emotional Intelligence Results'!$C$22,'Emotional Intelligence Results'!$C$30,'Emotional Intelligence Results'!$C$38,'Emotional Intelligence Results'!$C$46)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D-B342-B88C-518D3EB1AE6D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Results'!$A$6:$B$6,'Emotional Intelligence Results'!$A$14:$B$14,'Emotional Intelligence Results'!$A$22:$B$22,'Emotional Intelligence Results'!$A$30:$B$30,'Emotional Intelligence Results'!$A$38:$B$38,'Emotional Intelligence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Results'!$D$6,'Emotional Intelligence Results'!$D$14,'Emotional Intelligence Results'!$D$22,'Emotional Intelligence Results'!$D$30,'Emotional Intelligence Results'!$D$38,'Emotional Intelligence Results'!$D$46)</c:f>
              <c:numCache>
                <c:formatCode>0.00;[Red]0.00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D-B342-B88C-518D3EB1AE6D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Results'!$A$6:$B$6,'Emotional Intelligence Results'!$A$14:$B$14,'Emotional Intelligence Results'!$A$22:$B$22,'Emotional Intelligence Results'!$A$30:$B$30,'Emotional Intelligence Results'!$A$38:$B$38,'Emotional Intelligence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Results'!$E$6,'Emotional Intelligence Results'!$E$14,'Emotional Intelligence Results'!$E$22,'Emotional Intelligence Results'!$E$30,'Emotional Intelligence Results'!$E$38,'Emotional Intelligence Results'!$E$46)</c:f>
              <c:numCache>
                <c:formatCode>0.00;[Red]0.00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D-B342-B88C-518D3EB1AE6D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Results'!$A$6:$B$6,'Emotional Intelligence Results'!$A$14:$B$14,'Emotional Intelligence Results'!$A$22:$B$22,'Emotional Intelligence Results'!$A$30:$B$30,'Emotional Intelligence Results'!$A$38:$B$38,'Emotional Intelligence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Results'!$F$6,'Emotional Intelligence Results'!$F$14,'Emotional Intelligence Results'!$F$22,'Emotional Intelligence Results'!$F$30,'Emotional Intelligence Results'!$F$38,'Emotional Intelligence Results'!$F$46)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3D-B342-B88C-518D3EB1AE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0433072"/>
        <c:axId val="1691047840"/>
      </c:barChart>
      <c:catAx>
        <c:axId val="16904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691047840"/>
        <c:crosses val="autoZero"/>
        <c:auto val="1"/>
        <c:lblAlgn val="ctr"/>
        <c:lblOffset val="100"/>
        <c:noMultiLvlLbl val="0"/>
      </c:catAx>
      <c:valAx>
        <c:axId val="16910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6904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Emotional Intelligence - Germany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Results'!$A$7:$B$7,'Emotional Intelligence Results'!$A$15:$B$15,'Emotional Intelligence Results'!$A$23:$B$23,'Emotional Intelligence Results'!$A$31:$B$31,'Emotional Intelligence Results'!$A$39:$B$39,'Emotional Intelligence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Results'!$C$7,'Emotional Intelligence Results'!$C$15,'Emotional Intelligence Results'!$C$23,'Emotional Intelligence Results'!$C$31,'Emotional Intelligence Results'!$C$39,'Emotional Intelligence Results'!$C$47)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C944-934C-936D08870D67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Results'!$A$7:$B$7,'Emotional Intelligence Results'!$A$15:$B$15,'Emotional Intelligence Results'!$A$23:$B$23,'Emotional Intelligence Results'!$A$31:$B$31,'Emotional Intelligence Results'!$A$39:$B$39,'Emotional Intelligence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Results'!$D$7,'Emotional Intelligence Results'!$D$15,'Emotional Intelligence Results'!$D$23,'Emotional Intelligence Results'!$D$31,'Emotional Intelligence Results'!$D$39,'Emotional Intelligence Results'!$D$47)</c:f>
              <c:numCache>
                <c:formatCode>0.00;[Red]0.00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6-C944-934C-936D08870D67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Results'!$A$7:$B$7,'Emotional Intelligence Results'!$A$15:$B$15,'Emotional Intelligence Results'!$A$23:$B$23,'Emotional Intelligence Results'!$A$31:$B$31,'Emotional Intelligence Results'!$A$39:$B$39,'Emotional Intelligence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Results'!$E$7,'Emotional Intelligence Results'!$E$15,'Emotional Intelligence Results'!$E$23,'Emotional Intelligence Results'!$E$31,'Emotional Intelligence Results'!$E$39,'Emotional Intelligence Results'!$E$47)</c:f>
              <c:numCache>
                <c:formatCode>0.00;[Red]0.00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6-C944-934C-936D08870D67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Results'!$A$7:$B$7,'Emotional Intelligence Results'!$A$15:$B$15,'Emotional Intelligence Results'!$A$23:$B$23,'Emotional Intelligence Results'!$A$31:$B$31,'Emotional Intelligence Results'!$A$39:$B$39,'Emotional Intelligence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Results'!$F$7,'Emotional Intelligence Results'!$F$15,'Emotional Intelligence Results'!$F$23,'Emotional Intelligence Results'!$F$31,'Emotional Intelligence Results'!$F$39,'Emotional Intelligence Results'!$F$47)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6-C944-934C-936D08870D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889376"/>
        <c:axId val="1434146480"/>
      </c:barChart>
      <c:catAx>
        <c:axId val="17608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434146480"/>
        <c:crosses val="autoZero"/>
        <c:auto val="1"/>
        <c:lblAlgn val="ctr"/>
        <c:lblOffset val="100"/>
        <c:noMultiLvlLbl val="0"/>
      </c:catAx>
      <c:valAx>
        <c:axId val="14341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608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=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Emotional Intelligence - Malta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Results'!$A$8:$B$8,'Emotional Intelligence Results'!$A$16:$B$16,'Emotional Intelligence Results'!$A$24:$B$24,'Emotional Intelligence Results'!$A$32:$B$32,'Emotional Intelligence Results'!$A$40:$B$40,'Emotional Intelligence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Results'!$C$8,'Emotional Intelligence Results'!$C$16,'Emotional Intelligence Results'!$C$24,'Emotional Intelligence Results'!$C$32,'Emotional Intelligence Results'!$C$40,'Emotional Intelligence Results'!$C$48)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2-AF48-81F1-C0D52FA82182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Results'!$A$8:$B$8,'Emotional Intelligence Results'!$A$16:$B$16,'Emotional Intelligence Results'!$A$24:$B$24,'Emotional Intelligence Results'!$A$32:$B$32,'Emotional Intelligence Results'!$A$40:$B$40,'Emotional Intelligence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Results'!$D$8,'Emotional Intelligence Results'!$D$16,'Emotional Intelligence Results'!$D$24,'Emotional Intelligence Results'!$D$32,'Emotional Intelligence Results'!$D$40,'Emotional Intelligence Results'!$D$48)</c:f>
              <c:numCache>
                <c:formatCode>0.00;[Red]0.00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2-AF48-81F1-C0D52FA82182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Results'!$A$8:$B$8,'Emotional Intelligence Results'!$A$16:$B$16,'Emotional Intelligence Results'!$A$24:$B$24,'Emotional Intelligence Results'!$A$32:$B$32,'Emotional Intelligence Results'!$A$40:$B$40,'Emotional Intelligence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Results'!$E$8,'Emotional Intelligence Results'!$E$16,'Emotional Intelligence Results'!$E$24,'Emotional Intelligence Results'!$E$32,'Emotional Intelligence Results'!$E$40,'Emotional Intelligence Results'!$E$48)</c:f>
              <c:numCache>
                <c:formatCode>0.00;[Red]0.00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2-AF48-81F1-C0D52FA82182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Results'!$A$8:$B$8,'Emotional Intelligence Results'!$A$16:$B$16,'Emotional Intelligence Results'!$A$24:$B$24,'Emotional Intelligence Results'!$A$32:$B$32,'Emotional Intelligence Results'!$A$40:$B$40,'Emotional Intelligence Results'!$A$48:$B$48)</c:f>
              <c:multiLvlStrCache>
                <c:ptCount val="6"/>
                <c:lvl>
                  <c:pt idx="0">
                    <c:v>Malta</c:v>
                  </c:pt>
                  <c:pt idx="1">
                    <c:v>Malta</c:v>
                  </c:pt>
                  <c:pt idx="2">
                    <c:v>Malta</c:v>
                  </c:pt>
                  <c:pt idx="3">
                    <c:v>Malta</c:v>
                  </c:pt>
                  <c:pt idx="4">
                    <c:v>Malta</c:v>
                  </c:pt>
                  <c:pt idx="5">
                    <c:v>Malta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Results'!$F$8,'Emotional Intelligence Results'!$F$16,'Emotional Intelligence Results'!$F$24,'Emotional Intelligence Results'!$F$32,'Emotional Intelligence Results'!$F$40,'Emotional Intelligence Results'!$F$48)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2-AF48-81F1-C0D52FA821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043760"/>
        <c:axId val="1691045472"/>
      </c:barChart>
      <c:catAx>
        <c:axId val="16910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691045472"/>
        <c:crosses val="autoZero"/>
        <c:auto val="1"/>
        <c:lblAlgn val="ctr"/>
        <c:lblOffset val="100"/>
        <c:noMultiLvlLbl val="0"/>
      </c:catAx>
      <c:valAx>
        <c:axId val="16910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6910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Emotional Intelligence - United Kingdom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'Emotional Intelligence Results'!$C$2</c:f>
              <c:strCache>
                <c:ptCount val="1"/>
                <c:pt idx="0">
                  <c:v>Emotional 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Results'!$A$9:$B$9,'Emotional Intelligence Results'!$A$17:$B$17,'Emotional Intelligence Results'!$A$25:$B$25,'Emotional Intelligence Results'!$A$33:$B$33,'Emotional Intelligence Results'!$A$41:$B$41,'Emotional Intelligence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Results'!$C$9,'Emotional Intelligence Results'!$C$17,'Emotional Intelligence Results'!$C$25,'Emotional Intelligence Results'!$C$33,'Emotional Intelligence Results'!$C$41,'Emotional Intelligence Results'!$C$49)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8-EA40-830B-D4B26D8ADAC1}"/>
            </c:ext>
          </c:extLst>
        </c:ser>
        <c:ser>
          <c:idx val="1"/>
          <c:order val="1"/>
          <c:tx>
            <c:strRef>
              <c:f>'Emotional Intelligence Results'!$D$2</c:f>
              <c:strCache>
                <c:ptCount val="1"/>
                <c:pt idx="0">
                  <c:v>Emotional Control (Balance)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Results'!$A$9:$B$9,'Emotional Intelligence Results'!$A$17:$B$17,'Emotional Intelligence Results'!$A$25:$B$25,'Emotional Intelligence Results'!$A$33:$B$33,'Emotional Intelligence Results'!$A$41:$B$41,'Emotional Intelligence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Results'!$D$9,'Emotional Intelligence Results'!$D$17,'Emotional Intelligence Results'!$D$25,'Emotional Intelligence Results'!$D$33,'Emotional Intelligence Results'!$D$41,'Emotional Intelligence Results'!$D$49)</c:f>
              <c:numCache>
                <c:formatCode>0.00;[Red]0.00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8-EA40-830B-D4B26D8ADAC1}"/>
            </c:ext>
          </c:extLst>
        </c:ser>
        <c:ser>
          <c:idx val="2"/>
          <c:order val="2"/>
          <c:tx>
            <c:strRef>
              <c:f>'Emotional Intelligence Results'!$E$2</c:f>
              <c:strCache>
                <c:ptCount val="1"/>
                <c:pt idx="0">
                  <c:v>Emotional Diagnosis (Empathy)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Results'!$A$9:$B$9,'Emotional Intelligence Results'!$A$17:$B$17,'Emotional Intelligence Results'!$A$25:$B$25,'Emotional Intelligence Results'!$A$33:$B$33,'Emotional Intelligence Results'!$A$41:$B$41,'Emotional Intelligence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Results'!$E$9,'Emotional Intelligence Results'!$E$17,'Emotional Intelligence Results'!$E$25,'Emotional Intelligence Results'!$E$33,'Emotional Intelligence Results'!$E$41,'Emotional Intelligence Results'!$E$49)</c:f>
              <c:numCache>
                <c:formatCode>0.00;[Red]0.00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8-EA40-830B-D4B26D8ADAC1}"/>
            </c:ext>
          </c:extLst>
        </c:ser>
        <c:ser>
          <c:idx val="3"/>
          <c:order val="3"/>
          <c:tx>
            <c:strRef>
              <c:f>'Emotional Intelligence Results'!$F$2</c:f>
              <c:strCache>
                <c:ptCount val="1"/>
                <c:pt idx="0">
                  <c:v>Emotional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('Emotional Intelligence Results'!$A$9:$B$9,'Emotional Intelligence Results'!$A$17:$B$17,'Emotional Intelligence Results'!$A$25:$B$25,'Emotional Intelligence Results'!$A$33:$B$33,'Emotional Intelligence Results'!$A$41:$B$41,'Emotional Intelligence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('Emotional Intelligence Results'!$F$9,'Emotional Intelligence Results'!$F$17,'Emotional Intelligence Results'!$F$25,'Emotional Intelligence Results'!$F$33,'Emotional Intelligence Results'!$F$41,'Emotional Intelligence Results'!$F$49)</c:f>
              <c:numCache>
                <c:formatCode>0.00;[Red]0.00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8-EA40-830B-D4B26D8ADA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819887"/>
        <c:axId val="1982772720"/>
      </c:barChart>
      <c:catAx>
        <c:axId val="528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82772720"/>
        <c:crosses val="autoZero"/>
        <c:auto val="1"/>
        <c:lblAlgn val="ctr"/>
        <c:lblOffset val="100"/>
        <c:noMultiLvlLbl val="0"/>
      </c:catAx>
      <c:valAx>
        <c:axId val="19827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281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</a:t>
            </a:r>
            <a:r>
              <a:rPr lang="en-GB" baseline="0"/>
              <a:t> - </a:t>
            </a:r>
            <a:r>
              <a:rPr lang="en-GB"/>
              <a:t>Human Resources (all countries)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HR</c:v>
                  </c:pt>
                  <c:pt idx="3">
                    <c:v>HR</c:v>
                  </c:pt>
                  <c:pt idx="4">
                    <c:v>HR</c:v>
                  </c:pt>
                  <c:pt idx="5">
                    <c:v>HR</c:v>
                  </c:pt>
                  <c:pt idx="6">
                    <c:v>HR</c:v>
                  </c:pt>
                </c:lvl>
              </c:multiLvlStrCache>
            </c:multiLvlStrRef>
          </c:cat>
          <c:val>
            <c:numRef>
              <c:f>'Cognitive Style Results'!$C$35:$C$41</c:f>
              <c:numCache>
                <c:formatCode>0.00;[Red]0.00</c:formatCode>
                <c:ptCount val="7"/>
                <c:pt idx="0">
                  <c:v>4.5</c:v>
                </c:pt>
                <c:pt idx="1">
                  <c:v>5</c:v>
                </c:pt>
                <c:pt idx="2">
                  <c:v>4.5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2-2240-BF1C-DEB26D427466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HR</c:v>
                  </c:pt>
                  <c:pt idx="3">
                    <c:v>HR</c:v>
                  </c:pt>
                  <c:pt idx="4">
                    <c:v>HR</c:v>
                  </c:pt>
                  <c:pt idx="5">
                    <c:v>HR</c:v>
                  </c:pt>
                  <c:pt idx="6">
                    <c:v>HR</c:v>
                  </c:pt>
                </c:lvl>
              </c:multiLvlStrCache>
            </c:multiLvlStrRef>
          </c:cat>
          <c:val>
            <c:numRef>
              <c:f>'Cognitive Style Results'!$D$35:$D$41</c:f>
              <c:numCache>
                <c:formatCode>0.00;[Red]0.00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2-2240-BF1C-DEB26D427466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HR</c:v>
                  </c:pt>
                  <c:pt idx="3">
                    <c:v>HR</c:v>
                  </c:pt>
                  <c:pt idx="4">
                    <c:v>HR</c:v>
                  </c:pt>
                  <c:pt idx="5">
                    <c:v>HR</c:v>
                  </c:pt>
                  <c:pt idx="6">
                    <c:v>HR</c:v>
                  </c:pt>
                </c:lvl>
              </c:multiLvlStrCache>
            </c:multiLvlStrRef>
          </c:cat>
          <c:val>
            <c:numRef>
              <c:f>'Cognitive Style Results'!$E$35:$E$41</c:f>
              <c:numCache>
                <c:formatCode>0.00;[Red]0.00</c:formatCode>
                <c:ptCount val="7"/>
                <c:pt idx="0">
                  <c:v>4</c:v>
                </c:pt>
                <c:pt idx="1">
                  <c:v>4.2857142860000002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4.1428571429999996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2-2240-BF1C-DEB26D4274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813855"/>
        <c:axId val="1136517551"/>
      </c:barChart>
      <c:catAx>
        <c:axId val="3018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36517551"/>
        <c:crosses val="autoZero"/>
        <c:auto val="1"/>
        <c:lblAlgn val="ctr"/>
        <c:lblOffset val="100"/>
        <c:noMultiLvlLbl val="0"/>
      </c:catAx>
      <c:valAx>
        <c:axId val="11365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018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Locus of control </a:t>
            </a:r>
            <a:r>
              <a:rPr lang="en-US"/>
              <a:t>- Project</a:t>
            </a:r>
            <a:r>
              <a:rPr lang="en-US" baseline="0"/>
              <a:t> Manager (all countries)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'Locus of Control Results'!$A$3:$B$9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Project Manager</c:v>
                  </c:pt>
                  <c:pt idx="2">
                    <c:v>Project Manager</c:v>
                  </c:pt>
                  <c:pt idx="3">
                    <c:v>Project Manager</c:v>
                  </c:pt>
                  <c:pt idx="4">
                    <c:v>Project Manager</c:v>
                  </c:pt>
                  <c:pt idx="5">
                    <c:v>Project Manager</c:v>
                  </c:pt>
                  <c:pt idx="6">
                    <c:v>Project Manager</c:v>
                  </c:pt>
                </c:lvl>
              </c:multiLvlStrCache>
            </c:multiLvlStrRef>
          </c:cat>
          <c:val>
            <c:numRef>
              <c:f>'Locus of Control Results'!$C$3:$C$9</c:f>
              <c:numCache>
                <c:formatCode>0.00;[Red]0.00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5-1244-908F-ED4AA473B1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363279"/>
        <c:axId val="1931697120"/>
      </c:barChart>
      <c:catAx>
        <c:axId val="863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31697120"/>
        <c:crosses val="autoZero"/>
        <c:auto val="1"/>
        <c:lblAlgn val="ctr"/>
        <c:lblOffset val="100"/>
        <c:noMultiLvlLbl val="0"/>
      </c:catAx>
      <c:valAx>
        <c:axId val="19316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863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 Full Stack Software</a:t>
            </a:r>
            <a:r>
              <a:rPr lang="en-US" baseline="0"/>
              <a:t> Engineer (all countries) with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'Locus of Control Results'!$A$11:$B$17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Full Stack Software Engineer</c:v>
                  </c:pt>
                  <c:pt idx="1">
                    <c:v>Full Stack Software Engineer</c:v>
                  </c:pt>
                  <c:pt idx="2">
                    <c:v>Full Stack Software Engineer</c:v>
                  </c:pt>
                  <c:pt idx="3">
                    <c:v>Full Stack Software Engineer</c:v>
                  </c:pt>
                  <c:pt idx="4">
                    <c:v>Full Stack Software Engineer</c:v>
                  </c:pt>
                  <c:pt idx="5">
                    <c:v>Full Stack Software Engineer</c:v>
                  </c:pt>
                  <c:pt idx="6">
                    <c:v>Full Stack Software Engineer</c:v>
                  </c:pt>
                </c:lvl>
              </c:multiLvlStrCache>
            </c:multiLvlStrRef>
          </c:cat>
          <c:val>
            <c:numRef>
              <c:f>'Locus of Control Results'!$C$11:$C$17</c:f>
              <c:numCache>
                <c:formatCode>0.00;[Red]0.00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1-AB46-92C7-3C756C7B47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066799"/>
        <c:axId val="190003935"/>
      </c:barChart>
      <c:catAx>
        <c:axId val="19006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0003935"/>
        <c:crosses val="autoZero"/>
        <c:auto val="1"/>
        <c:lblAlgn val="ctr"/>
        <c:lblOffset val="100"/>
        <c:noMultiLvlLbl val="0"/>
      </c:catAx>
      <c:valAx>
        <c:axId val="190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006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 System Aministrator (all countries) with gpt-4-turbo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'Locus of Control Results'!$A$19:$B$25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System Administrator</c:v>
                  </c:pt>
                  <c:pt idx="1">
                    <c:v>System Administrator</c:v>
                  </c:pt>
                  <c:pt idx="2">
                    <c:v>System Administrator</c:v>
                  </c:pt>
                  <c:pt idx="3">
                    <c:v>System Administrator</c:v>
                  </c:pt>
                  <c:pt idx="4">
                    <c:v>System Administrator</c:v>
                  </c:pt>
                  <c:pt idx="5">
                    <c:v>System Administrator</c:v>
                  </c:pt>
                  <c:pt idx="6">
                    <c:v>System Administrator</c:v>
                  </c:pt>
                </c:lvl>
              </c:multiLvlStrCache>
            </c:multiLvlStrRef>
          </c:cat>
          <c:val>
            <c:numRef>
              <c:f>'Locus of Control Results'!$C$19:$C$25</c:f>
              <c:numCache>
                <c:formatCode>0.00;[Red]0.00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D-B94E-ADC2-CD77CD8B3F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9732511"/>
        <c:axId val="329734223"/>
      </c:barChart>
      <c:catAx>
        <c:axId val="3297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29734223"/>
        <c:crosses val="autoZero"/>
        <c:auto val="1"/>
        <c:lblAlgn val="ctr"/>
        <c:lblOffset val="100"/>
        <c:noMultiLvlLbl val="0"/>
      </c:catAx>
      <c:valAx>
        <c:axId val="3297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297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</a:t>
            </a:r>
            <a:r>
              <a:rPr lang="en-US" baseline="0"/>
              <a:t> Sales Representative (all countries) with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'Locus of Control Results'!$A$27:$B$33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Sales Representative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Sales Representative</c:v>
                  </c:pt>
                  <c:pt idx="5">
                    <c:v>Sales Representative</c:v>
                  </c:pt>
                  <c:pt idx="6">
                    <c:v>Sales Representative</c:v>
                  </c:pt>
                </c:lvl>
              </c:multiLvlStrCache>
            </c:multiLvlStrRef>
          </c:cat>
          <c:val>
            <c:numRef>
              <c:f>'Locus of Control Results'!$C$27:$C$33</c:f>
              <c:numCache>
                <c:formatCode>0.00;[Red]0.00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C-F848-BEA9-88A776B37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290592"/>
        <c:axId val="2003425632"/>
      </c:barChart>
      <c:catAx>
        <c:axId val="19912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03425632"/>
        <c:crosses val="autoZero"/>
        <c:auto val="1"/>
        <c:lblAlgn val="ctr"/>
        <c:lblOffset val="100"/>
        <c:noMultiLvlLbl val="0"/>
      </c:catAx>
      <c:valAx>
        <c:axId val="20034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912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 HR</a:t>
            </a:r>
            <a:r>
              <a:rPr lang="en-US" baseline="0"/>
              <a:t> (all countries) with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'Locus of Control Results'!$A$35:$B$41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Human Resources</c:v>
                  </c:pt>
                  <c:pt idx="1">
                    <c:v>Human Resources</c:v>
                  </c:pt>
                  <c:pt idx="2">
                    <c:v>Human Resources</c:v>
                  </c:pt>
                  <c:pt idx="3">
                    <c:v>Human Resources</c:v>
                  </c:pt>
                  <c:pt idx="4">
                    <c:v>Human Resources</c:v>
                  </c:pt>
                  <c:pt idx="5">
                    <c:v>Human Resources</c:v>
                  </c:pt>
                  <c:pt idx="6">
                    <c:v>Human Resources</c:v>
                  </c:pt>
                </c:lvl>
              </c:multiLvlStrCache>
            </c:multiLvlStrRef>
          </c:cat>
          <c:val>
            <c:numRef>
              <c:f>'Locus of Control Results'!$C$35:$C$41</c:f>
              <c:numCache>
                <c:formatCode>0.00;[Red]0.00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3-7D40-B048-CB6ADB7D0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1802384"/>
        <c:axId val="1952347584"/>
      </c:barChart>
      <c:catAx>
        <c:axId val="19518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52347584"/>
        <c:crosses val="autoZero"/>
        <c:auto val="1"/>
        <c:lblAlgn val="ctr"/>
        <c:lblOffset val="100"/>
        <c:noMultiLvlLbl val="0"/>
      </c:catAx>
      <c:valAx>
        <c:axId val="19523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518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 Business Analyst (all countries) with gpt-4-turbo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'Locus of Control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'Locus of Control Results'!$C$43:$C$49</c:f>
              <c:numCache>
                <c:formatCode>0.00;[Red]0.00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5-7145-BAB3-7B00522CE9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735247"/>
        <c:axId val="318722559"/>
      </c:barChart>
      <c:catAx>
        <c:axId val="18873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8722559"/>
        <c:crosses val="autoZero"/>
        <c:auto val="1"/>
        <c:lblAlgn val="ctr"/>
        <c:lblOffset val="100"/>
        <c:noMultiLvlLbl val="0"/>
      </c:catAx>
      <c:valAx>
        <c:axId val="318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873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 Macedonia (all work positions)</a:t>
            </a:r>
            <a:r>
              <a:rPr lang="en-US" baseline="0"/>
              <a:t> with gpt-4-turbo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('Locus of Control Results'!$A$3:$B$3,'Locus of Control Results'!$A$11:$B$11,'Locus of Control Results'!$A$19:$B$19,'Locus of Control Results'!$A$27:$B$27,'Locus of Control Results'!$A$35:$B$35,'Locus of Control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('Locus of Control Results'!$C$3,'Locus of Control Results'!$C$11,'Locus of Control Results'!$C$19,'Locus of Control Results'!$C$27,'Locus of Control Results'!$C$35,'Locus of Control Results'!$C$43)</c:f>
              <c:numCache>
                <c:formatCode>0.00;[Red]0.00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0-2343-A600-4A43B5CCA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9181680"/>
        <c:axId val="2003540960"/>
      </c:barChart>
      <c:catAx>
        <c:axId val="17591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03540960"/>
        <c:crosses val="autoZero"/>
        <c:auto val="1"/>
        <c:lblAlgn val="ctr"/>
        <c:lblOffset val="100"/>
        <c:noMultiLvlLbl val="0"/>
      </c:catAx>
      <c:valAx>
        <c:axId val="20035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591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 Canada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('Locus of Control Results'!$A$4:$B$4,'Locus of Control Results'!$A$12:$B$12,'Locus of Control Results'!$A$20:$B$20,'Locus of Control Results'!$A$28:$B$28,'Locus of Control Results'!$A$36:$B$36,'Locus of Control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('Locus of Control Results'!$C$4,'Locus of Control Results'!$C$12,'Locus of Control Results'!$C$20,'Locus of Control Results'!$C$28,'Locus of Control Results'!$C$36,'Locus of Control Results'!$C$44)</c:f>
              <c:numCache>
                <c:formatCode>0.00;[Red]0.00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9-CC4D-A15F-0FF9E58AEA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6053984"/>
        <c:axId val="1981904912"/>
      </c:barChart>
      <c:catAx>
        <c:axId val="19160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81904912"/>
        <c:crosses val="autoZero"/>
        <c:auto val="1"/>
        <c:lblAlgn val="ctr"/>
        <c:lblOffset val="100"/>
        <c:noMultiLvlLbl val="0"/>
      </c:catAx>
      <c:valAx>
        <c:axId val="19819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160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 Spain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('Locus of Control Results'!$A$5:$B$5,'Locus of Control Results'!$A$13:$B$13,'Locus of Control Results'!$A$21:$B$21,'Locus of Control Results'!$A$29:$B$29,'Locus of Control Results'!$A$37:$B$37,'Locus of Control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('Locus of Control Results'!$C$5,'Locus of Control Results'!$C$13,'Locus of Control Results'!$C$21,'Locus of Control Results'!$C$29,'Locus of Control Results'!$C$37,'Locus of Control Results'!$C$45)</c:f>
              <c:numCache>
                <c:formatCode>0.00;[Red]0.00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2-274E-B16C-240FBF6027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22095"/>
        <c:axId val="1916282800"/>
      </c:barChart>
      <c:catAx>
        <c:axId val="5452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16282800"/>
        <c:crosses val="autoZero"/>
        <c:auto val="1"/>
        <c:lblAlgn val="ctr"/>
        <c:lblOffset val="100"/>
        <c:noMultiLvlLbl val="0"/>
      </c:catAx>
      <c:valAx>
        <c:axId val="1916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452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 Argentina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('Locus of Control Results'!$A$6:$B$6,'Locus of Control Results'!$A$14:$B$14,'Locus of Control Results'!$A$22:$B$22,'Locus of Control Results'!$A$30:$B$30,'Locus of Control Results'!$A$38:$B$38,'Locus of Control Results'!$A$46:$B$46)</c:f>
              <c:multiLvlStrCache>
                <c:ptCount val="6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('Locus of Control Results'!$C$6,'Locus of Control Results'!$C$14,'Locus of Control Results'!$C$22,'Locus of Control Results'!$C$30,'Locus of Control Results'!$C$38,'Locus of Control Results'!$C$46)</c:f>
              <c:numCache>
                <c:formatCode>0.00;[Red]0.00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8A40-9510-313FA5C2F1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98223"/>
        <c:axId val="1952774576"/>
      </c:barChart>
      <c:catAx>
        <c:axId val="18849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52774576"/>
        <c:crosses val="autoZero"/>
        <c:auto val="1"/>
        <c:lblAlgn val="ctr"/>
        <c:lblOffset val="100"/>
        <c:noMultiLvlLbl val="0"/>
      </c:catAx>
      <c:valAx>
        <c:axId val="19527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849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Styles</a:t>
            </a:r>
            <a:r>
              <a:rPr lang="en-GB" baseline="0"/>
              <a:t> - </a:t>
            </a:r>
            <a:r>
              <a:rPr lang="en-GB"/>
              <a:t>Business Analyst</a:t>
            </a:r>
            <a:r>
              <a:rPr lang="en-GB" baseline="0"/>
              <a:t> (all countries) with gpt-4-turbo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'Cognitive Style Results'!$C$43:$C$49</c:f>
              <c:numCache>
                <c:formatCode>0.00;[Red]0.00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D-E640-82F6-41A946FD333E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'Cognitive Style Results'!$D$43:$D$49</c:f>
              <c:numCache>
                <c:formatCode>0.00;[Red]0.00</c:formatCode>
                <c:ptCount val="7"/>
                <c:pt idx="0">
                  <c:v>5</c:v>
                </c:pt>
                <c:pt idx="1">
                  <c:v>4.5714285710000002</c:v>
                </c:pt>
                <c:pt idx="2">
                  <c:v>4.5714285710000002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D-E640-82F6-41A946FD333E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'Cognitive Style Results'!$A$43:$B$49</c:f>
              <c:multiLvlStrCache>
                <c:ptCount val="7"/>
                <c:lvl>
                  <c:pt idx="0">
                    <c:v>Macedonia</c:v>
                  </c:pt>
                  <c:pt idx="1">
                    <c:v>Canada</c:v>
                  </c:pt>
                  <c:pt idx="2">
                    <c:v>Spain</c:v>
                  </c:pt>
                  <c:pt idx="3">
                    <c:v>Argentina</c:v>
                  </c:pt>
                  <c:pt idx="4">
                    <c:v>Germany</c:v>
                  </c:pt>
                  <c:pt idx="5">
                    <c:v>Malta</c:v>
                  </c:pt>
                  <c:pt idx="6">
                    <c:v>United Kingdom</c:v>
                  </c:pt>
                </c:lvl>
                <c:lvl>
                  <c:pt idx="0">
                    <c:v>Business Analyst</c:v>
                  </c:pt>
                  <c:pt idx="1">
                    <c:v>Business Analyst</c:v>
                  </c:pt>
                  <c:pt idx="2">
                    <c:v>Business Analyst</c:v>
                  </c:pt>
                  <c:pt idx="3">
                    <c:v>Business Analyst</c:v>
                  </c:pt>
                  <c:pt idx="4">
                    <c:v>Business Analyst</c:v>
                  </c:pt>
                  <c:pt idx="5">
                    <c:v>Business Analyst</c:v>
                  </c:pt>
                  <c:pt idx="6">
                    <c:v>Business Analyst</c:v>
                  </c:pt>
                </c:lvl>
              </c:multiLvlStrCache>
            </c:multiLvlStrRef>
          </c:cat>
          <c:val>
            <c:numRef>
              <c:f>'Cognitive Style Results'!$E$43:$E$49</c:f>
              <c:numCache>
                <c:formatCode>0.00;[Red]0.00</c:formatCode>
                <c:ptCount val="7"/>
                <c:pt idx="0">
                  <c:v>4.1428571429999996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D-E640-82F6-41A946FD33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483103"/>
        <c:axId val="311472719"/>
      </c:barChart>
      <c:catAx>
        <c:axId val="5384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1472719"/>
        <c:crosses val="autoZero"/>
        <c:auto val="1"/>
        <c:lblAlgn val="ctr"/>
        <c:lblOffset val="100"/>
        <c:noMultiLvlLbl val="0"/>
      </c:catAx>
      <c:valAx>
        <c:axId val="3114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384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 of control - Germany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('Locus of Control Results'!$A$7:$B$7,'Locus of Control Results'!$A$15:$B$15,'Locus of Control Results'!$A$23:$B$23,'Locus of Control Results'!$A$31:$B$31,'Locus of Control Results'!$A$39:$B$39,'Locus of Control Results'!$A$47:$B$47)</c:f>
              <c:multiLvlStrCache>
                <c:ptCount val="6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Germany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Germany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('Locus of Control Results'!$C$7,'Locus of Control Results'!$C$15,'Locus of Control Results'!$C$23,'Locus of Control Results'!$C$31,'Locus of Control Results'!$C$39,'Locus of Control Results'!$C$47)</c:f>
              <c:numCache>
                <c:formatCode>0.00;[Red]0.00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A-CC4E-8CAA-A8109E9A0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1428480"/>
        <c:axId val="1761430192"/>
      </c:barChart>
      <c:catAx>
        <c:axId val="17614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61430192"/>
        <c:crosses val="autoZero"/>
        <c:auto val="1"/>
        <c:lblAlgn val="ctr"/>
        <c:lblOffset val="100"/>
        <c:noMultiLvlLbl val="0"/>
      </c:catAx>
      <c:valAx>
        <c:axId val="17614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614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Locus of control - United Kingdom (all work positions) with gpt-4-turbo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'Locus of Control Results'!$C$2</c:f>
              <c:strCache>
                <c:ptCount val="1"/>
                <c:pt idx="0">
                  <c:v>Locus of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('Locus of Control Results'!$A$9:$B$9,'Locus of Control Results'!$A$17:$B$17,'Locus of Control Results'!$A$25:$B$25,'Locus of Control Results'!$A$33:$B$33,'Locus of Control Results'!$A$41:$B$41,'Locus of Control Results'!$A$49:$B$49)</c:f>
              <c:multiLvlStrCache>
                <c:ptCount val="6"/>
                <c:lvl>
                  <c:pt idx="0">
                    <c:v>United Kingdom</c:v>
                  </c:pt>
                  <c:pt idx="1">
                    <c:v>United Kingdom</c:v>
                  </c:pt>
                  <c:pt idx="2">
                    <c:v>United Kingdom</c:v>
                  </c:pt>
                  <c:pt idx="3">
                    <c:v>United Kingdom</c:v>
                  </c:pt>
                  <c:pt idx="4">
                    <c:v>United Kingdom</c:v>
                  </c:pt>
                  <c:pt idx="5">
                    <c:v>United Kingdom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Human Resources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('Locus of Control Results'!$C$9,'Locus of Control Results'!$C$17,'Locus of Control Results'!$C$25,'Locus of Control Results'!$C$33,'Locus of Control Results'!$C$41,'Locus of Control Results'!$C$49)</c:f>
              <c:numCache>
                <c:formatCode>0.00;[Red]0.00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4-FD49-BDA1-BD57AFB65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575231"/>
        <c:axId val="56571071"/>
      </c:barChart>
      <c:catAx>
        <c:axId val="565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6571071"/>
        <c:crosses val="autoZero"/>
        <c:auto val="1"/>
        <c:lblAlgn val="ctr"/>
        <c:lblOffset val="100"/>
        <c:noMultiLvlLbl val="0"/>
      </c:catAx>
      <c:valAx>
        <c:axId val="565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657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Macedonia - Cognitive Style - Attribute: Knowing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Style'!$B$3,'Comparison - Cogn. Style'!$G$3,'Comparison - Cogn. Style'!$L$3,'Comparison - Cogn. Style'!$Q$3)</c:f>
              <c:strCache>
                <c:ptCount val="4"/>
                <c:pt idx="0">
                  <c:v>Knowing - GPT3.5</c:v>
                </c:pt>
                <c:pt idx="1">
                  <c:v>Knowing - GPT 4</c:v>
                </c:pt>
                <c:pt idx="2">
                  <c:v>Knowing - GPT 4o</c:v>
                </c:pt>
                <c:pt idx="3">
                  <c:v>Knowing - Human</c:v>
                </c:pt>
              </c:strCache>
            </c:strRef>
          </c:cat>
          <c:val>
            <c:numRef>
              <c:f>('Comparison - Cogn. Style'!$B$4,'Comparison - Cogn. Style'!$G$4,'Comparison - Cogn. Style'!$L$4,'Comparison - Cogn. Style'!$Q$4)</c:f>
              <c:numCache>
                <c:formatCode>General</c:formatCode>
                <c:ptCount val="4"/>
                <c:pt idx="0" formatCode="0.00;[Red]0.00">
                  <c:v>4.125</c:v>
                </c:pt>
                <c:pt idx="1">
                  <c:v>4.75</c:v>
                </c:pt>
                <c:pt idx="2">
                  <c:v>5</c:v>
                </c:pt>
                <c:pt idx="3" formatCode="0.000">
                  <c:v>4.4732142857142856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0-3A41-8543-EC38FEB7E1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44831"/>
        <c:axId val="14593263"/>
      </c:barChart>
      <c:catAx>
        <c:axId val="430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4593263"/>
        <c:crosses val="autoZero"/>
        <c:auto val="1"/>
        <c:lblAlgn val="ctr"/>
        <c:lblOffset val="100"/>
        <c:noMultiLvlLbl val="0"/>
      </c:catAx>
      <c:valAx>
        <c:axId val="145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30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- Cognitive Style - Attribute: Knowing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Style'!$B$3,'Comparison - Cogn. Style'!$G$3,'Comparison - Cogn. Style'!$L$3,'Comparison - Cogn. Style'!$Q$3)</c:f>
              <c:strCache>
                <c:ptCount val="4"/>
                <c:pt idx="0">
                  <c:v>Knowing - GPT3.5</c:v>
                </c:pt>
                <c:pt idx="1">
                  <c:v>Knowing - GPT 4</c:v>
                </c:pt>
                <c:pt idx="2">
                  <c:v>Knowing - GPT 4o</c:v>
                </c:pt>
                <c:pt idx="3">
                  <c:v>Knowing - Human</c:v>
                </c:pt>
              </c:strCache>
            </c:strRef>
          </c:cat>
          <c:val>
            <c:numRef>
              <c:f>('Comparison - Cogn. Style'!$B$6,'Comparison - Cogn. Style'!$G$6,'Comparison - Cogn. Style'!$L$6,'Comparison - Cogn. Style'!$Q$6)</c:f>
              <c:numCache>
                <c:formatCode>General</c:formatCode>
                <c:ptCount val="4"/>
                <c:pt idx="0">
                  <c:v>4.041666666666667</c:v>
                </c:pt>
                <c:pt idx="1">
                  <c:v>4.75</c:v>
                </c:pt>
                <c:pt idx="2">
                  <c:v>5</c:v>
                </c:pt>
                <c:pt idx="3" formatCode="0.000">
                  <c:v>4.208333333333333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1-E644-AD13-364BC41AE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4023391"/>
        <c:axId val="1971920448"/>
      </c:barChart>
      <c:catAx>
        <c:axId val="9140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71920448"/>
        <c:crosses val="autoZero"/>
        <c:auto val="1"/>
        <c:lblAlgn val="ctr"/>
        <c:lblOffset val="100"/>
        <c:noMultiLvlLbl val="0"/>
      </c:catAx>
      <c:valAx>
        <c:axId val="19719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91402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Argentina - Cognitive Style - Attribute: Knowing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Style'!$B$3,'Comparison - Cogn. Style'!$G$3,'Comparison - Cogn. Style'!$L$3,'Comparison - Cogn. Style'!$Q$3)</c:f>
              <c:strCache>
                <c:ptCount val="4"/>
                <c:pt idx="0">
                  <c:v>Knowing - GPT3.5</c:v>
                </c:pt>
                <c:pt idx="1">
                  <c:v>Knowing - GPT 4</c:v>
                </c:pt>
                <c:pt idx="2">
                  <c:v>Knowing - GPT 4o</c:v>
                </c:pt>
                <c:pt idx="3">
                  <c:v>Knowing - Human</c:v>
                </c:pt>
              </c:strCache>
            </c:strRef>
          </c:cat>
          <c:val>
            <c:numRef>
              <c:f>('Comparison - Cogn. Style'!$B$7,'Comparison - Cogn. Style'!$G$7,'Comparison - Cogn. Style'!$L$7,'Comparison - Cogn. Style'!$Q$7)</c:f>
              <c:numCache>
                <c:formatCode>General</c:formatCode>
                <c:ptCount val="4"/>
                <c:pt idx="0">
                  <c:v>4.083333333333333</c:v>
                </c:pt>
                <c:pt idx="1">
                  <c:v>4.666666666666667</c:v>
                </c:pt>
                <c:pt idx="2">
                  <c:v>5</c:v>
                </c:pt>
                <c:pt idx="3" formatCode="0.000">
                  <c:v>4.1875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CC4B-B4FA-D505FB1B3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8760848"/>
        <c:axId val="2066107584"/>
      </c:barChart>
      <c:catAx>
        <c:axId val="1958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66107584"/>
        <c:crosses val="autoZero"/>
        <c:auto val="1"/>
        <c:lblAlgn val="ctr"/>
        <c:lblOffset val="100"/>
        <c:noMultiLvlLbl val="0"/>
      </c:catAx>
      <c:valAx>
        <c:axId val="20661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587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 - Cognitive Style - Attribute: Knowing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Style'!$B$3,'Comparison - Cogn. Style'!$G$3,'Comparison - Cogn. Style'!$L$3,'Comparison - Cogn. Style'!$Q$3)</c:f>
              <c:strCache>
                <c:ptCount val="4"/>
                <c:pt idx="0">
                  <c:v>Knowing - GPT3.5</c:v>
                </c:pt>
                <c:pt idx="1">
                  <c:v>Knowing - GPT 4</c:v>
                </c:pt>
                <c:pt idx="2">
                  <c:v>Knowing - GPT 4o</c:v>
                </c:pt>
                <c:pt idx="3">
                  <c:v>Knowing - Human</c:v>
                </c:pt>
              </c:strCache>
            </c:strRef>
          </c:cat>
          <c:val>
            <c:numRef>
              <c:f>('Comparison - Cogn. Style'!$B$8,'Comparison - Cogn. Style'!$G$8,'Comparison - Cogn. Style'!$L$8,'Comparison - Cogn. Style'!$Q$8)</c:f>
              <c:numCache>
                <c:formatCode>General</c:formatCode>
                <c:ptCount val="4"/>
                <c:pt idx="0">
                  <c:v>4.166666666666667</c:v>
                </c:pt>
                <c:pt idx="1">
                  <c:v>4.916666666666667</c:v>
                </c:pt>
                <c:pt idx="2">
                  <c:v>5</c:v>
                </c:pt>
                <c:pt idx="3" formatCode="0.000">
                  <c:v>3.8846153846153846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7-E147-9751-377492A4F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357487"/>
        <c:axId val="355277199"/>
      </c:barChart>
      <c:catAx>
        <c:axId val="47735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55277199"/>
        <c:crosses val="autoZero"/>
        <c:auto val="1"/>
        <c:lblAlgn val="ctr"/>
        <c:lblOffset val="100"/>
        <c:noMultiLvlLbl val="0"/>
      </c:catAx>
      <c:valAx>
        <c:axId val="3552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7735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Malta - Cognitive Style - Attribute: Knowing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Style'!$B$3,'Comparison - Cogn. Style'!$G$3,'Comparison - Cogn. Style'!$L$3,'Comparison - Cogn. Style'!$Q$3)</c:f>
              <c:strCache>
                <c:ptCount val="4"/>
                <c:pt idx="0">
                  <c:v>Knowing - GPT3.5</c:v>
                </c:pt>
                <c:pt idx="1">
                  <c:v>Knowing - GPT 4</c:v>
                </c:pt>
                <c:pt idx="2">
                  <c:v>Knowing - GPT 4o</c:v>
                </c:pt>
                <c:pt idx="3">
                  <c:v>Knowing - Human</c:v>
                </c:pt>
              </c:strCache>
            </c:strRef>
          </c:cat>
          <c:val>
            <c:numRef>
              <c:f>('Comparison - Cogn. Style'!$B$9,'Comparison - Cogn. Style'!$G$9,'Comparison - Cogn. Style'!$L$9,'Comparison - Cogn. Style'!$Q$9)</c:f>
              <c:numCache>
                <c:formatCode>General</c:formatCode>
                <c:ptCount val="4"/>
                <c:pt idx="0">
                  <c:v>4.208333333333333</c:v>
                </c:pt>
                <c:pt idx="1">
                  <c:v>4.833333333333333</c:v>
                </c:pt>
                <c:pt idx="2">
                  <c:v>5</c:v>
                </c:pt>
                <c:pt idx="3" formatCode="0.000">
                  <c:v>4.364583333333333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5-294F-9E72-BA1FCECA2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2236848"/>
        <c:axId val="1972323632"/>
      </c:barChart>
      <c:catAx>
        <c:axId val="19722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72323632"/>
        <c:crosses val="autoZero"/>
        <c:auto val="1"/>
        <c:lblAlgn val="ctr"/>
        <c:lblOffset val="100"/>
        <c:noMultiLvlLbl val="0"/>
      </c:catAx>
      <c:valAx>
        <c:axId val="19723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7223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Kingdom - Cognitive Style - Attribute: Knowing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Style'!$B$3,'Comparison - Cogn. Style'!$G$3,'Comparison - Cogn. Style'!$L$3,'Comparison - Cogn. Style'!$Q$3)</c:f>
              <c:strCache>
                <c:ptCount val="4"/>
                <c:pt idx="0">
                  <c:v>Knowing - GPT3.5</c:v>
                </c:pt>
                <c:pt idx="1">
                  <c:v>Knowing - GPT 4</c:v>
                </c:pt>
                <c:pt idx="2">
                  <c:v>Knowing - GPT 4o</c:v>
                </c:pt>
                <c:pt idx="3">
                  <c:v>Knowing - Human</c:v>
                </c:pt>
              </c:strCache>
            </c:strRef>
          </c:cat>
          <c:val>
            <c:numRef>
              <c:f>('Comparison - Cogn. Style'!$B$10,'Comparison - Cogn. Style'!$G$10,'Comparison - Cogn. Style'!$L$10,'Comparison - Cogn. Style'!$Q$10)</c:f>
              <c:numCache>
                <c:formatCode>General</c:formatCode>
                <c:ptCount val="4"/>
                <c:pt idx="0">
                  <c:v>4.041666666666667</c:v>
                </c:pt>
                <c:pt idx="1">
                  <c:v>4.75</c:v>
                </c:pt>
                <c:pt idx="2">
                  <c:v>5</c:v>
                </c:pt>
                <c:pt idx="3" formatCode="0.000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2-CB48-8375-490BEA2433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1313343"/>
        <c:axId val="424207839"/>
      </c:barChart>
      <c:catAx>
        <c:axId val="16413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24207839"/>
        <c:crosses val="autoZero"/>
        <c:auto val="1"/>
        <c:lblAlgn val="ctr"/>
        <c:lblOffset val="100"/>
        <c:noMultiLvlLbl val="0"/>
      </c:catAx>
      <c:valAx>
        <c:axId val="4242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64131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Canada - Cognitive Style - Attribute:</a:t>
            </a:r>
            <a:r>
              <a:rPr lang="en-GB" baseline="0"/>
              <a:t> Knowing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Style'!$B$3,'Comparison - Cogn. Style'!$G$3,'Comparison - Cogn. Style'!$L$3,'Comparison - Cogn. Style'!$Q$3)</c:f>
              <c:strCache>
                <c:ptCount val="4"/>
                <c:pt idx="0">
                  <c:v>Knowing - GPT3.5</c:v>
                </c:pt>
                <c:pt idx="1">
                  <c:v>Knowing - GPT 4</c:v>
                </c:pt>
                <c:pt idx="2">
                  <c:v>Knowing - GPT 4o</c:v>
                </c:pt>
                <c:pt idx="3">
                  <c:v>Knowing - Human</c:v>
                </c:pt>
              </c:strCache>
            </c:strRef>
          </c:cat>
          <c:val>
            <c:numRef>
              <c:f>('Comparison - Cogn. Style'!$B$5,'Comparison - Cogn. Style'!$G$5,'Comparison - Cogn. Style'!$L$5,'Comparison - Cogn. Style'!$Q$5)</c:f>
              <c:numCache>
                <c:formatCode>General</c:formatCode>
                <c:ptCount val="4"/>
                <c:pt idx="0">
                  <c:v>3.9583333333333335</c:v>
                </c:pt>
                <c:pt idx="1">
                  <c:v>4.75</c:v>
                </c:pt>
                <c:pt idx="2">
                  <c:v>5</c:v>
                </c:pt>
                <c:pt idx="3" formatCode="0.000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4640-8E93-A4FC0B0E7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500607"/>
        <c:axId val="1111459887"/>
      </c:barChart>
      <c:catAx>
        <c:axId val="565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11459887"/>
        <c:crosses val="autoZero"/>
        <c:auto val="1"/>
        <c:lblAlgn val="ctr"/>
        <c:lblOffset val="100"/>
        <c:noMultiLvlLbl val="0"/>
      </c:catAx>
      <c:valAx>
        <c:axId val="11114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650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Macedonia -  Cognitive Style - Attribute: Planning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Style'!$C$3,'Comparison - Cogn. Style'!$H$3,'Comparison - Cogn. Style'!$M$3,'Comparison - Cogn. Style'!$R$3)</c:f>
              <c:strCache>
                <c:ptCount val="4"/>
                <c:pt idx="0">
                  <c:v>Planning - GPT3.5</c:v>
                </c:pt>
                <c:pt idx="1">
                  <c:v>Planning - GPT 4</c:v>
                </c:pt>
                <c:pt idx="2">
                  <c:v>Planning - GPT 4o</c:v>
                </c:pt>
                <c:pt idx="3">
                  <c:v>Planning - Human</c:v>
                </c:pt>
              </c:strCache>
            </c:strRef>
          </c:cat>
          <c:val>
            <c:numRef>
              <c:f>('Comparison - Cogn. Style'!$C$4,'Comparison - Cogn. Style'!$H$4,'Comparison - Cogn. Style'!$M$4,'Comparison - Cogn. Style'!$R$4)</c:f>
              <c:numCache>
                <c:formatCode>General</c:formatCode>
                <c:ptCount val="4"/>
                <c:pt idx="0">
                  <c:v>4.3333333331666664</c:v>
                </c:pt>
                <c:pt idx="1">
                  <c:v>4.9523809523333329</c:v>
                </c:pt>
                <c:pt idx="2">
                  <c:v>5</c:v>
                </c:pt>
                <c:pt idx="3" formatCode="0.000">
                  <c:v>4.4132653061224492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5-D245-9D7C-9478163B5B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298095"/>
        <c:axId val="1926284592"/>
      </c:barChart>
      <c:catAx>
        <c:axId val="17642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26284592"/>
        <c:crosses val="autoZero"/>
        <c:auto val="1"/>
        <c:lblAlgn val="ctr"/>
        <c:lblOffset val="100"/>
        <c:noMultiLvlLbl val="0"/>
      </c:catAx>
      <c:valAx>
        <c:axId val="1926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6429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</a:t>
            </a:r>
            <a:r>
              <a:rPr lang="en-GB" baseline="0"/>
              <a:t> - </a:t>
            </a:r>
            <a:r>
              <a:rPr lang="en-GB"/>
              <a:t>Macedonia</a:t>
            </a:r>
            <a:r>
              <a:rPr lang="en-GB" baseline="0"/>
              <a:t> (all work position) with gpt-4-turbo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Results'!$A$3:$B$3,'Cognitive Style Results'!$A$11:$B$11,'Cognitive Style Results'!$A$19:$B$19,'Cognitive Style Results'!$A$27:$B$27,'Cognitive Style Results'!$A$35:$B$35,'Cognitive Style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Results'!$C$3,'Cognitive Style Results'!$C$11,'Cognitive Style Results'!$C$19,'Cognitive Style Results'!$C$27,'Cognitive Style Results'!$C$35,'Cognitive Style Results'!$C$43)</c:f>
              <c:numCache>
                <c:formatCode>0.00;[Red]0.00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4.5</c:v>
                </c:pt>
                <c:pt idx="4">
                  <c:v>4.5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DA4B-8F58-71F9D133C5B1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Results'!$A$3:$B$3,'Cognitive Style Results'!$A$11:$B$11,'Cognitive Style Results'!$A$19:$B$19,'Cognitive Style Results'!$A$27:$B$27,'Cognitive Style Results'!$A$35:$B$35,'Cognitive Style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Results'!$D$3,'Cognitive Style Results'!$D$11,'Cognitive Style Results'!$D$19,'Cognitive Style Results'!$D$27,'Cognitive Style Results'!$D$35,'Cognitive Style Results'!$D$43)</c:f>
              <c:numCache>
                <c:formatCode>0.00;[Red]0.00</c:formatCode>
                <c:ptCount val="6"/>
                <c:pt idx="0">
                  <c:v>5</c:v>
                </c:pt>
                <c:pt idx="1">
                  <c:v>4.7142857139999998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E-DA4B-8F58-71F9D133C5B1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Results'!$A$3:$B$3,'Cognitive Style Results'!$A$11:$B$11,'Cognitive Style Results'!$A$19:$B$19,'Cognitive Style Results'!$A$27:$B$27,'Cognitive Style Results'!$A$35:$B$35,'Cognitive Style Results'!$A$43:$B$43)</c:f>
              <c:multiLvlStrCache>
                <c:ptCount val="6"/>
                <c:lvl>
                  <c:pt idx="0">
                    <c:v>Macedonia</c:v>
                  </c:pt>
                  <c:pt idx="1">
                    <c:v>Macedonia</c:v>
                  </c:pt>
                  <c:pt idx="2">
                    <c:v>Macedonia</c:v>
                  </c:pt>
                  <c:pt idx="3">
                    <c:v>Macedonia</c:v>
                  </c:pt>
                  <c:pt idx="4">
                    <c:v>Macedonia</c:v>
                  </c:pt>
                  <c:pt idx="5">
                    <c:v>Macedonia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Results'!$E$3,'Cognitive Style Results'!$E$11,'Cognitive Style Results'!$E$19,'Cognitive Style Results'!$E$27,'Cognitive Style Results'!$E$35,'Cognitive Style Results'!$E$43)</c:f>
              <c:numCache>
                <c:formatCode>0.00;[Red]0.00</c:formatCode>
                <c:ptCount val="6"/>
                <c:pt idx="0">
                  <c:v>4</c:v>
                </c:pt>
                <c:pt idx="1">
                  <c:v>4.1428571429999996</c:v>
                </c:pt>
                <c:pt idx="2">
                  <c:v>4</c:v>
                </c:pt>
                <c:pt idx="3">
                  <c:v>4.2851742860000002</c:v>
                </c:pt>
                <c:pt idx="4">
                  <c:v>4</c:v>
                </c:pt>
                <c:pt idx="5">
                  <c:v>4.1428571429999996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E-DA4B-8F58-71F9D133C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772799"/>
        <c:axId val="717262239"/>
      </c:barChart>
      <c:catAx>
        <c:axId val="11157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717262239"/>
        <c:crosses val="autoZero"/>
        <c:auto val="1"/>
        <c:lblAlgn val="ctr"/>
        <c:lblOffset val="100"/>
        <c:noMultiLvlLbl val="0"/>
      </c:catAx>
      <c:valAx>
        <c:axId val="7172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1577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Canada -  Cognitive Style - Attribute: Planning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Style'!$C$3,'Comparison - Cogn. Style'!$H$3,'Comparison - Cogn. Style'!$M$3,'Comparison - Cogn. Style'!$R$3)</c:f>
              <c:strCache>
                <c:ptCount val="4"/>
                <c:pt idx="0">
                  <c:v>Planning - GPT3.5</c:v>
                </c:pt>
                <c:pt idx="1">
                  <c:v>Planning - GPT 4</c:v>
                </c:pt>
                <c:pt idx="2">
                  <c:v>Planning - GPT 4o</c:v>
                </c:pt>
                <c:pt idx="3">
                  <c:v>Planning - Human</c:v>
                </c:pt>
              </c:strCache>
            </c:strRef>
          </c:cat>
          <c:val>
            <c:numRef>
              <c:f>('Comparison - Cogn. Style'!$C$5,'Comparison - Cogn. Style'!$H$5,'Comparison - Cogn. Style'!$M$5,'Comparison - Cogn. Style'!$R$5)</c:f>
              <c:numCache>
                <c:formatCode>General</c:formatCode>
                <c:ptCount val="4"/>
                <c:pt idx="0">
                  <c:v>4.2857142855000001</c:v>
                </c:pt>
                <c:pt idx="1">
                  <c:v>4.8095238094999999</c:v>
                </c:pt>
                <c:pt idx="2">
                  <c:v>5</c:v>
                </c:pt>
                <c:pt idx="3" formatCode="0.000">
                  <c:v>4.4285714285714288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B-C94C-82BC-1C138E9EB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820272"/>
        <c:axId val="1937421664"/>
      </c:barChart>
      <c:catAx>
        <c:axId val="19048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37421664"/>
        <c:crosses val="autoZero"/>
        <c:auto val="1"/>
        <c:lblAlgn val="ctr"/>
        <c:lblOffset val="100"/>
        <c:noMultiLvlLbl val="0"/>
      </c:catAx>
      <c:valAx>
        <c:axId val="19374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048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-  Cognitive Style - Attribute: Planning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Style'!$C$3,'Comparison - Cogn. Style'!$H$3,'Comparison - Cogn. Style'!$M$3,'Comparison - Cogn. Style'!$R$3)</c:f>
              <c:strCache>
                <c:ptCount val="4"/>
                <c:pt idx="0">
                  <c:v>Planning - GPT3.5</c:v>
                </c:pt>
                <c:pt idx="1">
                  <c:v>Planning - GPT 4</c:v>
                </c:pt>
                <c:pt idx="2">
                  <c:v>Planning - GPT 4o</c:v>
                </c:pt>
                <c:pt idx="3">
                  <c:v>Planning - Human</c:v>
                </c:pt>
              </c:strCache>
            </c:strRef>
          </c:cat>
          <c:val>
            <c:numRef>
              <c:f>('Comparison - Cogn. Style'!$C$6,'Comparison - Cogn. Style'!$H$6,'Comparison - Cogn. Style'!$M$6,'Comparison - Cogn. Style'!$R$6)</c:f>
              <c:numCache>
                <c:formatCode>General</c:formatCode>
                <c:ptCount val="4"/>
                <c:pt idx="0">
                  <c:v>4.0952380953333334</c:v>
                </c:pt>
                <c:pt idx="1">
                  <c:v>4.8095238093333323</c:v>
                </c:pt>
                <c:pt idx="2">
                  <c:v>5</c:v>
                </c:pt>
                <c:pt idx="3" formatCode="0.000">
                  <c:v>3.9047619047619051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2-AA4F-A1EA-207D350EC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8805664"/>
        <c:axId val="831275439"/>
      </c:barChart>
      <c:catAx>
        <c:axId val="19988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831275439"/>
        <c:crosses val="autoZero"/>
        <c:auto val="1"/>
        <c:lblAlgn val="ctr"/>
        <c:lblOffset val="100"/>
        <c:noMultiLvlLbl val="0"/>
      </c:catAx>
      <c:valAx>
        <c:axId val="8312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988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Argentina - Cognitive Style - Attribute: Planning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Style'!$C$3,'Comparison - Cogn. Style'!$H$3,'Comparison - Cogn. Style'!$M$3,'Comparison - Cogn. Style'!$R$3)</c:f>
              <c:strCache>
                <c:ptCount val="4"/>
                <c:pt idx="0">
                  <c:v>Planning - GPT3.5</c:v>
                </c:pt>
                <c:pt idx="1">
                  <c:v>Planning - GPT 4</c:v>
                </c:pt>
                <c:pt idx="2">
                  <c:v>Planning - GPT 4o</c:v>
                </c:pt>
                <c:pt idx="3">
                  <c:v>Planning - Human</c:v>
                </c:pt>
              </c:strCache>
            </c:strRef>
          </c:cat>
          <c:val>
            <c:numRef>
              <c:f>('Comparison - Cogn. Style'!$C$7,'Comparison - Cogn. Style'!$H$7,'Comparison - Cogn. Style'!$M$7,'Comparison - Cogn. Style'!$R$7)</c:f>
              <c:numCache>
                <c:formatCode>General</c:formatCode>
                <c:ptCount val="4"/>
                <c:pt idx="0">
                  <c:v>4.1428571426666672</c:v>
                </c:pt>
                <c:pt idx="1">
                  <c:v>4.9285714284999997</c:v>
                </c:pt>
                <c:pt idx="2">
                  <c:v>5</c:v>
                </c:pt>
                <c:pt idx="3" formatCode="0.000">
                  <c:v>3.9642857142857144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7-1E4A-96D5-B39724631C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3964527"/>
        <c:axId val="569410719"/>
      </c:barChart>
      <c:catAx>
        <c:axId val="11539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69410719"/>
        <c:crosses val="autoZero"/>
        <c:auto val="1"/>
        <c:lblAlgn val="ctr"/>
        <c:lblOffset val="100"/>
        <c:noMultiLvlLbl val="0"/>
      </c:catAx>
      <c:valAx>
        <c:axId val="5694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539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 -  Cognitive Style - Attribute: Planning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Style'!$C$3,'Comparison - Cogn. Style'!$H$3,'Comparison - Cogn. Style'!$M$3,'Comparison - Cogn. Style'!$R$3)</c:f>
              <c:strCache>
                <c:ptCount val="4"/>
                <c:pt idx="0">
                  <c:v>Planning - GPT3.5</c:v>
                </c:pt>
                <c:pt idx="1">
                  <c:v>Planning - GPT 4</c:v>
                </c:pt>
                <c:pt idx="2">
                  <c:v>Planning - GPT 4o</c:v>
                </c:pt>
                <c:pt idx="3">
                  <c:v>Planning - Human</c:v>
                </c:pt>
              </c:strCache>
            </c:strRef>
          </c:cat>
          <c:val>
            <c:numRef>
              <c:f>('Comparison - Cogn. Style'!$C$8,'Comparison - Cogn. Style'!$H$8,'Comparison - Cogn. Style'!$M$8,'Comparison - Cogn. Style'!$R$8)</c:f>
              <c:numCache>
                <c:formatCode>General</c:formatCode>
                <c:ptCount val="4"/>
                <c:pt idx="0">
                  <c:v>4.4523809521666671</c:v>
                </c:pt>
                <c:pt idx="1">
                  <c:v>5</c:v>
                </c:pt>
                <c:pt idx="2">
                  <c:v>5</c:v>
                </c:pt>
                <c:pt idx="3" formatCode="0.000">
                  <c:v>3.6483516483516483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6-DD41-BFCD-EC936D4AB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0591983"/>
        <c:axId val="44821151"/>
      </c:barChart>
      <c:catAx>
        <c:axId val="8305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4821151"/>
        <c:crosses val="autoZero"/>
        <c:auto val="1"/>
        <c:lblAlgn val="ctr"/>
        <c:lblOffset val="100"/>
        <c:noMultiLvlLbl val="0"/>
      </c:catAx>
      <c:valAx>
        <c:axId val="448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8305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Malta</a:t>
            </a:r>
            <a:r>
              <a:rPr lang="en-GB" baseline="0"/>
              <a:t> -  Cognitive Style - Attribute: Planning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Style'!$C$3,'Comparison - Cogn. Style'!$H$3,'Comparison - Cogn. Style'!$M$3,'Comparison - Cogn. Style'!$R$3)</c:f>
              <c:strCache>
                <c:ptCount val="4"/>
                <c:pt idx="0">
                  <c:v>Planning - GPT3.5</c:v>
                </c:pt>
                <c:pt idx="1">
                  <c:v>Planning - GPT 4</c:v>
                </c:pt>
                <c:pt idx="2">
                  <c:v>Planning - GPT 4o</c:v>
                </c:pt>
                <c:pt idx="3">
                  <c:v>Planning - Human</c:v>
                </c:pt>
              </c:strCache>
            </c:strRef>
          </c:cat>
          <c:val>
            <c:numRef>
              <c:f>('Comparison - Cogn. Style'!$C$9,'Comparison - Cogn. Style'!$H$9,'Comparison - Cogn. Style'!$M$9,'Comparison - Cogn. Style'!$R$9)</c:f>
              <c:numCache>
                <c:formatCode>General</c:formatCode>
                <c:ptCount val="4"/>
                <c:pt idx="0">
                  <c:v>4.2857142856666668</c:v>
                </c:pt>
                <c:pt idx="1">
                  <c:v>4.9285714284999997</c:v>
                </c:pt>
                <c:pt idx="2">
                  <c:v>4.9523809523333329</c:v>
                </c:pt>
                <c:pt idx="3" formatCode="0.000">
                  <c:v>3.9821428571428563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5-7140-A2EA-2DF5507C1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0590591"/>
        <c:axId val="1987659936"/>
      </c:barChart>
      <c:catAx>
        <c:axId val="138059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87659936"/>
        <c:crosses val="autoZero"/>
        <c:auto val="1"/>
        <c:lblAlgn val="ctr"/>
        <c:lblOffset val="100"/>
        <c:noMultiLvlLbl val="0"/>
      </c:catAx>
      <c:valAx>
        <c:axId val="19876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38059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Kingdom -  Cognitive Style - Attribute: Planning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Style'!$C$3,'Comparison - Cogn. Style'!$H$3,'Comparison - Cogn. Style'!$M$3,'Comparison - Cogn. Style'!$R$3)</c:f>
              <c:strCache>
                <c:ptCount val="4"/>
                <c:pt idx="0">
                  <c:v>Planning - GPT3.5</c:v>
                </c:pt>
                <c:pt idx="1">
                  <c:v>Planning - GPT 4</c:v>
                </c:pt>
                <c:pt idx="2">
                  <c:v>Planning - GPT 4o</c:v>
                </c:pt>
                <c:pt idx="3">
                  <c:v>Planning - Human</c:v>
                </c:pt>
              </c:strCache>
            </c:strRef>
          </c:cat>
          <c:val>
            <c:numRef>
              <c:f>('Comparison - Cogn. Style'!$C$10,'Comparison - Cogn. Style'!$H$10,'Comparison - Cogn. Style'!$M$10,'Comparison - Cogn. Style'!$R$10)</c:f>
              <c:numCache>
                <c:formatCode>General</c:formatCode>
                <c:ptCount val="4"/>
                <c:pt idx="0">
                  <c:v>4.166666666666667</c:v>
                </c:pt>
                <c:pt idx="1">
                  <c:v>4.8571428570000004</c:v>
                </c:pt>
                <c:pt idx="2">
                  <c:v>4.9761904761666669</c:v>
                </c:pt>
                <c:pt idx="3" formatCode="0.000">
                  <c:v>4.1836734693877551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684A-9BE9-3200154E8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32431"/>
        <c:axId val="251409263"/>
      </c:barChart>
      <c:catAx>
        <c:axId val="1136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51409263"/>
        <c:crosses val="autoZero"/>
        <c:auto val="1"/>
        <c:lblAlgn val="ctr"/>
        <c:lblOffset val="100"/>
        <c:noMultiLvlLbl val="0"/>
      </c:catAx>
      <c:valAx>
        <c:axId val="2514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363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Macedonia - Cognitive Style - Attribute: Creating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Style'!$D$3,'Comparison - Cogn. Style'!$I$3,'Comparison - Cogn. Style'!$N$3,'Comparison - Cogn. Style'!$S$3)</c:f>
              <c:strCache>
                <c:ptCount val="4"/>
                <c:pt idx="0">
                  <c:v>Creating - GPT3.5</c:v>
                </c:pt>
                <c:pt idx="1">
                  <c:v>Creating - GPT 4</c:v>
                </c:pt>
                <c:pt idx="2">
                  <c:v>Creating - GPT 4o</c:v>
                </c:pt>
                <c:pt idx="3">
                  <c:v>Creating - Human</c:v>
                </c:pt>
              </c:strCache>
            </c:strRef>
          </c:cat>
          <c:val>
            <c:numRef>
              <c:f>('Comparison - Cogn. Style'!$D$4,'Comparison - Cogn. Style'!$I$4,'Comparison - Cogn. Style'!$N$4,'Comparison - Cogn. Style'!$S$4)</c:f>
              <c:numCache>
                <c:formatCode>General</c:formatCode>
                <c:ptCount val="4"/>
                <c:pt idx="0">
                  <c:v>3.5952380954999996</c:v>
                </c:pt>
                <c:pt idx="1">
                  <c:v>4.0951480953333332</c:v>
                </c:pt>
                <c:pt idx="2">
                  <c:v>4.0952380953333334</c:v>
                </c:pt>
                <c:pt idx="3" formatCode="0.000">
                  <c:v>4.0969387755102051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3-3E4E-85FD-A212F8AD95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1929087"/>
        <c:axId val="2018956176"/>
      </c:barChart>
      <c:catAx>
        <c:axId val="16419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18956176"/>
        <c:crosses val="autoZero"/>
        <c:auto val="1"/>
        <c:lblAlgn val="ctr"/>
        <c:lblOffset val="100"/>
        <c:noMultiLvlLbl val="0"/>
      </c:catAx>
      <c:valAx>
        <c:axId val="20189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64192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Canada - Cognitive Style - Attribute: Creating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Style'!$D$3,'Comparison - Cogn. Style'!$I$3,'Comparison - Cogn. Style'!$N$3,'Comparison - Cogn. Style'!$S$3)</c:f>
              <c:strCache>
                <c:ptCount val="4"/>
                <c:pt idx="0">
                  <c:v>Creating - GPT3.5</c:v>
                </c:pt>
                <c:pt idx="1">
                  <c:v>Creating - GPT 4</c:v>
                </c:pt>
                <c:pt idx="2">
                  <c:v>Creating - GPT 4o</c:v>
                </c:pt>
                <c:pt idx="3">
                  <c:v>Creating - Human</c:v>
                </c:pt>
              </c:strCache>
            </c:strRef>
          </c:cat>
          <c:val>
            <c:numRef>
              <c:f>('Comparison - Cogn. Style'!$D$5,'Comparison - Cogn. Style'!$I$5,'Comparison - Cogn. Style'!$N$5,'Comparison - Cogn. Style'!$S$5)</c:f>
              <c:numCache>
                <c:formatCode>General</c:formatCode>
                <c:ptCount val="4"/>
                <c:pt idx="0">
                  <c:v>3.4285714284999997</c:v>
                </c:pt>
                <c:pt idx="1">
                  <c:v>4.1904761905000001</c:v>
                </c:pt>
                <c:pt idx="2">
                  <c:v>4.2619047620000003</c:v>
                </c:pt>
                <c:pt idx="3" formatCode="0.00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2-784A-AF6B-38D058CD6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83119"/>
        <c:axId val="68212207"/>
      </c:barChart>
      <c:catAx>
        <c:axId val="6818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68212207"/>
        <c:crosses val="autoZero"/>
        <c:auto val="1"/>
        <c:lblAlgn val="ctr"/>
        <c:lblOffset val="100"/>
        <c:noMultiLvlLbl val="0"/>
      </c:catAx>
      <c:valAx>
        <c:axId val="682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6818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- Cognitive Style - Attribute: Creating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Style'!$D$3,'Comparison - Cogn. Style'!$I$3,'Comparison - Cogn. Style'!$N$3,'Comparison - Cogn. Style'!$S$3)</c:f>
              <c:strCache>
                <c:ptCount val="4"/>
                <c:pt idx="0">
                  <c:v>Creating - GPT3.5</c:v>
                </c:pt>
                <c:pt idx="1">
                  <c:v>Creating - GPT 4</c:v>
                </c:pt>
                <c:pt idx="2">
                  <c:v>Creating - GPT 4o</c:v>
                </c:pt>
                <c:pt idx="3">
                  <c:v>Creating - Human</c:v>
                </c:pt>
              </c:strCache>
            </c:strRef>
          </c:cat>
          <c:val>
            <c:numRef>
              <c:f>('Comparison - Cogn. Style'!$D$6,'Comparison - Cogn. Style'!$I$6,'Comparison - Cogn. Style'!$N$6,'Comparison - Cogn. Style'!$S$6)</c:f>
              <c:numCache>
                <c:formatCode>General</c:formatCode>
                <c:ptCount val="4"/>
                <c:pt idx="0">
                  <c:v>3.4047619048333337</c:v>
                </c:pt>
                <c:pt idx="1">
                  <c:v>4.0476190476666671</c:v>
                </c:pt>
                <c:pt idx="2">
                  <c:v>4.2619047620000003</c:v>
                </c:pt>
                <c:pt idx="3" formatCode="0.000">
                  <c:v>4.0952380952380958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F4A-8722-C49A607B71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8543"/>
        <c:axId val="21036767"/>
      </c:barChart>
      <c:catAx>
        <c:axId val="2125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1036767"/>
        <c:crosses val="autoZero"/>
        <c:auto val="1"/>
        <c:lblAlgn val="ctr"/>
        <c:lblOffset val="100"/>
        <c:noMultiLvlLbl val="0"/>
      </c:catAx>
      <c:valAx>
        <c:axId val="210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12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Argentina - Cognitive Style - Attribute: Creating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Style'!$D$3,'Comparison - Cogn. Style'!$I$3,'Comparison - Cogn. Style'!$N$3,'Comparison - Cogn. Style'!$S$3)</c:f>
              <c:strCache>
                <c:ptCount val="4"/>
                <c:pt idx="0">
                  <c:v>Creating - GPT3.5</c:v>
                </c:pt>
                <c:pt idx="1">
                  <c:v>Creating - GPT 4</c:v>
                </c:pt>
                <c:pt idx="2">
                  <c:v>Creating - GPT 4o</c:v>
                </c:pt>
                <c:pt idx="3">
                  <c:v>Creating - Human</c:v>
                </c:pt>
              </c:strCache>
            </c:strRef>
          </c:cat>
          <c:val>
            <c:numRef>
              <c:f>('Comparison - Cogn. Style'!$D$7,'Comparison - Cogn. Style'!$I$7,'Comparison - Cogn. Style'!$N$7,'Comparison - Cogn. Style'!$S$7)</c:f>
              <c:numCache>
                <c:formatCode>General</c:formatCode>
                <c:ptCount val="4"/>
                <c:pt idx="0">
                  <c:v>3.3809523811666673</c:v>
                </c:pt>
                <c:pt idx="1">
                  <c:v>4.333333333333333</c:v>
                </c:pt>
                <c:pt idx="2">
                  <c:v>4.2619047620000003</c:v>
                </c:pt>
                <c:pt idx="3" formatCode="0.000">
                  <c:v>3.785714285714286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F642-815F-DAD468CC20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2880511"/>
        <c:axId val="21997167"/>
      </c:barChart>
      <c:catAx>
        <c:axId val="176288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1997167"/>
        <c:crosses val="autoZero"/>
        <c:auto val="1"/>
        <c:lblAlgn val="ctr"/>
        <c:lblOffset val="100"/>
        <c:noMultiLvlLbl val="0"/>
      </c:catAx>
      <c:valAx>
        <c:axId val="219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6288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 - Canada (all work position)</a:t>
            </a:r>
            <a:r>
              <a:rPr lang="en-GB" baseline="0"/>
              <a:t> with gpt-4-turbo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Results'!$A$4:$B$4,'Cognitive Style Results'!$A$12:$B$12,'Cognitive Style Results'!$A$20:$B$20,'Cognitive Style Results'!$A$28:$B$28,'Cognitive Style Results'!$A$36:$B$36,'Cognitive Style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Results'!$C$4,'Cognitive Style Results'!$C$12,'Cognitive Style Results'!$C$20,'Cognitive Style Results'!$C$28,'Cognitive Style Results'!$C$36,'Cognitive Style Results'!$C$44)</c:f>
              <c:numCache>
                <c:formatCode>0.00;[Red]0.00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3-B745-B570-006840EC453D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Results'!$A$4:$B$4,'Cognitive Style Results'!$A$12:$B$12,'Cognitive Style Results'!$A$20:$B$20,'Cognitive Style Results'!$A$28:$B$28,'Cognitive Style Results'!$A$36:$B$36,'Cognitive Style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Results'!$D$4,'Cognitive Style Results'!$D$12,'Cognitive Style Results'!$D$20,'Cognitive Style Results'!$D$28,'Cognitive Style Results'!$D$36,'Cognitive Style Results'!$D$44)</c:f>
              <c:numCache>
                <c:formatCode>0.00;[Red]0.00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4.2857142860000002</c:v>
                </c:pt>
                <c:pt idx="4">
                  <c:v>5</c:v>
                </c:pt>
                <c:pt idx="5">
                  <c:v>4.5714285710000002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3-B745-B570-006840EC453D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Results'!$A$4:$B$4,'Cognitive Style Results'!$A$12:$B$12,'Cognitive Style Results'!$A$20:$B$20,'Cognitive Style Results'!$A$28:$B$28,'Cognitive Style Results'!$A$36:$B$36,'Cognitive Style Results'!$A$44:$B$44)</c:f>
              <c:multiLvlStrCache>
                <c:ptCount val="6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Canada</c:v>
                  </c:pt>
                  <c:pt idx="5">
                    <c:v>Canada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Results'!$E$4,'Cognitive Style Results'!$E$12,'Cognitive Style Results'!$E$20,'Cognitive Style Results'!$E$28,'Cognitive Style Results'!$E$36,'Cognitive Style Results'!$E$44)</c:f>
              <c:numCache>
                <c:formatCode>0.00;[Red]0.00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3.8571428569999999</c:v>
                </c:pt>
                <c:pt idx="4">
                  <c:v>4.2857142860000002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3-B745-B570-006840EC45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599455"/>
        <c:axId val="311528527"/>
      </c:barChart>
      <c:catAx>
        <c:axId val="3275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11528527"/>
        <c:crosses val="autoZero"/>
        <c:auto val="1"/>
        <c:lblAlgn val="ctr"/>
        <c:lblOffset val="100"/>
        <c:noMultiLvlLbl val="0"/>
      </c:catAx>
      <c:valAx>
        <c:axId val="3115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275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Germany - Cognitive Style - Attribute: Creating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Style'!$D$3,'Comparison - Cogn. Style'!$I$3,'Comparison - Cogn. Style'!$N$3,'Comparison - Cogn. Style'!$S$3)</c:f>
              <c:strCache>
                <c:ptCount val="4"/>
                <c:pt idx="0">
                  <c:v>Creating - GPT3.5</c:v>
                </c:pt>
                <c:pt idx="1">
                  <c:v>Creating - GPT 4</c:v>
                </c:pt>
                <c:pt idx="2">
                  <c:v>Creating - GPT 4o</c:v>
                </c:pt>
                <c:pt idx="3">
                  <c:v>Creating - Human</c:v>
                </c:pt>
              </c:strCache>
            </c:strRef>
          </c:cat>
          <c:val>
            <c:numRef>
              <c:f>('Comparison - Cogn. Style'!$D$8,'Comparison - Cogn. Style'!$I$8,'Comparison - Cogn. Style'!$N$8,'Comparison - Cogn. Style'!$S$8)</c:f>
              <c:numCache>
                <c:formatCode>General</c:formatCode>
                <c:ptCount val="4"/>
                <c:pt idx="0">
                  <c:v>3.4761904761666664</c:v>
                </c:pt>
                <c:pt idx="1">
                  <c:v>4.0714285715000003</c:v>
                </c:pt>
                <c:pt idx="2">
                  <c:v>4.0952380953333334</c:v>
                </c:pt>
                <c:pt idx="3" formatCode="0.000">
                  <c:v>3.4761904761904767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C-0E46-93B1-0A548C7DE7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717583"/>
        <c:axId val="2102230912"/>
      </c:barChart>
      <c:catAx>
        <c:axId val="5017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102230912"/>
        <c:crosses val="autoZero"/>
        <c:auto val="1"/>
        <c:lblAlgn val="ctr"/>
        <c:lblOffset val="100"/>
        <c:noMultiLvlLbl val="0"/>
      </c:catAx>
      <c:valAx>
        <c:axId val="21022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0171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Malta - Cognitive Style - Attribute: Creating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Style'!$D$3,'Comparison - Cogn. Style'!$I$3,'Comparison - Cogn. Style'!$N$3,'Comparison - Cogn. Style'!$S$3)</c:f>
              <c:strCache>
                <c:ptCount val="4"/>
                <c:pt idx="0">
                  <c:v>Creating - GPT3.5</c:v>
                </c:pt>
                <c:pt idx="1">
                  <c:v>Creating - GPT 4</c:v>
                </c:pt>
                <c:pt idx="2">
                  <c:v>Creating - GPT 4o</c:v>
                </c:pt>
                <c:pt idx="3">
                  <c:v>Creating - Human</c:v>
                </c:pt>
              </c:strCache>
            </c:strRef>
          </c:cat>
          <c:val>
            <c:numRef>
              <c:f>('Comparison - Cogn. Style'!$D$9,'Comparison - Cogn. Style'!$I$9,'Comparison - Cogn. Style'!$N$9,'Comparison - Cogn. Style'!$S$9)</c:f>
              <c:numCache>
                <c:formatCode>General</c:formatCode>
                <c:ptCount val="4"/>
                <c:pt idx="0">
                  <c:v>3.8333333331666668</c:v>
                </c:pt>
                <c:pt idx="1">
                  <c:v>4.357142857166667</c:v>
                </c:pt>
                <c:pt idx="2">
                  <c:v>4.0952380953333334</c:v>
                </c:pt>
                <c:pt idx="3" formatCode="0.000">
                  <c:v>3.8571428571428577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9D48-BF9F-00DD7AFD4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8671807"/>
        <c:axId val="40694431"/>
      </c:barChart>
      <c:catAx>
        <c:axId val="182867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0694431"/>
        <c:crosses val="autoZero"/>
        <c:auto val="1"/>
        <c:lblAlgn val="ctr"/>
        <c:lblOffset val="100"/>
        <c:noMultiLvlLbl val="0"/>
      </c:catAx>
      <c:valAx>
        <c:axId val="406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286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Kingdom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- Cognitive Style - Attribute: Creating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Cogn. Style'!$D$3,'Comparison - Cogn. Style'!$I$3,'Comparison - Cogn. Style'!$N$3,'Comparison - Cogn. Style'!$S$3)</c:f>
              <c:strCache>
                <c:ptCount val="4"/>
                <c:pt idx="0">
                  <c:v>Creating - GPT3.5</c:v>
                </c:pt>
                <c:pt idx="1">
                  <c:v>Creating - GPT 4</c:v>
                </c:pt>
                <c:pt idx="2">
                  <c:v>Creating - GPT 4o</c:v>
                </c:pt>
                <c:pt idx="3">
                  <c:v>Creating - Human</c:v>
                </c:pt>
              </c:strCache>
            </c:strRef>
          </c:cat>
          <c:val>
            <c:numRef>
              <c:f>('Comparison - Cogn. Style'!$D$10,'Comparison - Cogn. Style'!$I$10,'Comparison - Cogn. Style'!$N$10,'Comparison - Cogn. Style'!$S$10)</c:f>
              <c:numCache>
                <c:formatCode>General</c:formatCode>
                <c:ptCount val="4"/>
                <c:pt idx="0">
                  <c:v>3.3571428571666666</c:v>
                </c:pt>
                <c:pt idx="1">
                  <c:v>4.0714285715000003</c:v>
                </c:pt>
                <c:pt idx="2">
                  <c:v>4.2142857143333332</c:v>
                </c:pt>
                <c:pt idx="3" formatCode="0.000">
                  <c:v>3.9183673469387759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E-4F47-B6C8-1D266D708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29407"/>
        <c:axId val="188243071"/>
      </c:barChart>
      <c:catAx>
        <c:axId val="559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8243071"/>
        <c:crosses val="autoZero"/>
        <c:auto val="1"/>
        <c:lblAlgn val="ctr"/>
        <c:lblOffset val="100"/>
        <c:noMultiLvlLbl val="0"/>
      </c:catAx>
      <c:valAx>
        <c:axId val="1882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5592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Macedonia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Tollerance of Ambiguity - Attribute: Novelty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Amb.'!$B$3,'Comparison - Tollerance of Amb.'!$H$3,'Comparison - Tollerance of Amb.'!$M$3,'Comparison - Tollerance of Amb.'!$R$3)</c:f>
              <c:strCache>
                <c:ptCount val="4"/>
                <c:pt idx="0">
                  <c:v>Novelty - GPT 3.5</c:v>
                </c:pt>
                <c:pt idx="1">
                  <c:v>Novelty - GPT 4</c:v>
                </c:pt>
                <c:pt idx="2">
                  <c:v>Novelty - GPT 4o</c:v>
                </c:pt>
                <c:pt idx="3">
                  <c:v>Novelty - Human</c:v>
                </c:pt>
              </c:strCache>
            </c:strRef>
          </c:cat>
          <c:val>
            <c:numRef>
              <c:f>('Comparison - Tollerance of Amb.'!$B$4,'Comparison - Tollerance of Amb.'!$H$4,'Comparison - Tollerance of Amb.'!$M$4,'Comparison - Tollerance of Amb.'!$R$4)</c:f>
              <c:numCache>
                <c:formatCode>General</c:formatCode>
                <c:ptCount val="4"/>
                <c:pt idx="0">
                  <c:v>3.125</c:v>
                </c:pt>
                <c:pt idx="1">
                  <c:v>4.6666666670000003</c:v>
                </c:pt>
                <c:pt idx="2">
                  <c:v>5.916666666666667</c:v>
                </c:pt>
                <c:pt idx="3" formatCode="0.00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B-C344-8E00-937898F7E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2665344"/>
        <c:axId val="366236975"/>
      </c:barChart>
      <c:catAx>
        <c:axId val="19726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66236975"/>
        <c:crosses val="autoZero"/>
        <c:auto val="1"/>
        <c:lblAlgn val="ctr"/>
        <c:lblOffset val="100"/>
        <c:noMultiLvlLbl val="0"/>
      </c:catAx>
      <c:valAx>
        <c:axId val="3662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726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Canada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- Tollerance of Ambiguity - Attribute: Novelty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Amb.'!$B$3,'Comparison - Tollerance of Amb.'!$H$3,'Comparison - Tollerance of Amb.'!$M$3,'Comparison - Tollerance of Amb.'!$R$3)</c:f>
              <c:strCache>
                <c:ptCount val="4"/>
                <c:pt idx="0">
                  <c:v>Novelty - GPT 3.5</c:v>
                </c:pt>
                <c:pt idx="1">
                  <c:v>Novelty - GPT 4</c:v>
                </c:pt>
                <c:pt idx="2">
                  <c:v>Novelty - GPT 4o</c:v>
                </c:pt>
                <c:pt idx="3">
                  <c:v>Novelty - Human</c:v>
                </c:pt>
              </c:strCache>
            </c:strRef>
          </c:cat>
          <c:val>
            <c:numRef>
              <c:f>('Comparison - Tollerance of Amb.'!$B$5,'Comparison - Tollerance of Amb.'!$H$5,'Comparison - Tollerance of Amb.'!$M$5,'Comparison - Tollerance of Amb.'!$R$5)</c:f>
              <c:numCache>
                <c:formatCode>General</c:formatCode>
                <c:ptCount val="4"/>
                <c:pt idx="0">
                  <c:v>2.9583333333333335</c:v>
                </c:pt>
                <c:pt idx="1">
                  <c:v>4.5</c:v>
                </c:pt>
                <c:pt idx="2">
                  <c:v>5.125</c:v>
                </c:pt>
                <c:pt idx="3" formatCode="0.00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4-C349-A879-013F17553E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7156176"/>
        <c:axId val="1998982384"/>
      </c:barChart>
      <c:catAx>
        <c:axId val="19371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98982384"/>
        <c:crosses val="autoZero"/>
        <c:auto val="1"/>
        <c:lblAlgn val="ctr"/>
        <c:lblOffset val="100"/>
        <c:noMultiLvlLbl val="0"/>
      </c:catAx>
      <c:valAx>
        <c:axId val="19989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371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- Tollerance of Ambiguity - Attribute: Novelty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Amb.'!$B$3,'Comparison - Tollerance of Amb.'!$H$3,'Comparison - Tollerance of Amb.'!$M$3,'Comparison - Tollerance of Amb.'!$R$3)</c:f>
              <c:strCache>
                <c:ptCount val="4"/>
                <c:pt idx="0">
                  <c:v>Novelty - GPT 3.5</c:v>
                </c:pt>
                <c:pt idx="1">
                  <c:v>Novelty - GPT 4</c:v>
                </c:pt>
                <c:pt idx="2">
                  <c:v>Novelty - GPT 4o</c:v>
                </c:pt>
                <c:pt idx="3">
                  <c:v>Novelty - Human</c:v>
                </c:pt>
              </c:strCache>
            </c:strRef>
          </c:cat>
          <c:val>
            <c:numRef>
              <c:f>('Comparison - Tollerance of Amb.'!$B$6,'Comparison - Tollerance of Amb.'!$H$6,'Comparison - Tollerance of Amb.'!$M$6,'Comparison - Tollerance of Amb.'!$R$6)</c:f>
              <c:numCache>
                <c:formatCode>General</c:formatCode>
                <c:ptCount val="4"/>
                <c:pt idx="0">
                  <c:v>2.9166666666666665</c:v>
                </c:pt>
                <c:pt idx="1">
                  <c:v>4.6666666670000003</c:v>
                </c:pt>
                <c:pt idx="2">
                  <c:v>5.25</c:v>
                </c:pt>
                <c:pt idx="3" formatCode="0.000">
                  <c:v>3.1666666666666665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F-C244-A595-DE09760836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3019551"/>
        <c:axId val="913781583"/>
      </c:barChart>
      <c:catAx>
        <c:axId val="176301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913781583"/>
        <c:crosses val="autoZero"/>
        <c:auto val="1"/>
        <c:lblAlgn val="ctr"/>
        <c:lblOffset val="100"/>
        <c:noMultiLvlLbl val="0"/>
      </c:catAx>
      <c:valAx>
        <c:axId val="9137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6301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 - Tollerance of Ambiguity -</a:t>
            </a:r>
            <a:r>
              <a:rPr lang="en-GB" baseline="0"/>
              <a:t> Attribute: Novelty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Amb.'!$B$3,'Comparison - Tollerance of Amb.'!$H$3,'Comparison - Tollerance of Amb.'!$M$3,'Comparison - Tollerance of Amb.'!$R$3)</c:f>
              <c:strCache>
                <c:ptCount val="4"/>
                <c:pt idx="0">
                  <c:v>Novelty - GPT 3.5</c:v>
                </c:pt>
                <c:pt idx="1">
                  <c:v>Novelty - GPT 4</c:v>
                </c:pt>
                <c:pt idx="2">
                  <c:v>Novelty - GPT 4o</c:v>
                </c:pt>
                <c:pt idx="3">
                  <c:v>Novelty - Human</c:v>
                </c:pt>
              </c:strCache>
            </c:strRef>
          </c:cat>
          <c:val>
            <c:numRef>
              <c:f>('Comparison - Tollerance of Amb.'!$B$8,'Comparison - Tollerance of Amb.'!$H$8,'Comparison - Tollerance of Amb.'!$M$8,'Comparison - Tollerance of Amb.'!$R$8)</c:f>
              <c:numCache>
                <c:formatCode>General</c:formatCode>
                <c:ptCount val="4"/>
                <c:pt idx="0">
                  <c:v>3.1666666666666665</c:v>
                </c:pt>
                <c:pt idx="1">
                  <c:v>4.625</c:v>
                </c:pt>
                <c:pt idx="2">
                  <c:v>5.458333333333333</c:v>
                </c:pt>
                <c:pt idx="3" formatCode="0.000">
                  <c:v>3.46875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2-4448-B6B6-0DE44A04A7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53583"/>
        <c:axId val="1973793664"/>
      </c:barChart>
      <c:catAx>
        <c:axId val="181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73793664"/>
        <c:crosses val="autoZero"/>
        <c:auto val="1"/>
        <c:lblAlgn val="ctr"/>
        <c:lblOffset val="100"/>
        <c:noMultiLvlLbl val="0"/>
      </c:catAx>
      <c:valAx>
        <c:axId val="19737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15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Malta - Tollerance of Ambiguity - Attribute:</a:t>
            </a:r>
            <a:r>
              <a:rPr lang="en-GB" baseline="0"/>
              <a:t> Novelty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Amb.'!$B$3,'Comparison - Tollerance of Amb.'!$H$3,'Comparison - Tollerance of Amb.'!$M$3,'Comparison - Tollerance of Amb.'!$R$3)</c:f>
              <c:strCache>
                <c:ptCount val="4"/>
                <c:pt idx="0">
                  <c:v>Novelty - GPT 3.5</c:v>
                </c:pt>
                <c:pt idx="1">
                  <c:v>Novelty - GPT 4</c:v>
                </c:pt>
                <c:pt idx="2">
                  <c:v>Novelty - GPT 4o</c:v>
                </c:pt>
                <c:pt idx="3">
                  <c:v>Novelty - Human</c:v>
                </c:pt>
              </c:strCache>
            </c:strRef>
          </c:cat>
          <c:val>
            <c:numRef>
              <c:f>('Comparison - Tollerance of Amb.'!$B$9,'Comparison - Tollerance of Amb.'!$H$9,'Comparison - Tollerance of Amb.'!$M$9,'Comparison - Tollerance of Amb.'!$R$9)</c:f>
              <c:numCache>
                <c:formatCode>General</c:formatCode>
                <c:ptCount val="4"/>
                <c:pt idx="0">
                  <c:v>2.9583333333333335</c:v>
                </c:pt>
                <c:pt idx="1">
                  <c:v>4.5416666670000003</c:v>
                </c:pt>
                <c:pt idx="2">
                  <c:v>6.125</c:v>
                </c:pt>
                <c:pt idx="3" formatCode="0.00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0-9447-BCDD-627BB3E19F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143584"/>
        <c:axId val="187307183"/>
      </c:barChart>
      <c:catAx>
        <c:axId val="20721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7307183"/>
        <c:crosses val="autoZero"/>
        <c:auto val="1"/>
        <c:lblAlgn val="ctr"/>
        <c:lblOffset val="100"/>
        <c:noMultiLvlLbl val="0"/>
      </c:catAx>
      <c:valAx>
        <c:axId val="1873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721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Kingdom - Tollerance of Ambiguity - Attribute: Novelty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Amb.'!$B$3,'Comparison - Tollerance of Amb.'!$H$3,'Comparison - Tollerance of Amb.'!$M$3,'Comparison - Tollerance of Amb.'!$R$3)</c:f>
              <c:strCache>
                <c:ptCount val="4"/>
                <c:pt idx="0">
                  <c:v>Novelty - GPT 3.5</c:v>
                </c:pt>
                <c:pt idx="1">
                  <c:v>Novelty - GPT 4</c:v>
                </c:pt>
                <c:pt idx="2">
                  <c:v>Novelty - GPT 4o</c:v>
                </c:pt>
                <c:pt idx="3">
                  <c:v>Novelty - Human</c:v>
                </c:pt>
              </c:strCache>
            </c:strRef>
          </c:cat>
          <c:val>
            <c:numRef>
              <c:f>('Comparison - Tollerance of Amb.'!$B$10,'Comparison - Tollerance of Amb.'!$H$10,'Comparison - Tollerance of Amb.'!$M$10,'Comparison - Tollerance of Amb.'!$R$10)</c:f>
              <c:numCache>
                <c:formatCode>General</c:formatCode>
                <c:ptCount val="4"/>
                <c:pt idx="0">
                  <c:v>3.25</c:v>
                </c:pt>
                <c:pt idx="1">
                  <c:v>4.5416666670000003</c:v>
                </c:pt>
                <c:pt idx="2">
                  <c:v>5.25</c:v>
                </c:pt>
                <c:pt idx="3" formatCode="0.000">
                  <c:v>3.1428571428571428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7-2749-A8D7-44304294B5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0911903"/>
        <c:axId val="2076055952"/>
      </c:barChart>
      <c:catAx>
        <c:axId val="2209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76055952"/>
        <c:crosses val="autoZero"/>
        <c:auto val="1"/>
        <c:lblAlgn val="ctr"/>
        <c:lblOffset val="100"/>
        <c:noMultiLvlLbl val="0"/>
      </c:catAx>
      <c:valAx>
        <c:axId val="20760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209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Macedonia - Tollerance of Ambiguity - Attribute: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Amb.'!$C$3,'Comparison - Tollerance of Amb.'!$I$3,'Comparison - Tollerance of Amb.'!$N$3,'Comparison - Tollerance of Amb.'!$S$3)</c:f>
              <c:strCache>
                <c:ptCount val="4"/>
                <c:pt idx="0">
                  <c:v>Complexity - GPT 3.5</c:v>
                </c:pt>
                <c:pt idx="1">
                  <c:v>Complexity - GPT 4</c:v>
                </c:pt>
                <c:pt idx="2">
                  <c:v>Complexity - GPT 4o</c:v>
                </c:pt>
                <c:pt idx="3">
                  <c:v>Complexity - Human</c:v>
                </c:pt>
              </c:strCache>
            </c:strRef>
          </c:cat>
          <c:val>
            <c:numRef>
              <c:f>('Comparison - Tollerance of Amb.'!$C$4,'Comparison - Tollerance of Amb.'!$I$4,'Comparison - Tollerance of Amb.'!$N$4,'Comparison - Tollerance of Amb.'!$S$4)</c:f>
              <c:numCache>
                <c:formatCode>General</c:formatCode>
                <c:ptCount val="4"/>
                <c:pt idx="0">
                  <c:v>5.166666666666667</c:v>
                </c:pt>
                <c:pt idx="1">
                  <c:v>6.125</c:v>
                </c:pt>
                <c:pt idx="2">
                  <c:v>5.625</c:v>
                </c:pt>
                <c:pt idx="3" formatCode="0.000">
                  <c:v>3.65625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5-5D4B-A19B-8A1064791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283071"/>
        <c:axId val="1940931120"/>
      </c:barChart>
      <c:catAx>
        <c:axId val="176428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40931120"/>
        <c:crosses val="autoZero"/>
        <c:auto val="1"/>
        <c:lblAlgn val="ctr"/>
        <c:lblOffset val="100"/>
        <c:noMultiLvlLbl val="0"/>
      </c:catAx>
      <c:valAx>
        <c:axId val="19409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76428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Cognitive Style -</a:t>
            </a:r>
            <a:r>
              <a:rPr lang="en-GB" baseline="0"/>
              <a:t> </a:t>
            </a:r>
            <a:r>
              <a:rPr lang="en-GB"/>
              <a:t>Spain</a:t>
            </a:r>
            <a:r>
              <a:rPr lang="en-GB" baseline="0"/>
              <a:t> (all work position) with gpt-4-turbo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Style Results'!$C$2</c:f>
              <c:strCache>
                <c:ptCount val="1"/>
                <c:pt idx="0">
                  <c:v>Knowing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Results'!$A$5:$B$5,'Cognitive Style Results'!$A$13:$B$13,'Cognitive Style Results'!$A$21:$B$21,'Cognitive Style Results'!$A$29:$B$29,'Cognitive Style Results'!$A$37:$B$37,'Cognitive Style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Results'!$C$5,'Cognitive Style Results'!$C$13,'Cognitive Style Results'!$C$21,'Cognitive Style Results'!$C$29,'Cognitive Style Results'!$C$37,'Cognitive Style Results'!$C$45)</c:f>
              <c:numCache>
                <c:formatCode>0.00;[Red]0.00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4.5</c:v>
                </c:pt>
                <c:pt idx="4">
                  <c:v>4.5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F-A945-A7AC-E854A0BD68C6}"/>
            </c:ext>
          </c:extLst>
        </c:ser>
        <c:ser>
          <c:idx val="1"/>
          <c:order val="1"/>
          <c:tx>
            <c:strRef>
              <c:f>'Cognitive Style Results'!$D$2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Results'!$A$5:$B$5,'Cognitive Style Results'!$A$13:$B$13,'Cognitive Style Results'!$A$21:$B$21,'Cognitive Style Results'!$A$29:$B$29,'Cognitive Style Results'!$A$37:$B$37,'Cognitive Style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Results'!$D$5,'Cognitive Style Results'!$D$13,'Cognitive Style Results'!$D$21,'Cognitive Style Results'!$D$29,'Cognitive Style Results'!$D$37,'Cognitive Style Results'!$D$45)</c:f>
              <c:numCache>
                <c:formatCode>0.00;[Red]0.00</c:formatCode>
                <c:ptCount val="6"/>
                <c:pt idx="0">
                  <c:v>5</c:v>
                </c:pt>
                <c:pt idx="1">
                  <c:v>4.7142857139999998</c:v>
                </c:pt>
                <c:pt idx="2">
                  <c:v>5</c:v>
                </c:pt>
                <c:pt idx="3">
                  <c:v>4.5714285710000002</c:v>
                </c:pt>
                <c:pt idx="4">
                  <c:v>5</c:v>
                </c:pt>
                <c:pt idx="5">
                  <c:v>4.5714285710000002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F-A945-A7AC-E854A0BD68C6}"/>
            </c:ext>
          </c:extLst>
        </c:ser>
        <c:ser>
          <c:idx val="2"/>
          <c:order val="2"/>
          <c:tx>
            <c:strRef>
              <c:f>'Cognitive Style Results'!$E$2</c:f>
              <c:strCache>
                <c:ptCount val="1"/>
                <c:pt idx="0">
                  <c:v>Creating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('Cognitive Style Results'!$A$5:$B$5,'Cognitive Style Results'!$A$13:$B$13,'Cognitive Style Results'!$A$21:$B$21,'Cognitive Style Results'!$A$29:$B$29,'Cognitive Style Results'!$A$37:$B$37,'Cognitive Style Results'!$A$45:$B$45)</c:f>
              <c:multiLvlStrCache>
                <c:ptCount val="6"/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</c:lvl>
                <c:lvl>
                  <c:pt idx="0">
                    <c:v>Project Manager</c:v>
                  </c:pt>
                  <c:pt idx="1">
                    <c:v>Full Stack Software Engineer</c:v>
                  </c:pt>
                  <c:pt idx="2">
                    <c:v>System Administrator</c:v>
                  </c:pt>
                  <c:pt idx="3">
                    <c:v>Sales Representative</c:v>
                  </c:pt>
                  <c:pt idx="4">
                    <c:v>HR</c:v>
                  </c:pt>
                  <c:pt idx="5">
                    <c:v>Business Analyst</c:v>
                  </c:pt>
                </c:lvl>
              </c:multiLvlStrCache>
            </c:multiLvlStrRef>
          </c:cat>
          <c:val>
            <c:numRef>
              <c:f>('Cognitive Style Results'!$E$5,'Cognitive Style Results'!$E$13,'Cognitive Style Results'!$E$21,'Cognitive Style Results'!$E$29,'Cognitive Style Results'!$E$37,'Cognitive Style Results'!$E$45)</c:f>
              <c:numCache>
                <c:formatCode>0.00;[Red]0.00</c:formatCode>
                <c:ptCount val="6"/>
                <c:pt idx="0">
                  <c:v>4</c:v>
                </c:pt>
                <c:pt idx="1">
                  <c:v>4.2857142860000002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F-A945-A7AC-E854A0BD68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0235023"/>
        <c:axId val="320236735"/>
      </c:barChart>
      <c:catAx>
        <c:axId val="3202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20236735"/>
        <c:crosses val="autoZero"/>
        <c:auto val="1"/>
        <c:lblAlgn val="ctr"/>
        <c:lblOffset val="100"/>
        <c:noMultiLvlLbl val="0"/>
      </c:catAx>
      <c:valAx>
        <c:axId val="3202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3202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Canada - Tollerance of Ambiguity - Attribute: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Amb.'!$C$3,'Comparison - Tollerance of Amb.'!$I$3,'Comparison - Tollerance of Amb.'!$N$3,'Comparison - Tollerance of Amb.'!$S$3)</c:f>
              <c:strCache>
                <c:ptCount val="4"/>
                <c:pt idx="0">
                  <c:v>Complexity - GPT 3.5</c:v>
                </c:pt>
                <c:pt idx="1">
                  <c:v>Complexity - GPT 4</c:v>
                </c:pt>
                <c:pt idx="2">
                  <c:v>Complexity - GPT 4o</c:v>
                </c:pt>
                <c:pt idx="3">
                  <c:v>Complexity - Human</c:v>
                </c:pt>
              </c:strCache>
            </c:strRef>
          </c:cat>
          <c:val>
            <c:numRef>
              <c:f>('Comparison - Tollerance of Amb.'!$C$5,'Comparison - Tollerance of Amb.'!$I$5,'Comparison - Tollerance of Amb.'!$N$5,'Comparison - Tollerance of Amb.'!$S$5)</c:f>
              <c:numCache>
                <c:formatCode>General</c:formatCode>
                <c:ptCount val="4"/>
                <c:pt idx="0">
                  <c:v>5.3125</c:v>
                </c:pt>
                <c:pt idx="1">
                  <c:v>6.125</c:v>
                </c:pt>
                <c:pt idx="2">
                  <c:v>5.666666666666667</c:v>
                </c:pt>
                <c:pt idx="3" formatCode="0.000">
                  <c:v>3.5416666666666665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3E4F-A224-78351594F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3514591"/>
        <c:axId val="18299055"/>
      </c:barChart>
      <c:catAx>
        <c:axId val="135351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299055"/>
        <c:crosses val="autoZero"/>
        <c:auto val="1"/>
        <c:lblAlgn val="ctr"/>
        <c:lblOffset val="100"/>
        <c:noMultiLvlLbl val="0"/>
      </c:catAx>
      <c:valAx>
        <c:axId val="182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35351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Tollerance of Ambiguity - Attribute: Complexity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Amb.'!$C$3,'Comparison - Tollerance of Amb.'!$I$3,'Comparison - Tollerance of Amb.'!$N$3,'Comparison - Tollerance of Amb.'!$S$3)</c:f>
              <c:strCache>
                <c:ptCount val="4"/>
                <c:pt idx="0">
                  <c:v>Complexity - GPT 3.5</c:v>
                </c:pt>
                <c:pt idx="1">
                  <c:v>Complexity - GPT 4</c:v>
                </c:pt>
                <c:pt idx="2">
                  <c:v>Complexity - GPT 4o</c:v>
                </c:pt>
                <c:pt idx="3">
                  <c:v>Complexity - Human</c:v>
                </c:pt>
              </c:strCache>
            </c:strRef>
          </c:cat>
          <c:val>
            <c:numRef>
              <c:f>('Comparison - Tollerance of Amb.'!$C$6,'Comparison - Tollerance of Amb.'!$I$6,'Comparison - Tollerance of Amb.'!$N$6,'Comparison - Tollerance of Amb.'!$S$6)</c:f>
              <c:numCache>
                <c:formatCode>General</c:formatCode>
                <c:ptCount val="4"/>
                <c:pt idx="0">
                  <c:v>5.125</c:v>
                </c:pt>
                <c:pt idx="1">
                  <c:v>6.1666666670000003</c:v>
                </c:pt>
                <c:pt idx="2">
                  <c:v>5.333333333333333</c:v>
                </c:pt>
                <c:pt idx="3" formatCode="0.000">
                  <c:v>3.3878205128205128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9-044E-9722-CCED321169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0645679"/>
        <c:axId val="1680416495"/>
      </c:barChart>
      <c:catAx>
        <c:axId val="16806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680416495"/>
        <c:crosses val="autoZero"/>
        <c:auto val="1"/>
        <c:lblAlgn val="ctr"/>
        <c:lblOffset val="100"/>
        <c:noMultiLvlLbl val="0"/>
      </c:catAx>
      <c:valAx>
        <c:axId val="16804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68064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Argentina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Tollerance of Ambiguity - Attribute: Complexity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Amb.'!$C$3,'Comparison - Tollerance of Amb.'!$I$3,'Comparison - Tollerance of Amb.'!$N$3,'Comparison - Tollerance of Amb.'!$S$3)</c:f>
              <c:strCache>
                <c:ptCount val="4"/>
                <c:pt idx="0">
                  <c:v>Complexity - GPT 3.5</c:v>
                </c:pt>
                <c:pt idx="1">
                  <c:v>Complexity - GPT 4</c:v>
                </c:pt>
                <c:pt idx="2">
                  <c:v>Complexity - GPT 4o</c:v>
                </c:pt>
                <c:pt idx="3">
                  <c:v>Complexity - Human</c:v>
                </c:pt>
              </c:strCache>
            </c:strRef>
          </c:cat>
          <c:val>
            <c:numRef>
              <c:f>('Comparison - Tollerance of Amb.'!$C$7,'Comparison - Tollerance of Amb.'!$I$7,'Comparison - Tollerance of Amb.'!$N$7,'Comparison - Tollerance of Amb.'!$S$7)</c:f>
              <c:numCache>
                <c:formatCode>General</c:formatCode>
                <c:ptCount val="4"/>
                <c:pt idx="0">
                  <c:v>5.104166666666667</c:v>
                </c:pt>
                <c:pt idx="1">
                  <c:v>6.1875</c:v>
                </c:pt>
                <c:pt idx="2">
                  <c:v>5.791666666666667</c:v>
                </c:pt>
                <c:pt idx="3" formatCode="0.000">
                  <c:v>3.78125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7-8748-BC0A-B116C2EF86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25951"/>
        <c:axId val="82707871"/>
      </c:barChart>
      <c:catAx>
        <c:axId val="1365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82707871"/>
        <c:crosses val="autoZero"/>
        <c:auto val="1"/>
        <c:lblAlgn val="ctr"/>
        <c:lblOffset val="100"/>
        <c:noMultiLvlLbl val="0"/>
      </c:catAx>
      <c:valAx>
        <c:axId val="827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365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Tollerance of Ambiguity - Attribute: Complexity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Amb.'!$C$3,'Comparison - Tollerance of Amb.'!$I$3,'Comparison - Tollerance of Amb.'!$N$3,'Comparison - Tollerance of Amb.'!$S$3)</c:f>
              <c:strCache>
                <c:ptCount val="4"/>
                <c:pt idx="0">
                  <c:v>Complexity - GPT 3.5</c:v>
                </c:pt>
                <c:pt idx="1">
                  <c:v>Complexity - GPT 4</c:v>
                </c:pt>
                <c:pt idx="2">
                  <c:v>Complexity - GPT 4o</c:v>
                </c:pt>
                <c:pt idx="3">
                  <c:v>Complexity - Human</c:v>
                </c:pt>
              </c:strCache>
            </c:strRef>
          </c:cat>
          <c:val>
            <c:numRef>
              <c:f>('Comparison - Tollerance of Amb.'!$C$8,'Comparison - Tollerance of Amb.'!$I$8,'Comparison - Tollerance of Amb.'!$N$8,'Comparison - Tollerance of Amb.'!$S$8)</c:f>
              <c:numCache>
                <c:formatCode>General</c:formatCode>
                <c:ptCount val="4"/>
                <c:pt idx="0">
                  <c:v>5.4375</c:v>
                </c:pt>
                <c:pt idx="1">
                  <c:v>6.1458333329999997</c:v>
                </c:pt>
                <c:pt idx="2">
                  <c:v>5.6875</c:v>
                </c:pt>
                <c:pt idx="3" formatCode="0.000">
                  <c:v>3.7083333333333335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C-5B4E-AA89-65A88CFB70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879695"/>
        <c:axId val="2026810016"/>
      </c:barChart>
      <c:catAx>
        <c:axId val="18388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26810016"/>
        <c:crosses val="autoZero"/>
        <c:auto val="1"/>
        <c:lblAlgn val="ctr"/>
        <c:lblOffset val="100"/>
        <c:noMultiLvlLbl val="0"/>
      </c:catAx>
      <c:valAx>
        <c:axId val="2026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388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Malta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Tollerance of Ambiguity - Attribute: Complexity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Amb.'!$C$3,'Comparison - Tollerance of Amb.'!$I$3,'Comparison - Tollerance of Amb.'!$N$3,'Comparison - Tollerance of Amb.'!$S$3)</c:f>
              <c:strCache>
                <c:ptCount val="4"/>
                <c:pt idx="0">
                  <c:v>Complexity - GPT 3.5</c:v>
                </c:pt>
                <c:pt idx="1">
                  <c:v>Complexity - GPT 4</c:v>
                </c:pt>
                <c:pt idx="2">
                  <c:v>Complexity - GPT 4o</c:v>
                </c:pt>
                <c:pt idx="3">
                  <c:v>Complexity - Human</c:v>
                </c:pt>
              </c:strCache>
            </c:strRef>
          </c:cat>
          <c:val>
            <c:numRef>
              <c:f>('Comparison - Tollerance of Amb.'!$C$9,'Comparison - Tollerance of Amb.'!$I$9,'Comparison - Tollerance of Amb.'!$N$9,'Comparison - Tollerance of Amb.'!$S$9)</c:f>
              <c:numCache>
                <c:formatCode>General</c:formatCode>
                <c:ptCount val="4"/>
                <c:pt idx="0">
                  <c:v>5.5625</c:v>
                </c:pt>
                <c:pt idx="1">
                  <c:v>6.1041666670000003</c:v>
                </c:pt>
                <c:pt idx="2">
                  <c:v>5.666666666666667</c:v>
                </c:pt>
                <c:pt idx="3" formatCode="0.000">
                  <c:v>3.3125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7-C046-B1FF-85E26B85F4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1595248"/>
        <c:axId val="294144431"/>
      </c:barChart>
      <c:catAx>
        <c:axId val="21015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94144431"/>
        <c:crosses val="autoZero"/>
        <c:auto val="1"/>
        <c:lblAlgn val="ctr"/>
        <c:lblOffset val="100"/>
        <c:noMultiLvlLbl val="0"/>
      </c:catAx>
      <c:valAx>
        <c:axId val="2941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1015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Kingdom -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Tollerance of Ambiguity - Attribute: Complexity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Amb.'!$C$3,'Comparison - Tollerance of Amb.'!$I$3,'Comparison - Tollerance of Amb.'!$N$3,'Comparison - Tollerance of Amb.'!$S$3)</c:f>
              <c:strCache>
                <c:ptCount val="4"/>
                <c:pt idx="0">
                  <c:v>Complexity - GPT 3.5</c:v>
                </c:pt>
                <c:pt idx="1">
                  <c:v>Complexity - GPT 4</c:v>
                </c:pt>
                <c:pt idx="2">
                  <c:v>Complexity - GPT 4o</c:v>
                </c:pt>
                <c:pt idx="3">
                  <c:v>Complexity - Human</c:v>
                </c:pt>
              </c:strCache>
            </c:strRef>
          </c:cat>
          <c:val>
            <c:numRef>
              <c:f>('Comparison - Tollerance of Amb.'!$C$10,'Comparison - Tollerance of Amb.'!$I$10,'Comparison - Tollerance of Amb.'!$N$10,'Comparison - Tollerance of Amb.'!$S$10)</c:f>
              <c:numCache>
                <c:formatCode>General</c:formatCode>
                <c:ptCount val="4"/>
                <c:pt idx="0">
                  <c:v>5.354166666666667</c:v>
                </c:pt>
                <c:pt idx="1">
                  <c:v>6.25</c:v>
                </c:pt>
                <c:pt idx="2">
                  <c:v>5.645833333333333</c:v>
                </c:pt>
                <c:pt idx="3" formatCode="0.000">
                  <c:v>3.1964285714285716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D746-AB07-954ABA6111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9744479"/>
        <c:axId val="43031983"/>
      </c:barChart>
      <c:catAx>
        <c:axId val="49974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3031983"/>
        <c:crosses val="autoZero"/>
        <c:auto val="1"/>
        <c:lblAlgn val="ctr"/>
        <c:lblOffset val="100"/>
        <c:noMultiLvlLbl val="0"/>
      </c:catAx>
      <c:valAx>
        <c:axId val="430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4997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Macedonia -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Tollerance of Ambiguity - Attribute: Insolubility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Amb.'!$D$3,'Comparison - Tollerance of Amb.'!$J$3,'Comparison - Tollerance of Amb.'!$O$3,'Comparison - Tollerance of Amb.'!$T$3)</c:f>
              <c:strCache>
                <c:ptCount val="4"/>
                <c:pt idx="0">
                  <c:v>Insolubility - GPT 3.5</c:v>
                </c:pt>
                <c:pt idx="1">
                  <c:v>Insolubility - GPT 4</c:v>
                </c:pt>
                <c:pt idx="2">
                  <c:v>Insolubility - GPT 4o</c:v>
                </c:pt>
                <c:pt idx="3">
                  <c:v>Insolubility - Human</c:v>
                </c:pt>
              </c:strCache>
            </c:strRef>
          </c:cat>
          <c:val>
            <c:numRef>
              <c:f>('Comparison - Tollerance of Amb.'!$D$4,'Comparison - Tollerance of Amb.'!$J$4,'Comparison - Tollerance of Amb.'!$O$4,'Comparison - Tollerance of Amb.'!$T$4)</c:f>
              <c:numCache>
                <c:formatCode>General</c:formatCode>
                <c:ptCount val="4"/>
                <c:pt idx="0">
                  <c:v>5.8888888888888884</c:v>
                </c:pt>
                <c:pt idx="1">
                  <c:v>5.0555555559999998</c:v>
                </c:pt>
                <c:pt idx="2">
                  <c:v>4.9444444444444446</c:v>
                </c:pt>
                <c:pt idx="3" formatCode="0.000">
                  <c:v>3.166666666666667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A-2F4C-9E25-AE7F2B5A8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2272399"/>
        <c:axId val="2014977840"/>
      </c:barChart>
      <c:catAx>
        <c:axId val="26227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014977840"/>
        <c:crosses val="autoZero"/>
        <c:auto val="1"/>
        <c:lblAlgn val="ctr"/>
        <c:lblOffset val="100"/>
        <c:noMultiLvlLbl val="0"/>
      </c:catAx>
      <c:valAx>
        <c:axId val="20149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26227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Canada -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Tollerance of Ambiguity - Attribute: Insolubility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Amb.'!$D$3,'Comparison - Tollerance of Amb.'!$J$3,'Comparison - Tollerance of Amb.'!$O$3,'Comparison - Tollerance of Amb.'!$T$3)</c:f>
              <c:strCache>
                <c:ptCount val="4"/>
                <c:pt idx="0">
                  <c:v>Insolubility - GPT 3.5</c:v>
                </c:pt>
                <c:pt idx="1">
                  <c:v>Insolubility - GPT 4</c:v>
                </c:pt>
                <c:pt idx="2">
                  <c:v>Insolubility - GPT 4o</c:v>
                </c:pt>
                <c:pt idx="3">
                  <c:v>Insolubility - Human</c:v>
                </c:pt>
              </c:strCache>
            </c:strRef>
          </c:cat>
          <c:val>
            <c:numRef>
              <c:f>('Comparison - Tollerance of Amb.'!$D$5,'Comparison - Tollerance of Amb.'!$J$5,'Comparison - Tollerance of Amb.'!$O$5,'Comparison - Tollerance of Amb.'!$T$5)</c:f>
              <c:numCache>
                <c:formatCode>General</c:formatCode>
                <c:ptCount val="4"/>
                <c:pt idx="0">
                  <c:v>5.1111111111111107</c:v>
                </c:pt>
                <c:pt idx="1">
                  <c:v>5.3888888890000004</c:v>
                </c:pt>
                <c:pt idx="2">
                  <c:v>5</c:v>
                </c:pt>
                <c:pt idx="3" formatCode="0.00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E-E642-9D05-5F9A7616C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4389903"/>
        <c:axId val="1916237632"/>
      </c:barChart>
      <c:catAx>
        <c:axId val="11143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16237632"/>
        <c:crosses val="autoZero"/>
        <c:auto val="1"/>
        <c:lblAlgn val="ctr"/>
        <c:lblOffset val="100"/>
        <c:noMultiLvlLbl val="0"/>
      </c:catAx>
      <c:valAx>
        <c:axId val="19162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1438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-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Tollerance of Ambiguity - Attribute: Insolubility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Amb.'!$D$3,'Comparison - Tollerance of Amb.'!$J$3,'Comparison - Tollerance of Amb.'!$O$3,'Comparison - Tollerance of Amb.'!$T$3)</c:f>
              <c:strCache>
                <c:ptCount val="4"/>
                <c:pt idx="0">
                  <c:v>Insolubility - GPT 3.5</c:v>
                </c:pt>
                <c:pt idx="1">
                  <c:v>Insolubility - GPT 4</c:v>
                </c:pt>
                <c:pt idx="2">
                  <c:v>Insolubility - GPT 4o</c:v>
                </c:pt>
                <c:pt idx="3">
                  <c:v>Insolubility - Human</c:v>
                </c:pt>
              </c:strCache>
            </c:strRef>
          </c:cat>
          <c:val>
            <c:numRef>
              <c:f>('Comparison - Tollerance of Amb.'!$D$6,'Comparison - Tollerance of Amb.'!$J$6,'Comparison - Tollerance of Amb.'!$O$6,'Comparison - Tollerance of Amb.'!$T$6)</c:f>
              <c:numCache>
                <c:formatCode>General</c:formatCode>
                <c:ptCount val="4"/>
                <c:pt idx="0">
                  <c:v>5.7777777777777777</c:v>
                </c:pt>
                <c:pt idx="1">
                  <c:v>5.1111111109999996</c:v>
                </c:pt>
                <c:pt idx="2">
                  <c:v>5.0555555555555554</c:v>
                </c:pt>
                <c:pt idx="3" formatCode="0.000">
                  <c:v>3.0256410256410251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C-E44A-9405-01C17BD050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4261631"/>
        <c:axId val="1987413424"/>
      </c:barChart>
      <c:catAx>
        <c:axId val="11142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87413424"/>
        <c:crosses val="autoZero"/>
        <c:auto val="1"/>
        <c:lblAlgn val="ctr"/>
        <c:lblOffset val="100"/>
        <c:noMultiLvlLbl val="0"/>
      </c:catAx>
      <c:valAx>
        <c:axId val="19874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11426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Argentina -  Tollerance of Ambiguity - Attribute: Insolubility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('Comparison - Tollerance of Amb.'!$D$3,'Comparison - Tollerance of Amb.'!$J$3,'Comparison - Tollerance of Amb.'!$O$3,'Comparison - Tollerance of Amb.'!$T$3)</c:f>
              <c:strCache>
                <c:ptCount val="4"/>
                <c:pt idx="0">
                  <c:v>Insolubility - GPT 3.5</c:v>
                </c:pt>
                <c:pt idx="1">
                  <c:v>Insolubility - GPT 4</c:v>
                </c:pt>
                <c:pt idx="2">
                  <c:v>Insolubility - GPT 4o</c:v>
                </c:pt>
                <c:pt idx="3">
                  <c:v>Insolubility - Human</c:v>
                </c:pt>
              </c:strCache>
            </c:strRef>
          </c:cat>
          <c:val>
            <c:numRef>
              <c:f>('Comparison - Tollerance of Amb.'!$D$7,'Comparison - Tollerance of Amb.'!$J$7,'Comparison - Tollerance of Amb.'!$O$7,'Comparison - Tollerance of Amb.'!$T$7)</c:f>
              <c:numCache>
                <c:formatCode>General</c:formatCode>
                <c:ptCount val="4"/>
                <c:pt idx="0">
                  <c:v>5.0555555555555554</c:v>
                </c:pt>
                <c:pt idx="1">
                  <c:v>5.0555555559999998</c:v>
                </c:pt>
                <c:pt idx="2">
                  <c:v>4.9444444444444446</c:v>
                </c:pt>
                <c:pt idx="3" formatCode="0.000">
                  <c:v>3.4404761904761898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E-184F-8531-A115B6CE6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392288"/>
        <c:axId val="189935087"/>
      </c:barChart>
      <c:catAx>
        <c:axId val="19393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89935087"/>
        <c:crosses val="autoZero"/>
        <c:auto val="1"/>
        <c:lblAlgn val="ctr"/>
        <c:lblOffset val="100"/>
        <c:noMultiLvlLbl val="0"/>
      </c:catAx>
      <c:valAx>
        <c:axId val="1899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K"/>
          </a:p>
        </c:txPr>
        <c:crossAx val="19393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5" Type="http://schemas.openxmlformats.org/officeDocument/2006/relationships/chart" Target="../charts/chart122.xml"/><Relationship Id="rId4" Type="http://schemas.openxmlformats.org/officeDocument/2006/relationships/chart" Target="../charts/chart1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6.xml"/><Relationship Id="rId1" Type="http://schemas.openxmlformats.org/officeDocument/2006/relationships/chart" Target="../charts/chart1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18" Type="http://schemas.openxmlformats.org/officeDocument/2006/relationships/chart" Target="../charts/chart79.xml"/><Relationship Id="rId3" Type="http://schemas.openxmlformats.org/officeDocument/2006/relationships/chart" Target="../charts/chart64.xml"/><Relationship Id="rId21" Type="http://schemas.openxmlformats.org/officeDocument/2006/relationships/chart" Target="../charts/chart82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" Type="http://schemas.openxmlformats.org/officeDocument/2006/relationships/chart" Target="../charts/chart63.xml"/><Relationship Id="rId16" Type="http://schemas.openxmlformats.org/officeDocument/2006/relationships/chart" Target="../charts/chart77.xml"/><Relationship Id="rId20" Type="http://schemas.openxmlformats.org/officeDocument/2006/relationships/chart" Target="../charts/chart81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10" Type="http://schemas.openxmlformats.org/officeDocument/2006/relationships/chart" Target="../charts/chart71.xml"/><Relationship Id="rId19" Type="http://schemas.openxmlformats.org/officeDocument/2006/relationships/chart" Target="../charts/chart80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18" Type="http://schemas.openxmlformats.org/officeDocument/2006/relationships/chart" Target="../charts/chart100.xml"/><Relationship Id="rId3" Type="http://schemas.openxmlformats.org/officeDocument/2006/relationships/chart" Target="../charts/chart85.xml"/><Relationship Id="rId21" Type="http://schemas.openxmlformats.org/officeDocument/2006/relationships/chart" Target="../charts/chart103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17" Type="http://schemas.openxmlformats.org/officeDocument/2006/relationships/chart" Target="../charts/chart99.xml"/><Relationship Id="rId2" Type="http://schemas.openxmlformats.org/officeDocument/2006/relationships/chart" Target="../charts/chart84.xml"/><Relationship Id="rId16" Type="http://schemas.openxmlformats.org/officeDocument/2006/relationships/chart" Target="../charts/chart98.xml"/><Relationship Id="rId20" Type="http://schemas.openxmlformats.org/officeDocument/2006/relationships/chart" Target="../charts/chart102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19" Type="http://schemas.openxmlformats.org/officeDocument/2006/relationships/chart" Target="../charts/chart101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7" Type="http://schemas.openxmlformats.org/officeDocument/2006/relationships/chart" Target="../charts/chart110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7" Type="http://schemas.openxmlformats.org/officeDocument/2006/relationships/chart" Target="../charts/chart117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165100</xdr:rowOff>
    </xdr:from>
    <xdr:to>
      <xdr:col>7</xdr:col>
      <xdr:colOff>812800</xdr:colOff>
      <xdr:row>94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67D8B-2102-52F7-AEF0-7008E69BC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95</xdr:row>
      <xdr:rowOff>127000</xdr:rowOff>
    </xdr:from>
    <xdr:to>
      <xdr:col>7</xdr:col>
      <xdr:colOff>800100</xdr:colOff>
      <xdr:row>121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DB6A2-7012-051F-1230-5FF63616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122</xdr:row>
      <xdr:rowOff>88900</xdr:rowOff>
    </xdr:from>
    <xdr:to>
      <xdr:col>7</xdr:col>
      <xdr:colOff>774700</xdr:colOff>
      <xdr:row>147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4B752D-CE58-12E9-DB87-E4C215205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148</xdr:row>
      <xdr:rowOff>152400</xdr:rowOff>
    </xdr:from>
    <xdr:to>
      <xdr:col>7</xdr:col>
      <xdr:colOff>787400</xdr:colOff>
      <xdr:row>174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747DF9-1AD8-4D7C-F454-AC078519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175</xdr:row>
      <xdr:rowOff>101600</xdr:rowOff>
    </xdr:from>
    <xdr:to>
      <xdr:col>7</xdr:col>
      <xdr:colOff>800100</xdr:colOff>
      <xdr:row>201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CAC328-7C75-4BAD-6D30-3F1AABBED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202</xdr:row>
      <xdr:rowOff>165100</xdr:rowOff>
    </xdr:from>
    <xdr:to>
      <xdr:col>8</xdr:col>
      <xdr:colOff>0</xdr:colOff>
      <xdr:row>228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BB9361-5418-3575-B594-9FF3162C0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235</xdr:row>
      <xdr:rowOff>0</xdr:rowOff>
    </xdr:from>
    <xdr:to>
      <xdr:col>8</xdr:col>
      <xdr:colOff>0</xdr:colOff>
      <xdr:row>260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F6CAED-FA96-46AE-64A4-6B6BC131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262</xdr:row>
      <xdr:rowOff>127000</xdr:rowOff>
    </xdr:from>
    <xdr:to>
      <xdr:col>7</xdr:col>
      <xdr:colOff>812800</xdr:colOff>
      <xdr:row>288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C818019-F03B-1FAE-CFBC-BB854A375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289</xdr:row>
      <xdr:rowOff>139700</xdr:rowOff>
    </xdr:from>
    <xdr:to>
      <xdr:col>7</xdr:col>
      <xdr:colOff>812800</xdr:colOff>
      <xdr:row>315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663128D-2ECD-D6C8-5ACE-48B957D4A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316</xdr:row>
      <xdr:rowOff>152400</xdr:rowOff>
    </xdr:from>
    <xdr:to>
      <xdr:col>7</xdr:col>
      <xdr:colOff>787400</xdr:colOff>
      <xdr:row>342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9F4958-A774-024B-D8F2-A5895E96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343</xdr:row>
      <xdr:rowOff>88900</xdr:rowOff>
    </xdr:from>
    <xdr:to>
      <xdr:col>7</xdr:col>
      <xdr:colOff>787400</xdr:colOff>
      <xdr:row>367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1FD81DE-A1CE-BA64-DB82-FFFB100B0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76200</xdr:colOff>
      <xdr:row>369</xdr:row>
      <xdr:rowOff>0</xdr:rowOff>
    </xdr:from>
    <xdr:to>
      <xdr:col>7</xdr:col>
      <xdr:colOff>800100</xdr:colOff>
      <xdr:row>393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F2DA01-E5E3-E940-93E7-CD0F805B3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395</xdr:row>
      <xdr:rowOff>38100</xdr:rowOff>
    </xdr:from>
    <xdr:to>
      <xdr:col>8</xdr:col>
      <xdr:colOff>12700</xdr:colOff>
      <xdr:row>420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0C6A0D8-D42D-C944-8517-EF56AA69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25400</xdr:rowOff>
    </xdr:from>
    <xdr:to>
      <xdr:col>6</xdr:col>
      <xdr:colOff>12700</xdr:colOff>
      <xdr:row>42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9898D6-ED79-5FBC-5A29-ACA2FDB5E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43</xdr:row>
      <xdr:rowOff>165100</xdr:rowOff>
    </xdr:from>
    <xdr:to>
      <xdr:col>6</xdr:col>
      <xdr:colOff>0</xdr:colOff>
      <xdr:row>60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EBA6FC-5A58-6132-C697-B895D452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177800</xdr:rowOff>
    </xdr:from>
    <xdr:to>
      <xdr:col>5</xdr:col>
      <xdr:colOff>1600200</xdr:colOff>
      <xdr:row>77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709AB4-AF33-1404-ECC4-2064D69E9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78</xdr:row>
      <xdr:rowOff>38100</xdr:rowOff>
    </xdr:from>
    <xdr:to>
      <xdr:col>6</xdr:col>
      <xdr:colOff>0</xdr:colOff>
      <xdr:row>94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F9C306-7F91-8736-6DDB-BE66AB3A2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95</xdr:row>
      <xdr:rowOff>50800</xdr:rowOff>
    </xdr:from>
    <xdr:to>
      <xdr:col>6</xdr:col>
      <xdr:colOff>25400</xdr:colOff>
      <xdr:row>111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E78E2D-2C72-39C6-83A4-F59D0373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113</xdr:row>
      <xdr:rowOff>12700</xdr:rowOff>
    </xdr:from>
    <xdr:to>
      <xdr:col>6</xdr:col>
      <xdr:colOff>12700</xdr:colOff>
      <xdr:row>129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D2E954-A91C-E552-B0E1-96963F968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12700</xdr:rowOff>
    </xdr:from>
    <xdr:to>
      <xdr:col>5</xdr:col>
      <xdr:colOff>1600200</xdr:colOff>
      <xdr:row>146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2E6269-2333-42C7-AA01-18175341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152400</xdr:rowOff>
    </xdr:from>
    <xdr:to>
      <xdr:col>7</xdr:col>
      <xdr:colOff>444500</xdr:colOff>
      <xdr:row>26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493D49-450A-C6AA-E4AE-FAD957002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12</xdr:row>
      <xdr:rowOff>190500</xdr:rowOff>
    </xdr:from>
    <xdr:to>
      <xdr:col>13</xdr:col>
      <xdr:colOff>381000</xdr:colOff>
      <xdr:row>26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EAE5BA-4986-DFFE-7A29-44A92A086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38100</xdr:rowOff>
    </xdr:from>
    <xdr:to>
      <xdr:col>8</xdr:col>
      <xdr:colOff>12700</xdr:colOff>
      <xdr:row>93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2D97BE-217E-E026-6A98-538750A74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152400</xdr:rowOff>
    </xdr:from>
    <xdr:to>
      <xdr:col>7</xdr:col>
      <xdr:colOff>1295400</xdr:colOff>
      <xdr:row>120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DA4C79-62A4-064A-9187-A696A4589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121</xdr:row>
      <xdr:rowOff>63500</xdr:rowOff>
    </xdr:from>
    <xdr:to>
      <xdr:col>7</xdr:col>
      <xdr:colOff>1295400</xdr:colOff>
      <xdr:row>146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E0F44D-D81A-7617-6F2C-5CE8D4641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8</xdr:col>
      <xdr:colOff>0</xdr:colOff>
      <xdr:row>173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C67C92-655E-C34F-BF03-54D0F518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174</xdr:row>
      <xdr:rowOff>152400</xdr:rowOff>
    </xdr:from>
    <xdr:to>
      <xdr:col>8</xdr:col>
      <xdr:colOff>38100</xdr:colOff>
      <xdr:row>200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B4BAC2-B583-0F49-AD80-CA57A9C5F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202</xdr:row>
      <xdr:rowOff>12700</xdr:rowOff>
    </xdr:from>
    <xdr:to>
      <xdr:col>8</xdr:col>
      <xdr:colOff>12700</xdr:colOff>
      <xdr:row>227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58F72F1-2DAC-8E47-A053-815917FA2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8</xdr:col>
      <xdr:colOff>38100</xdr:colOff>
      <xdr:row>259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6A0C6A-B8DD-2343-BB48-DAC22E49F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8</xdr:col>
      <xdr:colOff>12700</xdr:colOff>
      <xdr:row>287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D81104-4141-CA4A-B28C-E65E0F822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290</xdr:row>
      <xdr:rowOff>0</xdr:rowOff>
    </xdr:from>
    <xdr:to>
      <xdr:col>8</xdr:col>
      <xdr:colOff>0</xdr:colOff>
      <xdr:row>315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AEF50F4-D217-3B40-89AA-9297D3CD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318</xdr:row>
      <xdr:rowOff>12700</xdr:rowOff>
    </xdr:from>
    <xdr:to>
      <xdr:col>8</xdr:col>
      <xdr:colOff>0</xdr:colOff>
      <xdr:row>343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A9A17F0-8221-B843-AC29-CF22C7CAB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345</xdr:row>
      <xdr:rowOff>101600</xdr:rowOff>
    </xdr:from>
    <xdr:to>
      <xdr:col>7</xdr:col>
      <xdr:colOff>1270000</xdr:colOff>
      <xdr:row>371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78D2F41-F1E8-294F-AA8D-AE36B7B95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25400</xdr:colOff>
      <xdr:row>373</xdr:row>
      <xdr:rowOff>25400</xdr:rowOff>
    </xdr:from>
    <xdr:to>
      <xdr:col>8</xdr:col>
      <xdr:colOff>0</xdr:colOff>
      <xdr:row>399</xdr:row>
      <xdr:rowOff>25400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BBA043-4C99-5448-8DE2-B0C54C3A8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401</xdr:row>
      <xdr:rowOff>0</xdr:rowOff>
    </xdr:from>
    <xdr:to>
      <xdr:col>7</xdr:col>
      <xdr:colOff>1193800</xdr:colOff>
      <xdr:row>427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4C66AEF-1BC0-EC4B-96AA-679D1FCCF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70</xdr:row>
      <xdr:rowOff>38100</xdr:rowOff>
    </xdr:from>
    <xdr:to>
      <xdr:col>6</xdr:col>
      <xdr:colOff>25400</xdr:colOff>
      <xdr:row>93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F1B79-5BCF-2E80-3F0A-F0F45961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0</xdr:colOff>
      <xdr:row>116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8F5DCF-3092-9E44-AC51-737E9659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117</xdr:row>
      <xdr:rowOff>177800</xdr:rowOff>
    </xdr:from>
    <xdr:to>
      <xdr:col>6</xdr:col>
      <xdr:colOff>0</xdr:colOff>
      <xdr:row>140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299006-B503-A144-9A79-F9047BCC5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142</xdr:row>
      <xdr:rowOff>12700</xdr:rowOff>
    </xdr:from>
    <xdr:to>
      <xdr:col>6</xdr:col>
      <xdr:colOff>12700</xdr:colOff>
      <xdr:row>164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4CF0A4-EB97-CA40-8B70-501BEF08E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166</xdr:row>
      <xdr:rowOff>38100</xdr:rowOff>
    </xdr:from>
    <xdr:to>
      <xdr:col>5</xdr:col>
      <xdr:colOff>1193800</xdr:colOff>
      <xdr:row>188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E6BC44-107D-2C41-8E09-B88E379C9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6</xdr:col>
      <xdr:colOff>12700</xdr:colOff>
      <xdr:row>213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CE2008-096A-F044-9B6B-8545BC202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217</xdr:row>
      <xdr:rowOff>0</xdr:rowOff>
    </xdr:from>
    <xdr:to>
      <xdr:col>6</xdr:col>
      <xdr:colOff>38100</xdr:colOff>
      <xdr:row>240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130AA7-2A1A-F04C-8FB4-541A0A24F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241</xdr:row>
      <xdr:rowOff>12700</xdr:rowOff>
    </xdr:from>
    <xdr:to>
      <xdr:col>6</xdr:col>
      <xdr:colOff>88900</xdr:colOff>
      <xdr:row>264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BA7C6C8-A85C-B84D-B422-3142B4398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265</xdr:row>
      <xdr:rowOff>177800</xdr:rowOff>
    </xdr:from>
    <xdr:to>
      <xdr:col>6</xdr:col>
      <xdr:colOff>76200</xdr:colOff>
      <xdr:row>289</xdr:row>
      <xdr:rowOff>12700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82C0149-F020-C54A-901E-DFB2FFC68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290</xdr:row>
      <xdr:rowOff>25400</xdr:rowOff>
    </xdr:from>
    <xdr:to>
      <xdr:col>6</xdr:col>
      <xdr:colOff>38100</xdr:colOff>
      <xdr:row>313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D6B3BBF-3218-BF40-917F-3A9F48CD3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314</xdr:row>
      <xdr:rowOff>139700</xdr:rowOff>
    </xdr:from>
    <xdr:to>
      <xdr:col>6</xdr:col>
      <xdr:colOff>0</xdr:colOff>
      <xdr:row>338</xdr:row>
      <xdr:rowOff>25400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E1DFA38-7428-8F47-97D6-552E0C6EB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339</xdr:row>
      <xdr:rowOff>38100</xdr:rowOff>
    </xdr:from>
    <xdr:to>
      <xdr:col>6</xdr:col>
      <xdr:colOff>12700</xdr:colOff>
      <xdr:row>362</xdr:row>
      <xdr:rowOff>101600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71B83E0-F298-3B4D-BDA3-4DD9EA9D4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363</xdr:row>
      <xdr:rowOff>152400</xdr:rowOff>
    </xdr:from>
    <xdr:to>
      <xdr:col>6</xdr:col>
      <xdr:colOff>12700</xdr:colOff>
      <xdr:row>387</xdr:row>
      <xdr:rowOff>63500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D29D81C-0838-C94E-BCE2-248D749B1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12700</xdr:rowOff>
    </xdr:from>
    <xdr:to>
      <xdr:col>6</xdr:col>
      <xdr:colOff>12700</xdr:colOff>
      <xdr:row>93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2FCF2-494F-C81D-2207-FA4DEF10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96</xdr:row>
      <xdr:rowOff>0</xdr:rowOff>
    </xdr:from>
    <xdr:to>
      <xdr:col>5</xdr:col>
      <xdr:colOff>1701800</xdr:colOff>
      <xdr:row>120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B12D9-D195-E050-CE52-367C060C4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122</xdr:row>
      <xdr:rowOff>12700</xdr:rowOff>
    </xdr:from>
    <xdr:to>
      <xdr:col>6</xdr:col>
      <xdr:colOff>12700</xdr:colOff>
      <xdr:row>146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2099BE-04D0-BF42-B831-A598E6139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150</xdr:row>
      <xdr:rowOff>12700</xdr:rowOff>
    </xdr:from>
    <xdr:to>
      <xdr:col>6</xdr:col>
      <xdr:colOff>12700</xdr:colOff>
      <xdr:row>175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FDDB0-60B0-FD67-ADE4-C3D39D260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12699</xdr:colOff>
      <xdr:row>176</xdr:row>
      <xdr:rowOff>38100</xdr:rowOff>
    </xdr:from>
    <xdr:to>
      <xdr:col>6</xdr:col>
      <xdr:colOff>0</xdr:colOff>
      <xdr:row>198</xdr:row>
      <xdr:rowOff>109720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6BB3D-BE10-2BF5-5AC7-024B08892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199</xdr:row>
      <xdr:rowOff>88900</xdr:rowOff>
    </xdr:from>
    <xdr:to>
      <xdr:col>6</xdr:col>
      <xdr:colOff>0</xdr:colOff>
      <xdr:row>221</xdr:row>
      <xdr:rowOff>160520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416867-9FBA-5626-4C68-8303C6C0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223</xdr:row>
      <xdr:rowOff>12700</xdr:rowOff>
    </xdr:from>
    <xdr:to>
      <xdr:col>6</xdr:col>
      <xdr:colOff>0</xdr:colOff>
      <xdr:row>245</xdr:row>
      <xdr:rowOff>84320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94E9CE-BDFA-3BE2-1E33-5F7120DF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246</xdr:row>
      <xdr:rowOff>165100</xdr:rowOff>
    </xdr:from>
    <xdr:to>
      <xdr:col>6</xdr:col>
      <xdr:colOff>12700</xdr:colOff>
      <xdr:row>269</xdr:row>
      <xdr:rowOff>33520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701C5B-9565-F1A6-AC4E-5D81C97DE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271</xdr:row>
      <xdr:rowOff>25400</xdr:rowOff>
    </xdr:from>
    <xdr:to>
      <xdr:col>6</xdr:col>
      <xdr:colOff>25400</xdr:colOff>
      <xdr:row>293</xdr:row>
      <xdr:rowOff>97020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4491CE-4AD4-ECDA-5EFE-0865E108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295</xdr:row>
      <xdr:rowOff>0</xdr:rowOff>
    </xdr:from>
    <xdr:to>
      <xdr:col>6</xdr:col>
      <xdr:colOff>25400</xdr:colOff>
      <xdr:row>317</xdr:row>
      <xdr:rowOff>71620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7A83FF-08B4-5FBC-91A4-35EA0920E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190500</xdr:rowOff>
    </xdr:from>
    <xdr:to>
      <xdr:col>6</xdr:col>
      <xdr:colOff>63500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E1EF8-ACF8-ECA2-059D-8CD28AAB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38100</xdr:rowOff>
    </xdr:from>
    <xdr:to>
      <xdr:col>6</xdr:col>
      <xdr:colOff>38100</xdr:colOff>
      <xdr:row>110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EAC32-422E-AE4F-5D25-58EFF59D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111</xdr:row>
      <xdr:rowOff>12700</xdr:rowOff>
    </xdr:from>
    <xdr:to>
      <xdr:col>6</xdr:col>
      <xdr:colOff>38100</xdr:colOff>
      <xdr:row>132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99312-4C7B-64C5-C1A2-6BECE2360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133</xdr:row>
      <xdr:rowOff>50800</xdr:rowOff>
    </xdr:from>
    <xdr:to>
      <xdr:col>6</xdr:col>
      <xdr:colOff>38100</xdr:colOff>
      <xdr:row>154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EB330-3AF9-0D99-4C21-1496E1426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6</xdr:col>
      <xdr:colOff>12700</xdr:colOff>
      <xdr:row>176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5F2A13-147C-ABA9-D4B6-213B30C1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6</xdr:col>
      <xdr:colOff>0</xdr:colOff>
      <xdr:row>200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3DA9A-2F49-0E44-BD06-9D49D19A1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204</xdr:row>
      <xdr:rowOff>190500</xdr:rowOff>
    </xdr:from>
    <xdr:to>
      <xdr:col>5</xdr:col>
      <xdr:colOff>1193800</xdr:colOff>
      <xdr:row>227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55C8D7-2B5F-234C-8B95-4FF0238DC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227</xdr:row>
      <xdr:rowOff>190500</xdr:rowOff>
    </xdr:from>
    <xdr:to>
      <xdr:col>6</xdr:col>
      <xdr:colOff>0</xdr:colOff>
      <xdr:row>250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8D15A68-AF04-AF46-B8DC-BAA19D620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251</xdr:row>
      <xdr:rowOff>25400</xdr:rowOff>
    </xdr:from>
    <xdr:to>
      <xdr:col>5</xdr:col>
      <xdr:colOff>1193800</xdr:colOff>
      <xdr:row>273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6E2F3D-5B8C-B749-80D5-766A13EC8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275</xdr:row>
      <xdr:rowOff>50800</xdr:rowOff>
    </xdr:from>
    <xdr:to>
      <xdr:col>6</xdr:col>
      <xdr:colOff>38100</xdr:colOff>
      <xdr:row>297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960CF6-9D15-2B48-ADCC-40BC17501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299</xdr:row>
      <xdr:rowOff>12700</xdr:rowOff>
    </xdr:from>
    <xdr:to>
      <xdr:col>5</xdr:col>
      <xdr:colOff>1181100</xdr:colOff>
      <xdr:row>321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7BEDAC-3F4D-9B40-BE8E-0678283D2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323</xdr:row>
      <xdr:rowOff>12700</xdr:rowOff>
    </xdr:from>
    <xdr:to>
      <xdr:col>6</xdr:col>
      <xdr:colOff>0</xdr:colOff>
      <xdr:row>345</xdr:row>
      <xdr:rowOff>127000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8E085C-6C60-0047-9F8A-C3B55E97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30</xdr:row>
      <xdr:rowOff>0</xdr:rowOff>
    </xdr:from>
    <xdr:to>
      <xdr:col>6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2029B-207D-76AE-3742-6A72B4524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190500</xdr:rowOff>
    </xdr:from>
    <xdr:to>
      <xdr:col>6</xdr:col>
      <xdr:colOff>12700</xdr:colOff>
      <xdr:row>89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B1A68-7602-72F7-A7E4-0578E93B2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6</xdr:col>
      <xdr:colOff>12700</xdr:colOff>
      <xdr:row>109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83D81-D7AC-EE96-9D3A-1E512CC7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6</xdr:col>
      <xdr:colOff>12700</xdr:colOff>
      <xdr:row>129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47DEA6-29E0-80D9-7037-30CB79021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130</xdr:row>
      <xdr:rowOff>38100</xdr:rowOff>
    </xdr:from>
    <xdr:to>
      <xdr:col>6</xdr:col>
      <xdr:colOff>12700</xdr:colOff>
      <xdr:row>149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045D99-CB04-E9B4-FCC6-6A2E9AD5A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151</xdr:row>
      <xdr:rowOff>12700</xdr:rowOff>
    </xdr:from>
    <xdr:to>
      <xdr:col>6</xdr:col>
      <xdr:colOff>12700</xdr:colOff>
      <xdr:row>170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F7A207-95D9-B230-6236-5082C2094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165100</xdr:rowOff>
    </xdr:from>
    <xdr:to>
      <xdr:col>6</xdr:col>
      <xdr:colOff>0</xdr:colOff>
      <xdr:row>69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8BDDDA-1073-4C9A-6A8C-E985C10D6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1339850</xdr:colOff>
      <xdr:row>30</xdr:row>
      <xdr:rowOff>25400</xdr:rowOff>
    </xdr:from>
    <xdr:to>
      <xdr:col>12</xdr:col>
      <xdr:colOff>1295400</xdr:colOff>
      <xdr:row>48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52BE19-0A8A-B29D-1FD2-6886D3929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1314450</xdr:colOff>
      <xdr:row>49</xdr:row>
      <xdr:rowOff>101600</xdr:rowOff>
    </xdr:from>
    <xdr:to>
      <xdr:col>12</xdr:col>
      <xdr:colOff>1270000</xdr:colOff>
      <xdr:row>68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FE774-CE57-A3DB-850C-DE884EEF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44450</xdr:colOff>
      <xdr:row>68</xdr:row>
      <xdr:rowOff>190500</xdr:rowOff>
    </xdr:from>
    <xdr:to>
      <xdr:col>13</xdr:col>
      <xdr:colOff>38100</xdr:colOff>
      <xdr:row>87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46006F-97D7-7328-5858-EEC304286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1333500</xdr:colOff>
      <xdr:row>90</xdr:row>
      <xdr:rowOff>12700</xdr:rowOff>
    </xdr:from>
    <xdr:to>
      <xdr:col>12</xdr:col>
      <xdr:colOff>1289050</xdr:colOff>
      <xdr:row>108</xdr:row>
      <xdr:rowOff>165100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BD8118C-C7D6-CD0D-687F-12A6E458A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109</xdr:row>
      <xdr:rowOff>177800</xdr:rowOff>
    </xdr:from>
    <xdr:to>
      <xdr:col>12</xdr:col>
      <xdr:colOff>1301750</xdr:colOff>
      <xdr:row>128</xdr:row>
      <xdr:rowOff>127000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7A725D8-1B0F-7A10-652C-D63CDCEF9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25400</xdr:colOff>
      <xdr:row>130</xdr:row>
      <xdr:rowOff>12700</xdr:rowOff>
    </xdr:from>
    <xdr:to>
      <xdr:col>13</xdr:col>
      <xdr:colOff>19050</xdr:colOff>
      <xdr:row>148</xdr:row>
      <xdr:rowOff>165100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BDF6586-E88E-54B9-E266-660244633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12700</xdr:colOff>
      <xdr:row>151</xdr:row>
      <xdr:rowOff>0</xdr:rowOff>
    </xdr:from>
    <xdr:to>
      <xdr:col>13</xdr:col>
      <xdr:colOff>6350</xdr:colOff>
      <xdr:row>169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7F5826F-0941-023D-558D-5073E0BAC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25400</xdr:colOff>
      <xdr:row>30</xdr:row>
      <xdr:rowOff>25400</xdr:rowOff>
    </xdr:from>
    <xdr:to>
      <xdr:col>20</xdr:col>
      <xdr:colOff>800100</xdr:colOff>
      <xdr:row>48</xdr:row>
      <xdr:rowOff>190500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73C201D-510D-DB4D-AF19-9CFB59D90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63500</xdr:colOff>
      <xdr:row>49</xdr:row>
      <xdr:rowOff>190500</xdr:rowOff>
    </xdr:from>
    <xdr:to>
      <xdr:col>21</xdr:col>
      <xdr:colOff>12700</xdr:colOff>
      <xdr:row>68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620246A-B621-D86C-E3C6-E24607038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38100</xdr:colOff>
      <xdr:row>70</xdr:row>
      <xdr:rowOff>12700</xdr:rowOff>
    </xdr:from>
    <xdr:to>
      <xdr:col>20</xdr:col>
      <xdr:colOff>812800</xdr:colOff>
      <xdr:row>89</xdr:row>
      <xdr:rowOff>12700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AF7FB28-6EFC-563D-9B89-978635E2F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89</xdr:row>
      <xdr:rowOff>190500</xdr:rowOff>
    </xdr:from>
    <xdr:to>
      <xdr:col>20</xdr:col>
      <xdr:colOff>774700</xdr:colOff>
      <xdr:row>108</xdr:row>
      <xdr:rowOff>190500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98C7732-239A-CEA6-E333-AA10B8B55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12700</xdr:colOff>
      <xdr:row>110</xdr:row>
      <xdr:rowOff>0</xdr:rowOff>
    </xdr:from>
    <xdr:to>
      <xdr:col>20</xdr:col>
      <xdr:colOff>787400</xdr:colOff>
      <xdr:row>129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114E63A-4A20-F399-33E8-C51AED2D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38100</xdr:colOff>
      <xdr:row>129</xdr:row>
      <xdr:rowOff>190500</xdr:rowOff>
    </xdr:from>
    <xdr:to>
      <xdr:col>20</xdr:col>
      <xdr:colOff>812800</xdr:colOff>
      <xdr:row>148</xdr:row>
      <xdr:rowOff>190500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25F086-8209-0046-C70E-8690AF7B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12700</xdr:colOff>
      <xdr:row>150</xdr:row>
      <xdr:rowOff>0</xdr:rowOff>
    </xdr:from>
    <xdr:to>
      <xdr:col>20</xdr:col>
      <xdr:colOff>787400</xdr:colOff>
      <xdr:row>169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C2BD39D-3CC6-8E4B-33FC-2D57DE62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12700</xdr:rowOff>
    </xdr:from>
    <xdr:to>
      <xdr:col>5</xdr:col>
      <xdr:colOff>0</xdr:colOff>
      <xdr:row>47</xdr:row>
      <xdr:rowOff>12700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8EF9EB8-6865-6CFD-3357-48ED2735D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47</xdr:row>
      <xdr:rowOff>177800</xdr:rowOff>
    </xdr:from>
    <xdr:to>
      <xdr:col>5</xdr:col>
      <xdr:colOff>38100</xdr:colOff>
      <xdr:row>66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244FF76-AAF1-48C7-B187-1D3BB70E2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66</xdr:row>
      <xdr:rowOff>165100</xdr:rowOff>
    </xdr:from>
    <xdr:to>
      <xdr:col>4</xdr:col>
      <xdr:colOff>1524000</xdr:colOff>
      <xdr:row>85</xdr:row>
      <xdr:rowOff>25400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FD7C968-E159-822C-E5F6-0C1B2671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50800</xdr:colOff>
      <xdr:row>105</xdr:row>
      <xdr:rowOff>38100</xdr:rowOff>
    </xdr:from>
    <xdr:to>
      <xdr:col>4</xdr:col>
      <xdr:colOff>1549400</xdr:colOff>
      <xdr:row>123</xdr:row>
      <xdr:rowOff>101600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775A93-7FC2-874B-CE16-698678695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124</xdr:row>
      <xdr:rowOff>165100</xdr:rowOff>
    </xdr:from>
    <xdr:to>
      <xdr:col>4</xdr:col>
      <xdr:colOff>1524000</xdr:colOff>
      <xdr:row>143</xdr:row>
      <xdr:rowOff>25400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79ADF74-DFD5-32F9-87D1-350931F4E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144</xdr:row>
      <xdr:rowOff>12700</xdr:rowOff>
    </xdr:from>
    <xdr:to>
      <xdr:col>5</xdr:col>
      <xdr:colOff>12700</xdr:colOff>
      <xdr:row>162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C067C91-2B79-9B1C-440D-30C79CF56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9</xdr:col>
      <xdr:colOff>1663700</xdr:colOff>
      <xdr:row>47</xdr:row>
      <xdr:rowOff>50800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BA3FEE5-37B2-1DF3-14E4-95ACA15D5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38100</xdr:colOff>
      <xdr:row>47</xdr:row>
      <xdr:rowOff>190500</xdr:rowOff>
    </xdr:from>
    <xdr:to>
      <xdr:col>10</xdr:col>
      <xdr:colOff>0</xdr:colOff>
      <xdr:row>66</xdr:row>
      <xdr:rowOff>114300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DE913C9-D98B-B761-653E-1B46FD7A4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825500</xdr:colOff>
      <xdr:row>67</xdr:row>
      <xdr:rowOff>63500</xdr:rowOff>
    </xdr:from>
    <xdr:to>
      <xdr:col>9</xdr:col>
      <xdr:colOff>1625600</xdr:colOff>
      <xdr:row>85</xdr:row>
      <xdr:rowOff>190500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10BE5FB-FE90-88AF-4827-328727E3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87</xdr:row>
      <xdr:rowOff>25400</xdr:rowOff>
    </xdr:from>
    <xdr:to>
      <xdr:col>9</xdr:col>
      <xdr:colOff>1638300</xdr:colOff>
      <xdr:row>105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D9223D3-9F55-72A8-777E-92937B1BC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812800</xdr:colOff>
      <xdr:row>106</xdr:row>
      <xdr:rowOff>38100</xdr:rowOff>
    </xdr:from>
    <xdr:to>
      <xdr:col>9</xdr:col>
      <xdr:colOff>1612900</xdr:colOff>
      <xdr:row>124</xdr:row>
      <xdr:rowOff>165100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E75599A-6682-0F8F-2FCF-7394A1E9A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800100</xdr:colOff>
      <xdr:row>125</xdr:row>
      <xdr:rowOff>76200</xdr:rowOff>
    </xdr:from>
    <xdr:to>
      <xdr:col>9</xdr:col>
      <xdr:colOff>1600200</xdr:colOff>
      <xdr:row>144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57FE79C-B618-AECF-709E-8A98F2DF6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812800</xdr:colOff>
      <xdr:row>144</xdr:row>
      <xdr:rowOff>139700</xdr:rowOff>
    </xdr:from>
    <xdr:to>
      <xdr:col>9</xdr:col>
      <xdr:colOff>1612900</xdr:colOff>
      <xdr:row>163</xdr:row>
      <xdr:rowOff>63500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24D1573-F5F4-7D27-D93D-B4F971247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6350</xdr:colOff>
      <xdr:row>29</xdr:row>
      <xdr:rowOff>0</xdr:rowOff>
    </xdr:from>
    <xdr:to>
      <xdr:col>14</xdr:col>
      <xdr:colOff>1701800</xdr:colOff>
      <xdr:row>47</xdr:row>
      <xdr:rowOff>25400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29BFFDE-5FAB-34BB-AF47-35B8758F3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25400</xdr:colOff>
      <xdr:row>48</xdr:row>
      <xdr:rowOff>0</xdr:rowOff>
    </xdr:from>
    <xdr:to>
      <xdr:col>15</xdr:col>
      <xdr:colOff>6350</xdr:colOff>
      <xdr:row>66</xdr:row>
      <xdr:rowOff>25400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5DE9B17-6DCD-1040-B86B-E4628619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19050</xdr:colOff>
      <xdr:row>67</xdr:row>
      <xdr:rowOff>76200</xdr:rowOff>
    </xdr:from>
    <xdr:to>
      <xdr:col>15</xdr:col>
      <xdr:colOff>0</xdr:colOff>
      <xdr:row>85</xdr:row>
      <xdr:rowOff>101600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8C0DD3F-E850-2A53-573B-4A0996AE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6350</xdr:colOff>
      <xdr:row>86</xdr:row>
      <xdr:rowOff>177800</xdr:rowOff>
    </xdr:from>
    <xdr:to>
      <xdr:col>14</xdr:col>
      <xdr:colOff>1701800</xdr:colOff>
      <xdr:row>105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5D56ADC-2318-5DBF-8F9F-DC5C59B77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19050</xdr:colOff>
      <xdr:row>106</xdr:row>
      <xdr:rowOff>25400</xdr:rowOff>
    </xdr:from>
    <xdr:to>
      <xdr:col>15</xdr:col>
      <xdr:colOff>0</xdr:colOff>
      <xdr:row>124</xdr:row>
      <xdr:rowOff>50800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DDCEB6-7BDF-3E16-E073-E73D47662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6350</xdr:colOff>
      <xdr:row>125</xdr:row>
      <xdr:rowOff>6350</xdr:rowOff>
    </xdr:from>
    <xdr:to>
      <xdr:col>14</xdr:col>
      <xdr:colOff>1701800</xdr:colOff>
      <xdr:row>143</xdr:row>
      <xdr:rowOff>31750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7B9AD3D0-CA67-558F-A85A-3C763C9EA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12700</xdr:colOff>
      <xdr:row>144</xdr:row>
      <xdr:rowOff>19050</xdr:rowOff>
    </xdr:from>
    <xdr:to>
      <xdr:col>14</xdr:col>
      <xdr:colOff>1708150</xdr:colOff>
      <xdr:row>162</xdr:row>
      <xdr:rowOff>44450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4AFDADA-B668-DB9E-5FD5-92273D4F9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86</xdr:row>
      <xdr:rowOff>31750</xdr:rowOff>
    </xdr:from>
    <xdr:to>
      <xdr:col>5</xdr:col>
      <xdr:colOff>0</xdr:colOff>
      <xdr:row>104</xdr:row>
      <xdr:rowOff>12700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227A8321-4AE7-AFBD-59AE-EBCFDAD85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12700</xdr:rowOff>
    </xdr:from>
    <xdr:to>
      <xdr:col>5</xdr:col>
      <xdr:colOff>76200</xdr:colOff>
      <xdr:row>45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3DCB4-C01D-2D87-88CE-F52595A5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12700</xdr:rowOff>
    </xdr:from>
    <xdr:to>
      <xdr:col>5</xdr:col>
      <xdr:colOff>76200</xdr:colOff>
      <xdr:row>63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ED4FB9-B54D-F347-7EB2-2F748EA9D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50800</xdr:rowOff>
    </xdr:from>
    <xdr:to>
      <xdr:col>5</xdr:col>
      <xdr:colOff>76200</xdr:colOff>
      <xdr:row>81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11D096-8AB2-3E7B-E2AF-3FF2DB3E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82</xdr:row>
      <xdr:rowOff>88900</xdr:rowOff>
    </xdr:from>
    <xdr:to>
      <xdr:col>5</xdr:col>
      <xdr:colOff>88900</xdr:colOff>
      <xdr:row>99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5E3A76-9CB2-9A8E-941F-F828317D1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100</xdr:row>
      <xdr:rowOff>114300</xdr:rowOff>
    </xdr:from>
    <xdr:to>
      <xdr:col>5</xdr:col>
      <xdr:colOff>88900</xdr:colOff>
      <xdr:row>117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BA26FF-06DD-EB38-6A19-DB3EC4550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118</xdr:row>
      <xdr:rowOff>139700</xdr:rowOff>
    </xdr:from>
    <xdr:to>
      <xdr:col>5</xdr:col>
      <xdr:colOff>76200</xdr:colOff>
      <xdr:row>135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E54CDF-AB47-B353-0454-235403611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136</xdr:row>
      <xdr:rowOff>139700</xdr:rowOff>
    </xdr:from>
    <xdr:to>
      <xdr:col>5</xdr:col>
      <xdr:colOff>76200</xdr:colOff>
      <xdr:row>153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8E094D-9772-562B-CB04-3FDFF8689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12700</xdr:rowOff>
    </xdr:from>
    <xdr:to>
      <xdr:col>5</xdr:col>
      <xdr:colOff>12700</xdr:colOff>
      <xdr:row>56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185BE-7681-0F31-65AD-82C6FB4B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190500</xdr:rowOff>
    </xdr:from>
    <xdr:to>
      <xdr:col>4</xdr:col>
      <xdr:colOff>1130300</xdr:colOff>
      <xdr:row>74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4FA54C-87B3-E276-2AF1-1812EF15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50800</xdr:rowOff>
    </xdr:from>
    <xdr:to>
      <xdr:col>5</xdr:col>
      <xdr:colOff>0</xdr:colOff>
      <xdr:row>94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A11EB3-B77C-214F-3D94-8554DA61A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95</xdr:row>
      <xdr:rowOff>25400</xdr:rowOff>
    </xdr:from>
    <xdr:to>
      <xdr:col>5</xdr:col>
      <xdr:colOff>0</xdr:colOff>
      <xdr:row>113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39357E-21E2-B4B8-5749-56FBC5FE5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113</xdr:row>
      <xdr:rowOff>190500</xdr:rowOff>
    </xdr:from>
    <xdr:to>
      <xdr:col>5</xdr:col>
      <xdr:colOff>0</xdr:colOff>
      <xdr:row>132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9C9C3F-1F23-77EC-4CA2-3D36C65D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132</xdr:row>
      <xdr:rowOff>177800</xdr:rowOff>
    </xdr:from>
    <xdr:to>
      <xdr:col>4</xdr:col>
      <xdr:colOff>1104900</xdr:colOff>
      <xdr:row>151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207C1C-0862-9040-C82C-ECF890011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4</xdr:col>
      <xdr:colOff>1104900</xdr:colOff>
      <xdr:row>170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C234B5F-3CFE-6C35-E469-47BEB285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1C8-A4DC-C44F-8D50-A4DC5E11DE00}">
  <dimension ref="A1:AY233"/>
  <sheetViews>
    <sheetView topLeftCell="X12" zoomScale="99" workbookViewId="0">
      <selection activeCell="AH53" sqref="AH53"/>
    </sheetView>
  </sheetViews>
  <sheetFormatPr baseColWidth="10" defaultRowHeight="16" x14ac:dyDescent="0.2"/>
  <cols>
    <col min="1" max="1" width="24.1640625" customWidth="1"/>
    <col min="2" max="2" width="19.83203125" customWidth="1"/>
    <col min="8" max="8" width="10.83203125" customWidth="1"/>
    <col min="10" max="10" width="26.5" customWidth="1"/>
    <col min="11" max="11" width="30.5" customWidth="1"/>
    <col min="12" max="12" width="10.83203125" customWidth="1"/>
    <col min="17" max="17" width="28.5" customWidth="1"/>
    <col min="18" max="18" width="20.5" customWidth="1"/>
    <col min="26" max="26" width="17.6640625" customWidth="1"/>
    <col min="27" max="27" width="18.33203125" customWidth="1"/>
    <col min="28" max="28" width="22.1640625" customWidth="1"/>
    <col min="29" max="29" width="22.83203125" customWidth="1"/>
    <col min="30" max="30" width="21.33203125" customWidth="1"/>
    <col min="33" max="33" width="28.83203125" customWidth="1"/>
    <col min="34" max="34" width="20" customWidth="1"/>
    <col min="40" max="40" width="21.33203125" customWidth="1"/>
    <col min="41" max="41" width="14.5" customWidth="1"/>
    <col min="47" max="47" width="24.6640625" customWidth="1"/>
    <col min="48" max="48" width="19.1640625" customWidth="1"/>
  </cols>
  <sheetData>
    <row r="1" spans="1:51" x14ac:dyDescent="0.2">
      <c r="A1" s="32" t="s">
        <v>17</v>
      </c>
      <c r="B1" s="32"/>
      <c r="C1" s="32"/>
      <c r="D1" s="32"/>
      <c r="E1" s="32"/>
      <c r="J1" s="32" t="s">
        <v>40</v>
      </c>
      <c r="K1" s="32"/>
      <c r="L1" s="32"/>
      <c r="M1" s="32"/>
      <c r="N1" s="32"/>
      <c r="Q1" s="32" t="s">
        <v>86</v>
      </c>
      <c r="R1" s="32"/>
      <c r="S1" s="32"/>
      <c r="T1" s="32"/>
      <c r="U1" s="32"/>
      <c r="Z1" s="32" t="s">
        <v>17</v>
      </c>
      <c r="AA1" s="33"/>
      <c r="AB1" s="33"/>
      <c r="AC1" s="33"/>
      <c r="AD1" s="33"/>
      <c r="AG1" s="32" t="s">
        <v>177</v>
      </c>
      <c r="AH1" s="32"/>
      <c r="AI1" s="32"/>
      <c r="AJ1" s="32"/>
      <c r="AK1" s="32"/>
      <c r="AN1" s="32" t="s">
        <v>178</v>
      </c>
      <c r="AO1" s="32"/>
      <c r="AP1" s="32"/>
      <c r="AQ1" s="32"/>
      <c r="AR1" s="32"/>
      <c r="AU1" s="32" t="s">
        <v>179</v>
      </c>
      <c r="AV1" s="32"/>
      <c r="AW1" s="32"/>
      <c r="AX1" s="32"/>
      <c r="AY1" s="32"/>
    </row>
    <row r="2" spans="1:51" s="2" customFormat="1" ht="19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J2" s="3" t="s">
        <v>0</v>
      </c>
      <c r="K2" s="3" t="s">
        <v>1</v>
      </c>
      <c r="L2" s="3" t="s">
        <v>2</v>
      </c>
      <c r="M2" s="3" t="s">
        <v>3</v>
      </c>
      <c r="N2" s="3" t="s">
        <v>4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Z2" s="3" t="s">
        <v>0</v>
      </c>
      <c r="AA2" s="3" t="s">
        <v>1</v>
      </c>
      <c r="AB2" s="3" t="s">
        <v>2</v>
      </c>
      <c r="AC2" s="3" t="s">
        <v>3</v>
      </c>
      <c r="AD2" s="3" t="s">
        <v>4</v>
      </c>
      <c r="AG2" s="3" t="s">
        <v>0</v>
      </c>
      <c r="AH2" s="3" t="s">
        <v>1</v>
      </c>
      <c r="AI2" s="3" t="s">
        <v>2</v>
      </c>
      <c r="AJ2" s="3" t="s">
        <v>3</v>
      </c>
      <c r="AK2" s="3" t="s">
        <v>4</v>
      </c>
      <c r="AN2" s="3" t="s">
        <v>0</v>
      </c>
      <c r="AO2" s="3" t="s">
        <v>1</v>
      </c>
      <c r="AP2" s="3" t="s">
        <v>2</v>
      </c>
      <c r="AQ2" s="3" t="s">
        <v>3</v>
      </c>
      <c r="AR2" s="3" t="s">
        <v>4</v>
      </c>
      <c r="AU2" s="3" t="s">
        <v>0</v>
      </c>
      <c r="AV2" s="3" t="s">
        <v>1</v>
      </c>
      <c r="AW2" s="3" t="s">
        <v>2</v>
      </c>
      <c r="AX2" s="3" t="s">
        <v>3</v>
      </c>
      <c r="AY2" s="3" t="s">
        <v>4</v>
      </c>
    </row>
    <row r="3" spans="1:51" x14ac:dyDescent="0.2">
      <c r="A3" t="s">
        <v>5</v>
      </c>
      <c r="B3" t="s">
        <v>6</v>
      </c>
      <c r="C3" s="1">
        <v>5</v>
      </c>
      <c r="D3" s="1">
        <v>5</v>
      </c>
      <c r="E3" s="1">
        <v>4</v>
      </c>
      <c r="J3" t="s">
        <v>5</v>
      </c>
      <c r="K3" t="s">
        <v>6</v>
      </c>
      <c r="L3" s="1">
        <v>5</v>
      </c>
      <c r="M3" s="1">
        <v>5</v>
      </c>
      <c r="N3" s="1">
        <v>5</v>
      </c>
      <c r="Q3" t="s">
        <v>5</v>
      </c>
      <c r="R3" t="s">
        <v>6</v>
      </c>
      <c r="S3" s="1">
        <v>5</v>
      </c>
      <c r="T3" s="1">
        <v>5</v>
      </c>
      <c r="U3" s="1">
        <v>4.2857142860000002</v>
      </c>
      <c r="Z3" t="s">
        <v>102</v>
      </c>
      <c r="AA3" t="s">
        <v>103</v>
      </c>
      <c r="AB3">
        <v>5</v>
      </c>
      <c r="AC3">
        <v>5</v>
      </c>
      <c r="AD3" s="24">
        <v>4.7142857139999998</v>
      </c>
      <c r="AG3" t="s">
        <v>5</v>
      </c>
      <c r="AH3" t="s">
        <v>6</v>
      </c>
      <c r="AI3" s="1">
        <v>5</v>
      </c>
      <c r="AJ3" s="1">
        <v>5</v>
      </c>
      <c r="AK3" s="1">
        <v>4</v>
      </c>
      <c r="AN3" t="s">
        <v>5</v>
      </c>
      <c r="AO3" t="s">
        <v>6</v>
      </c>
      <c r="AP3" s="1">
        <v>5</v>
      </c>
      <c r="AQ3" s="1">
        <v>5</v>
      </c>
      <c r="AR3" s="1">
        <v>3.42</v>
      </c>
      <c r="AU3" t="s">
        <v>5</v>
      </c>
      <c r="AV3" t="s">
        <v>6</v>
      </c>
      <c r="AW3" s="1">
        <v>4</v>
      </c>
      <c r="AX3" s="1">
        <v>4.1399999999999997</v>
      </c>
      <c r="AY3" s="1">
        <v>3.85</v>
      </c>
    </row>
    <row r="4" spans="1:51" x14ac:dyDescent="0.2">
      <c r="A4" t="s">
        <v>5</v>
      </c>
      <c r="B4" t="s">
        <v>7</v>
      </c>
      <c r="C4" s="1">
        <v>4.5</v>
      </c>
      <c r="D4" s="1">
        <v>5</v>
      </c>
      <c r="E4" s="1">
        <v>4</v>
      </c>
      <c r="J4" t="s">
        <v>5</v>
      </c>
      <c r="K4" t="s">
        <v>7</v>
      </c>
      <c r="L4" s="1">
        <v>4.5</v>
      </c>
      <c r="M4" s="1">
        <v>4.7142857139999998</v>
      </c>
      <c r="N4" s="1">
        <v>4.1428571429999996</v>
      </c>
      <c r="Q4" t="s">
        <v>5</v>
      </c>
      <c r="R4" t="s">
        <v>7</v>
      </c>
      <c r="S4" s="1">
        <v>5</v>
      </c>
      <c r="T4" s="1">
        <v>5</v>
      </c>
      <c r="U4" s="1">
        <v>4.2857142860000002</v>
      </c>
      <c r="Z4" t="s">
        <v>167</v>
      </c>
      <c r="AA4" t="s">
        <v>162</v>
      </c>
      <c r="AB4">
        <v>5</v>
      </c>
      <c r="AC4">
        <v>5</v>
      </c>
      <c r="AD4">
        <v>5</v>
      </c>
      <c r="AG4" t="s">
        <v>5</v>
      </c>
      <c r="AH4" t="s">
        <v>7</v>
      </c>
      <c r="AI4" s="1">
        <v>5</v>
      </c>
      <c r="AJ4" s="1">
        <v>4.8570000000000002</v>
      </c>
      <c r="AK4" s="1">
        <v>4</v>
      </c>
      <c r="AN4" t="s">
        <v>5</v>
      </c>
      <c r="AO4" t="s">
        <v>7</v>
      </c>
      <c r="AP4" s="1">
        <v>5</v>
      </c>
      <c r="AQ4" s="1">
        <v>5</v>
      </c>
      <c r="AR4" s="1">
        <v>3.57</v>
      </c>
      <c r="AU4" t="s">
        <v>5</v>
      </c>
      <c r="AV4" t="s">
        <v>7</v>
      </c>
      <c r="AW4" s="1">
        <v>4</v>
      </c>
      <c r="AX4" s="1">
        <v>4</v>
      </c>
      <c r="AY4" s="1">
        <v>3.85</v>
      </c>
    </row>
    <row r="5" spans="1:51" x14ac:dyDescent="0.2">
      <c r="A5" t="s">
        <v>5</v>
      </c>
      <c r="B5" t="s">
        <v>8</v>
      </c>
      <c r="C5" s="1">
        <v>5</v>
      </c>
      <c r="D5" s="1">
        <v>5</v>
      </c>
      <c r="E5" s="1">
        <v>4</v>
      </c>
      <c r="J5" t="s">
        <v>5</v>
      </c>
      <c r="K5" t="s">
        <v>8</v>
      </c>
      <c r="L5" s="1">
        <v>4.5</v>
      </c>
      <c r="M5" s="1">
        <v>4.7142857139999998</v>
      </c>
      <c r="N5" s="1">
        <v>4.1428571429999996</v>
      </c>
      <c r="Q5" t="s">
        <v>5</v>
      </c>
      <c r="R5" t="s">
        <v>8</v>
      </c>
      <c r="S5" s="1">
        <v>5</v>
      </c>
      <c r="T5" s="1">
        <v>5</v>
      </c>
      <c r="U5" s="1">
        <v>4.2857142860000002</v>
      </c>
      <c r="AG5" t="s">
        <v>5</v>
      </c>
      <c r="AH5" t="s">
        <v>8</v>
      </c>
      <c r="AI5" s="1">
        <v>5</v>
      </c>
      <c r="AJ5" s="1">
        <v>5</v>
      </c>
      <c r="AK5" s="1">
        <v>4</v>
      </c>
      <c r="AN5" t="s">
        <v>5</v>
      </c>
      <c r="AO5" t="s">
        <v>8</v>
      </c>
      <c r="AP5" s="1">
        <v>5</v>
      </c>
      <c r="AQ5" s="1">
        <v>4.8499999999999996</v>
      </c>
      <c r="AR5" s="1">
        <v>4</v>
      </c>
      <c r="AU5" t="s">
        <v>5</v>
      </c>
      <c r="AV5" t="s">
        <v>8</v>
      </c>
      <c r="AW5" s="1">
        <v>4</v>
      </c>
      <c r="AX5" s="1">
        <v>4.1399999999999997</v>
      </c>
      <c r="AY5" s="1">
        <v>3.85</v>
      </c>
    </row>
    <row r="6" spans="1:51" x14ac:dyDescent="0.2">
      <c r="A6" t="s">
        <v>5</v>
      </c>
      <c r="B6" t="s">
        <v>9</v>
      </c>
      <c r="C6" s="1">
        <v>4.5</v>
      </c>
      <c r="D6" s="1">
        <v>5</v>
      </c>
      <c r="E6" s="1">
        <v>4</v>
      </c>
      <c r="J6" t="s">
        <v>5</v>
      </c>
      <c r="K6" t="s">
        <v>9</v>
      </c>
      <c r="L6" s="1">
        <v>4.75</v>
      </c>
      <c r="M6" s="1">
        <v>4.8571428570000004</v>
      </c>
      <c r="N6" s="1">
        <v>3.7142857139999998</v>
      </c>
      <c r="Q6" t="s">
        <v>5</v>
      </c>
      <c r="R6" t="s">
        <v>9</v>
      </c>
      <c r="S6" s="1">
        <v>5</v>
      </c>
      <c r="T6" s="1">
        <v>5</v>
      </c>
      <c r="U6" s="1">
        <v>4.2857142860000002</v>
      </c>
      <c r="Z6" s="34" t="s">
        <v>86</v>
      </c>
      <c r="AA6" s="33"/>
      <c r="AB6" s="33"/>
      <c r="AC6" s="33"/>
      <c r="AD6" s="33"/>
      <c r="AG6" t="s">
        <v>5</v>
      </c>
      <c r="AH6" t="s">
        <v>9</v>
      </c>
      <c r="AI6" s="1">
        <v>5</v>
      </c>
      <c r="AJ6" s="1">
        <v>5</v>
      </c>
      <c r="AK6" s="1">
        <v>4.1399999999999997</v>
      </c>
      <c r="AN6" t="s">
        <v>5</v>
      </c>
      <c r="AO6" t="s">
        <v>9</v>
      </c>
      <c r="AP6" s="1">
        <v>5</v>
      </c>
      <c r="AQ6" s="1">
        <v>5</v>
      </c>
      <c r="AR6" s="1">
        <v>3.85</v>
      </c>
      <c r="AU6" t="s">
        <v>5</v>
      </c>
      <c r="AV6" t="s">
        <v>9</v>
      </c>
      <c r="AW6" s="1">
        <v>4</v>
      </c>
      <c r="AX6" s="1">
        <v>4</v>
      </c>
      <c r="AY6" s="1">
        <v>3.85</v>
      </c>
    </row>
    <row r="7" spans="1:51" ht="19" x14ac:dyDescent="0.25">
      <c r="A7" t="s">
        <v>5</v>
      </c>
      <c r="B7" t="s">
        <v>10</v>
      </c>
      <c r="C7" s="1">
        <v>5</v>
      </c>
      <c r="D7" s="1">
        <v>5</v>
      </c>
      <c r="E7" s="1">
        <v>4</v>
      </c>
      <c r="J7" t="s">
        <v>5</v>
      </c>
      <c r="K7" t="s">
        <v>10</v>
      </c>
      <c r="L7" s="1">
        <v>4.75</v>
      </c>
      <c r="M7" s="1">
        <v>4.8571428570000004</v>
      </c>
      <c r="N7" s="1">
        <v>3.7142857139999998</v>
      </c>
      <c r="Q7" t="s">
        <v>5</v>
      </c>
      <c r="R7" t="s">
        <v>10</v>
      </c>
      <c r="S7" s="1">
        <v>5</v>
      </c>
      <c r="T7" s="1">
        <v>5</v>
      </c>
      <c r="U7" s="1">
        <v>4.2857142860000002</v>
      </c>
      <c r="Z7" s="3" t="s">
        <v>0</v>
      </c>
      <c r="AA7" s="3" t="s">
        <v>1</v>
      </c>
      <c r="AB7" s="3" t="s">
        <v>2</v>
      </c>
      <c r="AC7" s="3" t="s">
        <v>3</v>
      </c>
      <c r="AD7" s="3" t="s">
        <v>4</v>
      </c>
      <c r="AG7" t="s">
        <v>5</v>
      </c>
      <c r="AH7" t="s">
        <v>10</v>
      </c>
      <c r="AI7" s="1">
        <v>5</v>
      </c>
      <c r="AJ7" s="1">
        <v>5</v>
      </c>
      <c r="AK7" s="1">
        <v>3.42</v>
      </c>
      <c r="AN7" t="s">
        <v>5</v>
      </c>
      <c r="AO7" t="s">
        <v>10</v>
      </c>
      <c r="AP7" s="1">
        <v>5</v>
      </c>
      <c r="AQ7" s="1">
        <v>5</v>
      </c>
      <c r="AR7" s="1">
        <v>3.57</v>
      </c>
      <c r="AU7" t="s">
        <v>5</v>
      </c>
      <c r="AV7" t="s">
        <v>10</v>
      </c>
      <c r="AW7" s="1">
        <v>4</v>
      </c>
      <c r="AX7" s="1">
        <v>4</v>
      </c>
      <c r="AY7" s="1">
        <v>3.85</v>
      </c>
    </row>
    <row r="8" spans="1:51" x14ac:dyDescent="0.2">
      <c r="A8" t="s">
        <v>5</v>
      </c>
      <c r="B8" t="s">
        <v>18</v>
      </c>
      <c r="C8" s="1">
        <v>5</v>
      </c>
      <c r="D8" s="1">
        <v>5</v>
      </c>
      <c r="E8" s="1">
        <v>4</v>
      </c>
      <c r="J8" t="s">
        <v>5</v>
      </c>
      <c r="K8" t="s">
        <v>18</v>
      </c>
      <c r="L8" s="1">
        <v>4.75</v>
      </c>
      <c r="M8" s="1">
        <v>4.8571428570000004</v>
      </c>
      <c r="N8" s="1">
        <v>4.5714285710000002</v>
      </c>
      <c r="Q8" t="s">
        <v>5</v>
      </c>
      <c r="R8" t="s">
        <v>18</v>
      </c>
      <c r="S8" s="1">
        <v>5</v>
      </c>
      <c r="T8" s="1">
        <v>5</v>
      </c>
      <c r="U8" s="1">
        <v>4.2857142860000002</v>
      </c>
      <c r="Z8" t="s">
        <v>102</v>
      </c>
      <c r="AA8" t="s">
        <v>103</v>
      </c>
      <c r="AB8">
        <v>5</v>
      </c>
      <c r="AC8">
        <v>5</v>
      </c>
      <c r="AD8" s="24">
        <v>4.7142857139999998</v>
      </c>
      <c r="AG8" t="s">
        <v>5</v>
      </c>
      <c r="AH8" t="s">
        <v>18</v>
      </c>
      <c r="AI8" s="1">
        <v>5</v>
      </c>
      <c r="AJ8" s="1">
        <v>5</v>
      </c>
      <c r="AK8" s="1">
        <v>4</v>
      </c>
      <c r="AN8" t="s">
        <v>5</v>
      </c>
      <c r="AO8" t="s">
        <v>18</v>
      </c>
      <c r="AP8" s="1">
        <v>4</v>
      </c>
      <c r="AQ8" s="1">
        <v>4.28</v>
      </c>
      <c r="AR8" s="1">
        <v>3.51</v>
      </c>
      <c r="AU8" t="s">
        <v>5</v>
      </c>
      <c r="AV8" t="s">
        <v>18</v>
      </c>
      <c r="AW8" s="1">
        <v>4</v>
      </c>
      <c r="AX8" s="1">
        <v>4.1399999999999997</v>
      </c>
      <c r="AY8" s="1">
        <v>4</v>
      </c>
    </row>
    <row r="9" spans="1:51" x14ac:dyDescent="0.2">
      <c r="A9" t="s">
        <v>5</v>
      </c>
      <c r="B9" t="s">
        <v>11</v>
      </c>
      <c r="C9" s="1">
        <v>5</v>
      </c>
      <c r="D9" s="1">
        <v>5</v>
      </c>
      <c r="E9" s="1">
        <v>4</v>
      </c>
      <c r="J9" t="s">
        <v>5</v>
      </c>
      <c r="K9" t="s">
        <v>11</v>
      </c>
      <c r="L9" s="1">
        <v>4.75</v>
      </c>
      <c r="M9" s="1">
        <v>4.8571428570000004</v>
      </c>
      <c r="N9" s="1">
        <v>3.7142857139999998</v>
      </c>
      <c r="Q9" t="s">
        <v>5</v>
      </c>
      <c r="R9" t="s">
        <v>11</v>
      </c>
      <c r="S9" s="1">
        <v>5</v>
      </c>
      <c r="T9" s="1">
        <v>5</v>
      </c>
      <c r="U9" s="1">
        <v>4.2857142860000002</v>
      </c>
      <c r="Z9" t="s">
        <v>169</v>
      </c>
      <c r="AA9" t="s">
        <v>165</v>
      </c>
      <c r="AB9">
        <v>5</v>
      </c>
      <c r="AC9">
        <v>4.1428571429999996</v>
      </c>
      <c r="AD9">
        <v>4.4285714289999998</v>
      </c>
      <c r="AG9" t="s">
        <v>5</v>
      </c>
      <c r="AH9" t="s">
        <v>11</v>
      </c>
      <c r="AI9" s="1">
        <v>5</v>
      </c>
      <c r="AJ9" s="1">
        <v>5</v>
      </c>
      <c r="AK9" s="1">
        <v>4</v>
      </c>
      <c r="AN9" t="s">
        <v>5</v>
      </c>
      <c r="AO9" t="s">
        <v>11</v>
      </c>
      <c r="AP9" s="1">
        <v>5</v>
      </c>
      <c r="AQ9" s="1">
        <v>5</v>
      </c>
      <c r="AR9" s="1">
        <v>3.71</v>
      </c>
      <c r="AU9" t="s">
        <v>5</v>
      </c>
      <c r="AV9" t="s">
        <v>11</v>
      </c>
      <c r="AW9" s="1">
        <v>4</v>
      </c>
      <c r="AX9" s="1">
        <v>4.1399999999999997</v>
      </c>
      <c r="AY9" s="1">
        <v>4</v>
      </c>
    </row>
    <row r="10" spans="1:51" x14ac:dyDescent="0.2">
      <c r="C10" s="1"/>
      <c r="D10" s="1"/>
      <c r="E10" s="1"/>
      <c r="L10" s="1"/>
      <c r="M10" s="1"/>
      <c r="N10" s="1"/>
      <c r="S10" s="1"/>
      <c r="T10" s="1"/>
      <c r="U10" s="1"/>
      <c r="AI10" s="1"/>
      <c r="AJ10" s="1"/>
      <c r="AK10" s="1"/>
      <c r="AP10" s="1"/>
      <c r="AQ10" s="1"/>
      <c r="AR10" s="1"/>
      <c r="AW10" s="1"/>
      <c r="AX10" s="1"/>
      <c r="AY10" s="1"/>
    </row>
    <row r="11" spans="1:51" x14ac:dyDescent="0.2">
      <c r="A11" t="s">
        <v>12</v>
      </c>
      <c r="B11" t="s">
        <v>6</v>
      </c>
      <c r="C11" s="1">
        <v>4.5</v>
      </c>
      <c r="D11" s="1">
        <v>4.7142857139999998</v>
      </c>
      <c r="E11" s="1">
        <v>4.1428571429999996</v>
      </c>
      <c r="J11" t="s">
        <v>12</v>
      </c>
      <c r="K11" t="s">
        <v>6</v>
      </c>
      <c r="L11" s="1">
        <v>4.75</v>
      </c>
      <c r="M11" s="1">
        <v>4.8571428570000004</v>
      </c>
      <c r="N11" s="1">
        <v>4.2857142860000002</v>
      </c>
      <c r="Q11" t="s">
        <v>12</v>
      </c>
      <c r="R11" t="s">
        <v>6</v>
      </c>
      <c r="S11" s="1">
        <v>5</v>
      </c>
      <c r="T11" s="1">
        <v>5</v>
      </c>
      <c r="U11" s="1">
        <v>4.2857142860000002</v>
      </c>
      <c r="Z11" s="32" t="s">
        <v>104</v>
      </c>
      <c r="AA11" s="33"/>
      <c r="AB11" s="33"/>
      <c r="AC11" s="33"/>
      <c r="AD11" s="33"/>
      <c r="AG11" t="s">
        <v>12</v>
      </c>
      <c r="AH11" t="s">
        <v>6</v>
      </c>
      <c r="AI11" s="1">
        <v>5</v>
      </c>
      <c r="AJ11" s="1">
        <v>4.8499999999999996</v>
      </c>
      <c r="AK11" s="1">
        <v>4.1399999999999997</v>
      </c>
      <c r="AN11" t="s">
        <v>12</v>
      </c>
      <c r="AO11" t="s">
        <v>6</v>
      </c>
      <c r="AP11" s="1">
        <v>5</v>
      </c>
      <c r="AQ11" s="1">
        <v>4</v>
      </c>
      <c r="AR11" s="1">
        <v>4.1399999999999997</v>
      </c>
      <c r="AU11" t="s">
        <v>12</v>
      </c>
      <c r="AV11" t="s">
        <v>6</v>
      </c>
      <c r="AW11" s="1">
        <v>4</v>
      </c>
      <c r="AX11" s="1">
        <v>4</v>
      </c>
      <c r="AY11" s="1">
        <v>3.85</v>
      </c>
    </row>
    <row r="12" spans="1:51" ht="19" x14ac:dyDescent="0.25">
      <c r="A12" t="s">
        <v>12</v>
      </c>
      <c r="B12" t="s">
        <v>7</v>
      </c>
      <c r="C12" s="1">
        <v>5</v>
      </c>
      <c r="D12" s="1">
        <v>5</v>
      </c>
      <c r="E12" s="1">
        <v>5</v>
      </c>
      <c r="J12" t="s">
        <v>12</v>
      </c>
      <c r="K12" t="s">
        <v>7</v>
      </c>
      <c r="L12" s="1">
        <v>4.5</v>
      </c>
      <c r="M12" s="1">
        <v>4.5714285710000002</v>
      </c>
      <c r="N12" s="1">
        <v>3.8571428569999999</v>
      </c>
      <c r="Q12" t="s">
        <v>12</v>
      </c>
      <c r="R12" t="s">
        <v>7</v>
      </c>
      <c r="S12" s="1">
        <v>5</v>
      </c>
      <c r="T12" s="1">
        <v>5</v>
      </c>
      <c r="U12" s="1">
        <v>5</v>
      </c>
      <c r="Z12" s="3" t="s">
        <v>0</v>
      </c>
      <c r="AA12" s="3" t="s">
        <v>1</v>
      </c>
      <c r="AB12" s="3" t="s">
        <v>2</v>
      </c>
      <c r="AC12" s="3" t="s">
        <v>3</v>
      </c>
      <c r="AD12" s="3" t="s">
        <v>4</v>
      </c>
      <c r="AG12" t="s">
        <v>12</v>
      </c>
      <c r="AH12" t="s">
        <v>7</v>
      </c>
      <c r="AI12" s="1">
        <v>5</v>
      </c>
      <c r="AJ12" s="1">
        <v>4.71</v>
      </c>
      <c r="AK12" s="1">
        <v>4.1399999999999997</v>
      </c>
      <c r="AN12" t="s">
        <v>12</v>
      </c>
      <c r="AO12" t="s">
        <v>7</v>
      </c>
      <c r="AP12" s="1">
        <v>5</v>
      </c>
      <c r="AQ12" s="1">
        <v>4.57</v>
      </c>
      <c r="AR12" s="1">
        <v>4.42</v>
      </c>
      <c r="AU12" t="s">
        <v>12</v>
      </c>
      <c r="AV12" t="s">
        <v>7</v>
      </c>
      <c r="AW12" s="1">
        <v>4</v>
      </c>
      <c r="AX12" s="1">
        <v>4</v>
      </c>
      <c r="AY12" s="1">
        <v>3.85</v>
      </c>
    </row>
    <row r="13" spans="1:51" x14ac:dyDescent="0.2">
      <c r="A13" t="s">
        <v>12</v>
      </c>
      <c r="B13" t="s">
        <v>8</v>
      </c>
      <c r="C13" s="1">
        <v>4.5</v>
      </c>
      <c r="D13" s="1">
        <v>4.7142857139999998</v>
      </c>
      <c r="E13" s="1">
        <v>4.2857142860000002</v>
      </c>
      <c r="J13" t="s">
        <v>12</v>
      </c>
      <c r="K13" t="s">
        <v>8</v>
      </c>
      <c r="L13" s="1">
        <v>4.75</v>
      </c>
      <c r="M13" s="1">
        <v>4.4285714289999998</v>
      </c>
      <c r="N13" s="1">
        <v>4</v>
      </c>
      <c r="Q13" t="s">
        <v>12</v>
      </c>
      <c r="R13" t="s">
        <v>8</v>
      </c>
      <c r="S13" s="1">
        <v>5</v>
      </c>
      <c r="T13" s="1">
        <v>5</v>
      </c>
      <c r="U13" s="1">
        <v>5</v>
      </c>
      <c r="Z13" t="s">
        <v>102</v>
      </c>
      <c r="AA13" t="s">
        <v>103</v>
      </c>
      <c r="AB13">
        <v>4.5</v>
      </c>
      <c r="AC13">
        <v>4.4285714289999998</v>
      </c>
      <c r="AD13">
        <v>4.4285714289999998</v>
      </c>
      <c r="AG13" t="s">
        <v>12</v>
      </c>
      <c r="AH13" t="s">
        <v>8</v>
      </c>
      <c r="AI13" s="1">
        <v>5</v>
      </c>
      <c r="AJ13" s="1">
        <v>4.71</v>
      </c>
      <c r="AK13" s="1">
        <v>4.1399999999999997</v>
      </c>
      <c r="AN13" t="s">
        <v>12</v>
      </c>
      <c r="AO13" t="s">
        <v>8</v>
      </c>
      <c r="AP13" s="1">
        <v>4.75</v>
      </c>
      <c r="AQ13" s="1">
        <v>4</v>
      </c>
      <c r="AR13" s="1">
        <v>4</v>
      </c>
      <c r="AU13" t="s">
        <v>12</v>
      </c>
      <c r="AV13" t="s">
        <v>8</v>
      </c>
      <c r="AW13" s="1">
        <v>4</v>
      </c>
      <c r="AX13" s="1">
        <v>4</v>
      </c>
      <c r="AY13" s="1">
        <v>3.85</v>
      </c>
    </row>
    <row r="14" spans="1:51" x14ac:dyDescent="0.2">
      <c r="A14" t="s">
        <v>12</v>
      </c>
      <c r="B14" t="s">
        <v>9</v>
      </c>
      <c r="C14" s="1">
        <v>5</v>
      </c>
      <c r="D14" s="1">
        <v>5</v>
      </c>
      <c r="E14" s="1">
        <v>5</v>
      </c>
      <c r="J14" t="s">
        <v>12</v>
      </c>
      <c r="K14" t="s">
        <v>9</v>
      </c>
      <c r="L14" s="1">
        <v>4.75</v>
      </c>
      <c r="M14" s="1">
        <v>4.5714285710000002</v>
      </c>
      <c r="N14" s="1">
        <v>4</v>
      </c>
      <c r="Q14" t="s">
        <v>12</v>
      </c>
      <c r="R14" t="s">
        <v>9</v>
      </c>
      <c r="S14" s="1">
        <v>5</v>
      </c>
      <c r="T14" s="1">
        <v>5</v>
      </c>
      <c r="U14" s="1">
        <v>5</v>
      </c>
      <c r="Z14" t="s">
        <v>168</v>
      </c>
      <c r="AA14" t="s">
        <v>165</v>
      </c>
      <c r="AB14">
        <v>4.25</v>
      </c>
      <c r="AC14">
        <v>4.1428571429999996</v>
      </c>
      <c r="AD14">
        <v>4</v>
      </c>
      <c r="AG14" t="s">
        <v>12</v>
      </c>
      <c r="AH14" t="s">
        <v>9</v>
      </c>
      <c r="AI14" s="1">
        <v>5</v>
      </c>
      <c r="AJ14" s="1">
        <v>4.8499999999999996</v>
      </c>
      <c r="AK14" s="1">
        <v>4.1399999999999997</v>
      </c>
      <c r="AN14" t="s">
        <v>12</v>
      </c>
      <c r="AO14" t="s">
        <v>9</v>
      </c>
      <c r="AP14" s="1">
        <v>4.5</v>
      </c>
      <c r="AQ14" s="1">
        <v>4.1399999999999997</v>
      </c>
      <c r="AR14" s="1">
        <v>4.1399999999999997</v>
      </c>
      <c r="AU14" t="s">
        <v>12</v>
      </c>
      <c r="AV14" t="s">
        <v>9</v>
      </c>
      <c r="AW14" s="1">
        <v>4</v>
      </c>
      <c r="AX14" s="1">
        <v>4</v>
      </c>
      <c r="AY14" s="1">
        <v>3.85</v>
      </c>
    </row>
    <row r="15" spans="1:51" x14ac:dyDescent="0.2">
      <c r="A15" t="s">
        <v>12</v>
      </c>
      <c r="B15" t="s">
        <v>10</v>
      </c>
      <c r="C15" s="1">
        <v>5</v>
      </c>
      <c r="D15" s="1">
        <v>5</v>
      </c>
      <c r="E15" s="1">
        <v>4.2857142860000002</v>
      </c>
      <c r="J15" t="s">
        <v>12</v>
      </c>
      <c r="K15" t="s">
        <v>10</v>
      </c>
      <c r="L15" s="1">
        <v>4.75</v>
      </c>
      <c r="M15" s="1">
        <v>4.7142857139999998</v>
      </c>
      <c r="N15" s="1">
        <v>4</v>
      </c>
      <c r="Q15" t="s">
        <v>12</v>
      </c>
      <c r="R15" t="s">
        <v>10</v>
      </c>
      <c r="S15" s="1">
        <v>5</v>
      </c>
      <c r="T15" s="1">
        <v>5</v>
      </c>
      <c r="U15" s="1">
        <v>4.2857142860000002</v>
      </c>
      <c r="AG15" t="s">
        <v>12</v>
      </c>
      <c r="AH15" t="s">
        <v>10</v>
      </c>
      <c r="AI15" s="1">
        <v>5</v>
      </c>
      <c r="AJ15" s="1">
        <v>5</v>
      </c>
      <c r="AK15" s="1">
        <v>4</v>
      </c>
      <c r="AN15" t="s">
        <v>12</v>
      </c>
      <c r="AO15" t="s">
        <v>10</v>
      </c>
      <c r="AP15" s="1">
        <v>5</v>
      </c>
      <c r="AQ15" s="1">
        <v>5</v>
      </c>
      <c r="AR15" s="1">
        <v>3.85</v>
      </c>
      <c r="AU15" t="s">
        <v>12</v>
      </c>
      <c r="AV15" t="s">
        <v>10</v>
      </c>
      <c r="AW15" s="1">
        <v>4</v>
      </c>
      <c r="AX15" s="1">
        <v>4</v>
      </c>
      <c r="AY15" s="1">
        <v>3.85</v>
      </c>
    </row>
    <row r="16" spans="1:51" x14ac:dyDescent="0.2">
      <c r="A16" t="s">
        <v>12</v>
      </c>
      <c r="B16" t="s">
        <v>18</v>
      </c>
      <c r="C16" s="1">
        <v>5</v>
      </c>
      <c r="D16" s="1">
        <v>5</v>
      </c>
      <c r="E16" s="1">
        <v>5</v>
      </c>
      <c r="J16" t="s">
        <v>12</v>
      </c>
      <c r="K16" t="s">
        <v>18</v>
      </c>
      <c r="L16" s="1">
        <v>4.5</v>
      </c>
      <c r="M16" s="1">
        <v>4.5714285710000002</v>
      </c>
      <c r="N16" s="1">
        <v>3.8571428569999999</v>
      </c>
      <c r="Q16" t="s">
        <v>12</v>
      </c>
      <c r="R16" t="s">
        <v>18</v>
      </c>
      <c r="S16" s="1">
        <v>5</v>
      </c>
      <c r="T16" s="1">
        <v>5</v>
      </c>
      <c r="U16" s="1">
        <v>4.2857142860000002</v>
      </c>
      <c r="Z16" s="32" t="s">
        <v>177</v>
      </c>
      <c r="AA16" s="33"/>
      <c r="AB16" s="33"/>
      <c r="AC16" s="33"/>
      <c r="AD16" s="33"/>
      <c r="AG16" t="s">
        <v>12</v>
      </c>
      <c r="AH16" t="s">
        <v>18</v>
      </c>
      <c r="AI16" s="1">
        <v>5</v>
      </c>
      <c r="AJ16" s="1">
        <v>4.8499999999999996</v>
      </c>
      <c r="AK16" s="1">
        <v>4.1399999999999997</v>
      </c>
      <c r="AN16" t="s">
        <v>12</v>
      </c>
      <c r="AO16" t="s">
        <v>18</v>
      </c>
      <c r="AP16" s="1">
        <v>4.75</v>
      </c>
      <c r="AQ16" s="1">
        <v>4.1399999999999997</v>
      </c>
      <c r="AR16" s="1">
        <v>4.1399999999999997</v>
      </c>
      <c r="AU16" t="s">
        <v>12</v>
      </c>
      <c r="AV16" t="s">
        <v>18</v>
      </c>
      <c r="AW16" s="1">
        <v>4</v>
      </c>
      <c r="AX16" s="1">
        <v>4</v>
      </c>
      <c r="AY16" s="1">
        <v>3.85</v>
      </c>
    </row>
    <row r="17" spans="1:51" ht="19" x14ac:dyDescent="0.25">
      <c r="A17" t="s">
        <v>12</v>
      </c>
      <c r="B17" t="s">
        <v>11</v>
      </c>
      <c r="C17" s="1">
        <v>4.5</v>
      </c>
      <c r="D17" s="1">
        <v>4.5714285710000002</v>
      </c>
      <c r="E17" s="1">
        <v>4.1428571429999996</v>
      </c>
      <c r="J17" t="s">
        <v>12</v>
      </c>
      <c r="K17" t="s">
        <v>11</v>
      </c>
      <c r="L17" s="1">
        <v>5</v>
      </c>
      <c r="M17" s="1">
        <v>4.4285714289999998</v>
      </c>
      <c r="N17" s="1">
        <v>3.8571428569999999</v>
      </c>
      <c r="Q17" t="s">
        <v>12</v>
      </c>
      <c r="R17" t="s">
        <v>11</v>
      </c>
      <c r="S17" s="1">
        <v>5</v>
      </c>
      <c r="T17" s="1">
        <v>5</v>
      </c>
      <c r="U17" s="1">
        <v>5</v>
      </c>
      <c r="Z17" s="3" t="s">
        <v>0</v>
      </c>
      <c r="AA17" s="3" t="s">
        <v>1</v>
      </c>
      <c r="AB17" s="3" t="s">
        <v>2</v>
      </c>
      <c r="AC17" s="3" t="s">
        <v>3</v>
      </c>
      <c r="AD17" s="3" t="s">
        <v>4</v>
      </c>
      <c r="AG17" t="s">
        <v>12</v>
      </c>
      <c r="AH17" t="s">
        <v>11</v>
      </c>
      <c r="AI17" s="1">
        <v>5</v>
      </c>
      <c r="AJ17" s="1">
        <v>4.71</v>
      </c>
      <c r="AK17" s="1">
        <v>4.1399999999999997</v>
      </c>
      <c r="AN17" t="s">
        <v>12</v>
      </c>
      <c r="AO17" t="s">
        <v>11</v>
      </c>
      <c r="AP17" s="1">
        <v>5</v>
      </c>
      <c r="AQ17" s="1">
        <v>5</v>
      </c>
      <c r="AR17" s="1">
        <v>4.28</v>
      </c>
      <c r="AU17" t="s">
        <v>12</v>
      </c>
      <c r="AV17" t="s">
        <v>11</v>
      </c>
      <c r="AW17" s="1">
        <v>4</v>
      </c>
      <c r="AX17" s="1">
        <v>4</v>
      </c>
      <c r="AY17" s="1">
        <v>3.85</v>
      </c>
    </row>
    <row r="18" spans="1:51" x14ac:dyDescent="0.2">
      <c r="C18" s="1"/>
      <c r="D18" s="1"/>
      <c r="E18" s="1"/>
      <c r="L18" s="1"/>
      <c r="M18" s="1"/>
      <c r="N18" s="1"/>
      <c r="S18" s="1"/>
      <c r="T18" s="1"/>
      <c r="U18" s="1"/>
      <c r="Z18" t="s">
        <v>102</v>
      </c>
      <c r="AA18" t="s">
        <v>103</v>
      </c>
      <c r="AB18">
        <v>5</v>
      </c>
      <c r="AC18">
        <v>4.8499999999999996</v>
      </c>
      <c r="AD18">
        <v>4.1399999999999997</v>
      </c>
      <c r="AI18" s="1"/>
      <c r="AJ18" s="1"/>
      <c r="AK18" s="1"/>
      <c r="AP18" s="1"/>
      <c r="AQ18" s="1"/>
      <c r="AR18" s="1"/>
      <c r="AW18" s="1"/>
      <c r="AX18" s="1"/>
      <c r="AY18" s="1"/>
    </row>
    <row r="19" spans="1:51" x14ac:dyDescent="0.2">
      <c r="A19" t="s">
        <v>13</v>
      </c>
      <c r="B19" t="s">
        <v>6</v>
      </c>
      <c r="C19" s="1">
        <v>5</v>
      </c>
      <c r="D19" s="1">
        <v>5</v>
      </c>
      <c r="E19" s="1">
        <v>4</v>
      </c>
      <c r="J19" t="s">
        <v>13</v>
      </c>
      <c r="K19" t="s">
        <v>6</v>
      </c>
      <c r="L19" s="1">
        <v>4.5</v>
      </c>
      <c r="M19" s="1">
        <v>4.5714285710000002</v>
      </c>
      <c r="N19" s="1">
        <v>3.4285714289999998</v>
      </c>
      <c r="Q19" t="s">
        <v>13</v>
      </c>
      <c r="R19" t="s">
        <v>6</v>
      </c>
      <c r="S19" s="1">
        <v>5</v>
      </c>
      <c r="T19" s="1">
        <v>5</v>
      </c>
      <c r="U19" s="1">
        <v>4</v>
      </c>
      <c r="Z19" t="s">
        <v>168</v>
      </c>
      <c r="AA19" t="s">
        <v>162</v>
      </c>
      <c r="AB19">
        <v>5</v>
      </c>
      <c r="AC19">
        <v>4.8499999999999996</v>
      </c>
      <c r="AD19">
        <v>4.1399999999999997</v>
      </c>
      <c r="AG19" t="s">
        <v>13</v>
      </c>
      <c r="AH19" t="s">
        <v>6</v>
      </c>
      <c r="AI19" s="1">
        <v>5</v>
      </c>
      <c r="AJ19" s="1">
        <v>4.8499999999999996</v>
      </c>
      <c r="AK19" s="1">
        <v>4</v>
      </c>
      <c r="AN19" t="s">
        <v>13</v>
      </c>
      <c r="AO19" t="s">
        <v>6</v>
      </c>
      <c r="AP19" s="1">
        <v>4</v>
      </c>
      <c r="AQ19" s="1">
        <v>4</v>
      </c>
      <c r="AR19" s="1">
        <v>3.14</v>
      </c>
      <c r="AU19" t="s">
        <v>13</v>
      </c>
      <c r="AV19" t="s">
        <v>6</v>
      </c>
      <c r="AW19" s="1">
        <v>4</v>
      </c>
      <c r="AX19" s="1">
        <v>3.85</v>
      </c>
      <c r="AY19" s="1">
        <v>3.28</v>
      </c>
    </row>
    <row r="20" spans="1:51" x14ac:dyDescent="0.2">
      <c r="A20" t="s">
        <v>13</v>
      </c>
      <c r="B20" t="s">
        <v>7</v>
      </c>
      <c r="C20" s="1">
        <v>5</v>
      </c>
      <c r="D20" s="1">
        <v>5</v>
      </c>
      <c r="E20" s="1">
        <v>4</v>
      </c>
      <c r="J20" t="s">
        <v>13</v>
      </c>
      <c r="K20" t="s">
        <v>7</v>
      </c>
      <c r="L20" s="1">
        <v>3.75</v>
      </c>
      <c r="M20" s="1">
        <v>4.2857142860000002</v>
      </c>
      <c r="N20" s="1">
        <v>2.8571428569999999</v>
      </c>
      <c r="Q20" t="s">
        <v>13</v>
      </c>
      <c r="R20" t="s">
        <v>7</v>
      </c>
      <c r="S20" s="1">
        <v>5</v>
      </c>
      <c r="T20" s="1">
        <v>5</v>
      </c>
      <c r="U20" s="1">
        <v>4</v>
      </c>
      <c r="AG20" t="s">
        <v>13</v>
      </c>
      <c r="AH20" t="s">
        <v>7</v>
      </c>
      <c r="AI20" s="1">
        <v>5</v>
      </c>
      <c r="AJ20" s="1">
        <v>4.8499999999999996</v>
      </c>
      <c r="AK20" s="1">
        <v>4</v>
      </c>
      <c r="AN20" t="s">
        <v>13</v>
      </c>
      <c r="AO20" t="s">
        <v>7</v>
      </c>
      <c r="AP20" s="1">
        <v>5</v>
      </c>
      <c r="AQ20" s="1">
        <v>5</v>
      </c>
      <c r="AR20" s="1">
        <v>3.57</v>
      </c>
      <c r="AU20" t="s">
        <v>13</v>
      </c>
      <c r="AV20" t="s">
        <v>7</v>
      </c>
      <c r="AW20" s="1">
        <v>4</v>
      </c>
      <c r="AX20" s="1">
        <v>3.85</v>
      </c>
      <c r="AY20" s="1">
        <v>3.28</v>
      </c>
    </row>
    <row r="21" spans="1:51" x14ac:dyDescent="0.2">
      <c r="A21" t="s">
        <v>13</v>
      </c>
      <c r="B21" t="s">
        <v>8</v>
      </c>
      <c r="C21" s="1">
        <v>5</v>
      </c>
      <c r="D21" s="1">
        <v>5</v>
      </c>
      <c r="E21" s="1">
        <v>4</v>
      </c>
      <c r="J21" t="s">
        <v>13</v>
      </c>
      <c r="K21" t="s">
        <v>8</v>
      </c>
      <c r="L21" s="1">
        <v>4</v>
      </c>
      <c r="M21" s="1">
        <v>4.2857142860000002</v>
      </c>
      <c r="N21" s="1">
        <v>2.8571428569999999</v>
      </c>
      <c r="Q21" t="s">
        <v>13</v>
      </c>
      <c r="R21" t="s">
        <v>8</v>
      </c>
      <c r="S21" s="1">
        <v>5</v>
      </c>
      <c r="T21" s="1">
        <v>5</v>
      </c>
      <c r="U21" s="1">
        <v>4</v>
      </c>
      <c r="Z21" s="32" t="s">
        <v>178</v>
      </c>
      <c r="AA21" s="33"/>
      <c r="AB21" s="33"/>
      <c r="AC21" s="33"/>
      <c r="AD21" s="33"/>
      <c r="AG21" t="s">
        <v>13</v>
      </c>
      <c r="AH21" t="s">
        <v>8</v>
      </c>
      <c r="AI21" s="1">
        <v>5</v>
      </c>
      <c r="AJ21" s="1">
        <v>4.8499999999999996</v>
      </c>
      <c r="AK21" s="1">
        <v>4</v>
      </c>
      <c r="AN21" t="s">
        <v>13</v>
      </c>
      <c r="AO21" t="s">
        <v>8</v>
      </c>
      <c r="AP21" s="1">
        <v>5</v>
      </c>
      <c r="AQ21" s="1">
        <v>4.71</v>
      </c>
      <c r="AR21" s="1">
        <v>2.85</v>
      </c>
      <c r="AU21" t="s">
        <v>13</v>
      </c>
      <c r="AV21" t="s">
        <v>8</v>
      </c>
      <c r="AW21" s="1">
        <v>4</v>
      </c>
      <c r="AX21" s="1">
        <v>3.85</v>
      </c>
      <c r="AY21" s="1">
        <v>3.28</v>
      </c>
    </row>
    <row r="22" spans="1:51" ht="19" x14ac:dyDescent="0.25">
      <c r="A22" t="s">
        <v>13</v>
      </c>
      <c r="B22" t="s">
        <v>9</v>
      </c>
      <c r="C22" s="1">
        <v>5</v>
      </c>
      <c r="D22" s="1">
        <v>5</v>
      </c>
      <c r="E22" s="1">
        <v>4</v>
      </c>
      <c r="J22" t="s">
        <v>13</v>
      </c>
      <c r="K22" t="s">
        <v>9</v>
      </c>
      <c r="L22" s="1">
        <v>4</v>
      </c>
      <c r="M22" s="1">
        <v>3.7142857139999998</v>
      </c>
      <c r="N22" s="1">
        <v>3.4285714289999998</v>
      </c>
      <c r="Q22" t="s">
        <v>13</v>
      </c>
      <c r="R22" t="s">
        <v>9</v>
      </c>
      <c r="S22" s="1">
        <v>5</v>
      </c>
      <c r="T22" s="1">
        <v>5</v>
      </c>
      <c r="U22" s="1">
        <v>4</v>
      </c>
      <c r="Z22" s="3" t="s">
        <v>0</v>
      </c>
      <c r="AA22" s="3" t="s">
        <v>1</v>
      </c>
      <c r="AB22" s="3" t="s">
        <v>2</v>
      </c>
      <c r="AC22" s="3" t="s">
        <v>3</v>
      </c>
      <c r="AD22" s="3" t="s">
        <v>4</v>
      </c>
      <c r="AG22" t="s">
        <v>13</v>
      </c>
      <c r="AH22" t="s">
        <v>9</v>
      </c>
      <c r="AI22" s="1">
        <v>5</v>
      </c>
      <c r="AJ22" s="1">
        <v>5</v>
      </c>
      <c r="AK22" s="1">
        <v>4</v>
      </c>
      <c r="AN22" t="s">
        <v>13</v>
      </c>
      <c r="AO22" t="s">
        <v>9</v>
      </c>
      <c r="AP22" s="1">
        <v>5</v>
      </c>
      <c r="AQ22" s="1">
        <v>5</v>
      </c>
      <c r="AR22" s="1">
        <v>3.28</v>
      </c>
      <c r="AU22" t="s">
        <v>13</v>
      </c>
      <c r="AV22" t="s">
        <v>9</v>
      </c>
      <c r="AW22" s="1">
        <v>4</v>
      </c>
      <c r="AX22" s="1">
        <v>3.85</v>
      </c>
      <c r="AY22" s="1">
        <v>3.28</v>
      </c>
    </row>
    <row r="23" spans="1:51" x14ac:dyDescent="0.2">
      <c r="A23" t="s">
        <v>13</v>
      </c>
      <c r="B23" t="s">
        <v>10</v>
      </c>
      <c r="C23" s="1">
        <v>5</v>
      </c>
      <c r="D23" s="1">
        <v>5</v>
      </c>
      <c r="E23" s="1">
        <v>4</v>
      </c>
      <c r="J23" t="s">
        <v>13</v>
      </c>
      <c r="K23" t="s">
        <v>10</v>
      </c>
      <c r="L23" s="1">
        <v>4.5</v>
      </c>
      <c r="M23" s="1">
        <v>4.5714285710000002</v>
      </c>
      <c r="N23" s="1">
        <v>3.7142857139999998</v>
      </c>
      <c r="Q23" t="s">
        <v>13</v>
      </c>
      <c r="R23" t="s">
        <v>10</v>
      </c>
      <c r="S23" s="1">
        <v>5</v>
      </c>
      <c r="T23" s="1">
        <v>5</v>
      </c>
      <c r="U23" s="1">
        <v>4</v>
      </c>
      <c r="Z23" t="s">
        <v>102</v>
      </c>
      <c r="AA23" t="s">
        <v>103</v>
      </c>
      <c r="AB23">
        <v>5</v>
      </c>
      <c r="AC23">
        <v>4.71</v>
      </c>
      <c r="AD23">
        <v>4.8499999999999996</v>
      </c>
      <c r="AG23" t="s">
        <v>13</v>
      </c>
      <c r="AH23" t="s">
        <v>10</v>
      </c>
      <c r="AI23" s="1">
        <v>5</v>
      </c>
      <c r="AJ23" s="1">
        <v>5</v>
      </c>
      <c r="AK23" s="1">
        <v>3.71</v>
      </c>
      <c r="AN23" t="s">
        <v>13</v>
      </c>
      <c r="AO23" t="s">
        <v>10</v>
      </c>
      <c r="AP23" s="1">
        <v>5</v>
      </c>
      <c r="AQ23" s="1">
        <v>5</v>
      </c>
      <c r="AR23" s="1">
        <v>3.42</v>
      </c>
      <c r="AU23" t="s">
        <v>13</v>
      </c>
      <c r="AV23" t="s">
        <v>10</v>
      </c>
      <c r="AW23" s="1">
        <v>4</v>
      </c>
      <c r="AX23" s="1">
        <v>3.85</v>
      </c>
      <c r="AY23" s="1">
        <v>3.28</v>
      </c>
    </row>
    <row r="24" spans="1:51" x14ac:dyDescent="0.2">
      <c r="A24" t="s">
        <v>13</v>
      </c>
      <c r="B24" t="s">
        <v>18</v>
      </c>
      <c r="C24" s="1">
        <v>5</v>
      </c>
      <c r="D24" s="1">
        <v>5</v>
      </c>
      <c r="E24" s="1">
        <v>4</v>
      </c>
      <c r="J24" t="s">
        <v>13</v>
      </c>
      <c r="K24" t="s">
        <v>18</v>
      </c>
      <c r="L24" s="1">
        <v>4.5</v>
      </c>
      <c r="M24" s="1">
        <v>4.2857142860000002</v>
      </c>
      <c r="N24" s="1">
        <v>3.7142857139999998</v>
      </c>
      <c r="Q24" t="s">
        <v>13</v>
      </c>
      <c r="R24" t="s">
        <v>18</v>
      </c>
      <c r="S24" s="1">
        <v>5</v>
      </c>
      <c r="T24" s="1">
        <v>4.8571428570000004</v>
      </c>
      <c r="U24" s="1">
        <v>4</v>
      </c>
      <c r="Z24" t="s">
        <v>168</v>
      </c>
      <c r="AA24" t="s">
        <v>162</v>
      </c>
      <c r="AB24">
        <v>5</v>
      </c>
      <c r="AC24">
        <v>5</v>
      </c>
      <c r="AD24">
        <v>3.71</v>
      </c>
      <c r="AG24" t="s">
        <v>13</v>
      </c>
      <c r="AH24" t="s">
        <v>18</v>
      </c>
      <c r="AI24" s="1">
        <v>5</v>
      </c>
      <c r="AJ24" s="1">
        <v>4.8499999999999996</v>
      </c>
      <c r="AK24" s="1">
        <v>4</v>
      </c>
      <c r="AN24" t="s">
        <v>13</v>
      </c>
      <c r="AO24" t="s">
        <v>18</v>
      </c>
      <c r="AP24" s="1">
        <v>4</v>
      </c>
      <c r="AQ24" s="1">
        <v>4.42</v>
      </c>
      <c r="AR24" s="1">
        <v>3.14</v>
      </c>
      <c r="AU24" t="s">
        <v>13</v>
      </c>
      <c r="AV24" t="s">
        <v>18</v>
      </c>
      <c r="AW24" s="1">
        <v>4</v>
      </c>
      <c r="AX24" s="1">
        <v>3.85</v>
      </c>
      <c r="AY24" s="1">
        <v>3.42</v>
      </c>
    </row>
    <row r="25" spans="1:51" x14ac:dyDescent="0.2">
      <c r="A25" t="s">
        <v>13</v>
      </c>
      <c r="B25" t="s">
        <v>11</v>
      </c>
      <c r="C25" s="1">
        <v>4.5</v>
      </c>
      <c r="D25" s="1">
        <v>5</v>
      </c>
      <c r="E25" s="1">
        <v>4</v>
      </c>
      <c r="J25" t="s">
        <v>13</v>
      </c>
      <c r="K25" t="s">
        <v>11</v>
      </c>
      <c r="L25" s="1">
        <v>4</v>
      </c>
      <c r="M25" s="1">
        <v>4.1428571429999996</v>
      </c>
      <c r="N25" s="1">
        <v>3.7142857139999998</v>
      </c>
      <c r="Q25" t="s">
        <v>13</v>
      </c>
      <c r="R25" t="s">
        <v>11</v>
      </c>
      <c r="S25" s="1">
        <v>5</v>
      </c>
      <c r="T25" s="1">
        <v>4.8571428570000004</v>
      </c>
      <c r="U25" s="1">
        <v>4</v>
      </c>
      <c r="AG25" t="s">
        <v>13</v>
      </c>
      <c r="AH25" t="s">
        <v>11</v>
      </c>
      <c r="AI25" s="1">
        <v>5</v>
      </c>
      <c r="AJ25" s="1">
        <v>4.8499999999999996</v>
      </c>
      <c r="AK25" s="1">
        <v>4</v>
      </c>
      <c r="AN25" t="s">
        <v>13</v>
      </c>
      <c r="AO25" t="s">
        <v>11</v>
      </c>
      <c r="AP25" s="1">
        <v>5</v>
      </c>
      <c r="AQ25" s="1">
        <v>5</v>
      </c>
      <c r="AR25" s="1">
        <v>3.85</v>
      </c>
      <c r="AU25" t="s">
        <v>13</v>
      </c>
      <c r="AV25" t="s">
        <v>11</v>
      </c>
      <c r="AW25" s="1">
        <v>4</v>
      </c>
      <c r="AX25" s="1">
        <v>3.85</v>
      </c>
      <c r="AY25" s="1">
        <v>3.28</v>
      </c>
    </row>
    <row r="26" spans="1:51" x14ac:dyDescent="0.2">
      <c r="C26" s="1"/>
      <c r="D26" s="1"/>
      <c r="E26" s="1"/>
      <c r="L26" s="1"/>
      <c r="M26" s="1"/>
      <c r="N26" s="1"/>
      <c r="S26" s="1"/>
      <c r="T26" s="1"/>
      <c r="U26" s="1"/>
      <c r="Z26" s="32" t="s">
        <v>179</v>
      </c>
      <c r="AA26" s="33"/>
      <c r="AB26" s="33"/>
      <c r="AC26" s="33"/>
      <c r="AD26" s="33"/>
      <c r="AI26" s="1"/>
      <c r="AJ26" s="1"/>
      <c r="AK26" s="1"/>
      <c r="AP26" s="1"/>
      <c r="AQ26" s="1"/>
      <c r="AR26" s="1"/>
      <c r="AW26" s="1"/>
      <c r="AX26" s="1"/>
      <c r="AY26" s="1"/>
    </row>
    <row r="27" spans="1:51" ht="19" x14ac:dyDescent="0.25">
      <c r="A27" t="s">
        <v>14</v>
      </c>
      <c r="B27" t="s">
        <v>6</v>
      </c>
      <c r="C27" s="1">
        <v>4.5</v>
      </c>
      <c r="D27" s="1">
        <v>5</v>
      </c>
      <c r="E27" s="1">
        <v>4.2851742860000002</v>
      </c>
      <c r="J27" t="s">
        <v>14</v>
      </c>
      <c r="K27" t="s">
        <v>6</v>
      </c>
      <c r="L27" s="1">
        <v>2.5</v>
      </c>
      <c r="M27" s="1">
        <v>2.2857142860000002</v>
      </c>
      <c r="N27" s="1">
        <v>2.2857142860000002</v>
      </c>
      <c r="Q27" t="s">
        <v>14</v>
      </c>
      <c r="R27" t="s">
        <v>6</v>
      </c>
      <c r="S27" s="1">
        <v>5</v>
      </c>
      <c r="T27" s="1">
        <v>5</v>
      </c>
      <c r="U27" s="1">
        <v>4</v>
      </c>
      <c r="Z27" s="3" t="s">
        <v>0</v>
      </c>
      <c r="AA27" s="3" t="s">
        <v>1</v>
      </c>
      <c r="AB27" s="3" t="s">
        <v>2</v>
      </c>
      <c r="AC27" s="3" t="s">
        <v>3</v>
      </c>
      <c r="AD27" s="3" t="s">
        <v>4</v>
      </c>
      <c r="AG27" t="s">
        <v>14</v>
      </c>
      <c r="AH27" t="s">
        <v>6</v>
      </c>
      <c r="AI27" s="1">
        <v>5</v>
      </c>
      <c r="AJ27" s="1">
        <v>4.8499999999999996</v>
      </c>
      <c r="AK27" s="1">
        <v>4.1399999999999997</v>
      </c>
      <c r="AN27" t="s">
        <v>14</v>
      </c>
      <c r="AO27" t="s">
        <v>6</v>
      </c>
      <c r="AP27" s="1">
        <v>4.25</v>
      </c>
      <c r="AQ27" s="1">
        <v>5</v>
      </c>
      <c r="AR27" s="1">
        <v>4</v>
      </c>
      <c r="AU27" t="s">
        <v>14</v>
      </c>
      <c r="AV27" t="s">
        <v>6</v>
      </c>
      <c r="AW27" s="1">
        <v>4</v>
      </c>
      <c r="AX27" s="1">
        <v>3.85</v>
      </c>
      <c r="AY27" s="1">
        <v>3.14</v>
      </c>
    </row>
    <row r="28" spans="1:51" x14ac:dyDescent="0.2">
      <c r="A28" t="s">
        <v>14</v>
      </c>
      <c r="B28" t="s">
        <v>7</v>
      </c>
      <c r="C28" s="1">
        <v>4</v>
      </c>
      <c r="D28" s="1">
        <v>4.2857142860000002</v>
      </c>
      <c r="E28" s="1">
        <v>3.8571428569999999</v>
      </c>
      <c r="J28" t="s">
        <v>14</v>
      </c>
      <c r="K28" t="s">
        <v>7</v>
      </c>
      <c r="L28" s="1">
        <v>3</v>
      </c>
      <c r="M28" s="1">
        <v>2.8571428569999999</v>
      </c>
      <c r="N28" s="1">
        <v>2.8571428569999999</v>
      </c>
      <c r="Q28" t="s">
        <v>14</v>
      </c>
      <c r="R28" t="s">
        <v>7</v>
      </c>
      <c r="S28" s="1">
        <v>5</v>
      </c>
      <c r="T28" s="1">
        <v>5</v>
      </c>
      <c r="U28" s="1">
        <v>4</v>
      </c>
      <c r="Z28" t="s">
        <v>102</v>
      </c>
      <c r="AA28" t="s">
        <v>103</v>
      </c>
      <c r="AB28">
        <v>5</v>
      </c>
      <c r="AC28">
        <v>5</v>
      </c>
      <c r="AD28">
        <v>5</v>
      </c>
      <c r="AG28" t="s">
        <v>14</v>
      </c>
      <c r="AH28" t="s">
        <v>7</v>
      </c>
      <c r="AI28" s="1">
        <v>4.75</v>
      </c>
      <c r="AJ28" s="1">
        <v>4.8499999999999996</v>
      </c>
      <c r="AK28" s="1">
        <v>4.28</v>
      </c>
      <c r="AN28" t="s">
        <v>14</v>
      </c>
      <c r="AO28" t="s">
        <v>7</v>
      </c>
      <c r="AP28" s="1">
        <v>4</v>
      </c>
      <c r="AQ28" s="1">
        <v>4</v>
      </c>
      <c r="AR28" s="1">
        <v>4</v>
      </c>
      <c r="AU28" t="s">
        <v>14</v>
      </c>
      <c r="AV28" t="s">
        <v>7</v>
      </c>
      <c r="AW28" s="1">
        <v>4</v>
      </c>
      <c r="AX28" s="1">
        <v>3.85</v>
      </c>
      <c r="AY28" s="1">
        <v>3.14</v>
      </c>
    </row>
    <row r="29" spans="1:51" x14ac:dyDescent="0.2">
      <c r="A29" t="s">
        <v>14</v>
      </c>
      <c r="B29" t="s">
        <v>8</v>
      </c>
      <c r="C29" s="1">
        <v>4.5</v>
      </c>
      <c r="D29" s="1">
        <v>4.5714285710000002</v>
      </c>
      <c r="E29" s="1">
        <v>4</v>
      </c>
      <c r="J29" t="s">
        <v>14</v>
      </c>
      <c r="K29" t="s">
        <v>8</v>
      </c>
      <c r="L29" s="1">
        <v>2.5</v>
      </c>
      <c r="M29" s="1">
        <v>2.2857142860000002</v>
      </c>
      <c r="N29" s="1">
        <v>2.5714285710000002</v>
      </c>
      <c r="Q29" t="s">
        <v>14</v>
      </c>
      <c r="R29" t="s">
        <v>8</v>
      </c>
      <c r="S29" s="1">
        <v>5</v>
      </c>
      <c r="T29" s="1">
        <v>5</v>
      </c>
      <c r="U29" s="1">
        <v>4</v>
      </c>
      <c r="Z29" t="s">
        <v>168</v>
      </c>
      <c r="AA29" t="s">
        <v>162</v>
      </c>
      <c r="AB29">
        <v>4.5</v>
      </c>
      <c r="AC29">
        <v>4.28</v>
      </c>
      <c r="AD29">
        <v>4.71</v>
      </c>
      <c r="AG29" t="s">
        <v>14</v>
      </c>
      <c r="AH29" t="s">
        <v>8</v>
      </c>
      <c r="AI29" s="1">
        <v>4.5</v>
      </c>
      <c r="AJ29" s="1">
        <v>4.8499999999999996</v>
      </c>
      <c r="AK29" s="1">
        <v>4.28</v>
      </c>
      <c r="AN29" t="s">
        <v>14</v>
      </c>
      <c r="AO29" t="s">
        <v>8</v>
      </c>
      <c r="AP29" s="1">
        <v>4</v>
      </c>
      <c r="AQ29" s="1">
        <v>4.1399999999999997</v>
      </c>
      <c r="AR29" s="1">
        <v>5</v>
      </c>
      <c r="AU29" t="s">
        <v>14</v>
      </c>
      <c r="AV29" t="s">
        <v>8</v>
      </c>
      <c r="AW29" s="1">
        <v>3.25</v>
      </c>
      <c r="AX29" s="1">
        <v>3.57</v>
      </c>
      <c r="AY29" s="1">
        <v>2.85</v>
      </c>
    </row>
    <row r="30" spans="1:51" x14ac:dyDescent="0.2">
      <c r="A30" t="s">
        <v>14</v>
      </c>
      <c r="B30" t="s">
        <v>9</v>
      </c>
      <c r="C30" s="1">
        <v>4</v>
      </c>
      <c r="D30" s="1">
        <v>4.5714285710000002</v>
      </c>
      <c r="E30" s="1">
        <v>4</v>
      </c>
      <c r="J30" t="s">
        <v>14</v>
      </c>
      <c r="K30" t="s">
        <v>9</v>
      </c>
      <c r="L30" s="1">
        <v>2.5</v>
      </c>
      <c r="M30" s="1">
        <v>2.2857142860000002</v>
      </c>
      <c r="N30" s="1">
        <v>2.2857142860000002</v>
      </c>
      <c r="Q30" t="s">
        <v>14</v>
      </c>
      <c r="R30" t="s">
        <v>9</v>
      </c>
      <c r="S30" s="1">
        <v>5</v>
      </c>
      <c r="T30" s="1">
        <v>5</v>
      </c>
      <c r="U30" s="1">
        <v>4</v>
      </c>
      <c r="AG30" t="s">
        <v>14</v>
      </c>
      <c r="AH30" t="s">
        <v>9</v>
      </c>
      <c r="AI30" s="1">
        <v>5</v>
      </c>
      <c r="AJ30" s="1">
        <v>4.8499999999999996</v>
      </c>
      <c r="AK30" s="1">
        <v>4.28</v>
      </c>
      <c r="AN30" t="s">
        <v>14</v>
      </c>
      <c r="AO30" t="s">
        <v>9</v>
      </c>
      <c r="AP30" s="1">
        <v>5</v>
      </c>
      <c r="AQ30" s="1">
        <v>5</v>
      </c>
      <c r="AR30" s="1">
        <v>3.42</v>
      </c>
      <c r="AU30" t="s">
        <v>14</v>
      </c>
      <c r="AV30" t="s">
        <v>9</v>
      </c>
      <c r="AW30" s="1">
        <v>4</v>
      </c>
      <c r="AX30" s="1">
        <v>3.57</v>
      </c>
      <c r="AY30" s="1">
        <v>3.28</v>
      </c>
    </row>
    <row r="31" spans="1:51" x14ac:dyDescent="0.2">
      <c r="A31" t="s">
        <v>14</v>
      </c>
      <c r="B31" t="s">
        <v>10</v>
      </c>
      <c r="C31" s="1">
        <v>4.5</v>
      </c>
      <c r="D31" s="1">
        <v>5</v>
      </c>
      <c r="E31" s="1">
        <v>4.1428571429999996</v>
      </c>
      <c r="J31" t="s">
        <v>14</v>
      </c>
      <c r="K31" t="s">
        <v>10</v>
      </c>
      <c r="L31" s="1">
        <v>3</v>
      </c>
      <c r="M31" s="1">
        <v>3.1428571430000001</v>
      </c>
      <c r="N31" s="1">
        <v>2.8571428569999999</v>
      </c>
      <c r="Q31" t="s">
        <v>14</v>
      </c>
      <c r="R31" t="s">
        <v>10</v>
      </c>
      <c r="S31" s="1">
        <v>5</v>
      </c>
      <c r="T31" s="1">
        <v>5</v>
      </c>
      <c r="U31" s="1">
        <v>4</v>
      </c>
      <c r="Z31" s="52" t="s">
        <v>185</v>
      </c>
      <c r="AA31" s="52"/>
      <c r="AB31" s="52"/>
      <c r="AC31" s="52"/>
      <c r="AD31" s="52"/>
      <c r="AG31" t="s">
        <v>14</v>
      </c>
      <c r="AH31" t="s">
        <v>10</v>
      </c>
      <c r="AI31" s="1">
        <v>5</v>
      </c>
      <c r="AJ31" s="1">
        <v>5</v>
      </c>
      <c r="AK31" s="1">
        <v>4.1399999999999997</v>
      </c>
      <c r="AN31" t="s">
        <v>14</v>
      </c>
      <c r="AO31" t="s">
        <v>10</v>
      </c>
      <c r="AP31" s="1">
        <v>5</v>
      </c>
      <c r="AQ31" s="1">
        <v>5</v>
      </c>
      <c r="AR31" s="1">
        <v>4.28</v>
      </c>
      <c r="AU31" t="s">
        <v>14</v>
      </c>
      <c r="AV31" t="s">
        <v>10</v>
      </c>
      <c r="AW31" s="1">
        <v>4</v>
      </c>
      <c r="AX31" s="1">
        <v>3.17</v>
      </c>
      <c r="AY31" s="1">
        <v>3.57</v>
      </c>
    </row>
    <row r="32" spans="1:51" x14ac:dyDescent="0.2">
      <c r="A32" t="s">
        <v>14</v>
      </c>
      <c r="B32" t="s">
        <v>18</v>
      </c>
      <c r="C32" s="1">
        <v>4</v>
      </c>
      <c r="D32" s="1">
        <v>4.5714285710000002</v>
      </c>
      <c r="E32" s="1">
        <v>4.1428571429999996</v>
      </c>
      <c r="J32" t="s">
        <v>14</v>
      </c>
      <c r="K32" t="s">
        <v>18</v>
      </c>
      <c r="L32" s="1">
        <v>3</v>
      </c>
      <c r="M32" s="1">
        <v>3.4285714289999998</v>
      </c>
      <c r="N32" s="1">
        <v>3.1428571430000001</v>
      </c>
      <c r="Q32" t="s">
        <v>14</v>
      </c>
      <c r="R32" t="s">
        <v>18</v>
      </c>
      <c r="S32" s="1">
        <v>5</v>
      </c>
      <c r="T32" s="1">
        <v>5</v>
      </c>
      <c r="U32" s="1">
        <v>4</v>
      </c>
      <c r="AG32" t="s">
        <v>14</v>
      </c>
      <c r="AH32" t="s">
        <v>18</v>
      </c>
      <c r="AI32" s="1">
        <v>4.5</v>
      </c>
      <c r="AJ32" s="1">
        <v>4.8499999999999996</v>
      </c>
      <c r="AK32" s="1">
        <v>4.1399999999999997</v>
      </c>
      <c r="AN32" t="s">
        <v>14</v>
      </c>
      <c r="AO32" t="s">
        <v>18</v>
      </c>
      <c r="AP32" s="1">
        <v>4</v>
      </c>
      <c r="AQ32" s="1">
        <v>4.1399999999999997</v>
      </c>
      <c r="AR32" s="1">
        <v>4.1399999999999997</v>
      </c>
      <c r="AU32" t="s">
        <v>14</v>
      </c>
      <c r="AV32" t="s">
        <v>18</v>
      </c>
      <c r="AW32" s="1">
        <v>4</v>
      </c>
      <c r="AX32" s="1">
        <v>3.57</v>
      </c>
      <c r="AY32" s="1">
        <v>2.71</v>
      </c>
    </row>
    <row r="33" spans="1:51" x14ac:dyDescent="0.2">
      <c r="A33" t="s">
        <v>14</v>
      </c>
      <c r="B33" t="s">
        <v>11</v>
      </c>
      <c r="C33" s="1">
        <v>4.5</v>
      </c>
      <c r="D33" s="1">
        <v>4.5714285710000002</v>
      </c>
      <c r="E33" s="1">
        <v>4.1428571429999996</v>
      </c>
      <c r="J33" t="s">
        <v>14</v>
      </c>
      <c r="K33" t="s">
        <v>11</v>
      </c>
      <c r="L33" s="1">
        <v>2.5</v>
      </c>
      <c r="M33" s="1">
        <v>2.2857142860000002</v>
      </c>
      <c r="N33" s="1">
        <v>2.2857142860000002</v>
      </c>
      <c r="Q33" t="s">
        <v>14</v>
      </c>
      <c r="R33" t="s">
        <v>11</v>
      </c>
      <c r="S33" s="1">
        <v>5</v>
      </c>
      <c r="T33" s="1">
        <v>5</v>
      </c>
      <c r="U33" s="1">
        <v>4</v>
      </c>
      <c r="Z33" s="32" t="s">
        <v>108</v>
      </c>
      <c r="AA33" s="33"/>
      <c r="AB33" s="33"/>
      <c r="AC33" s="33"/>
      <c r="AD33" s="33"/>
      <c r="AG33" t="s">
        <v>14</v>
      </c>
      <c r="AH33" t="s">
        <v>11</v>
      </c>
      <c r="AI33" s="1">
        <v>4.5</v>
      </c>
      <c r="AJ33" s="1">
        <v>4.8499999999999996</v>
      </c>
      <c r="AK33" s="1">
        <v>4.1399999999999997</v>
      </c>
      <c r="AN33" t="s">
        <v>14</v>
      </c>
      <c r="AO33" t="s">
        <v>11</v>
      </c>
      <c r="AP33" s="1">
        <v>4.1500000000000004</v>
      </c>
      <c r="AQ33" s="1">
        <v>4.57</v>
      </c>
      <c r="AR33" s="1">
        <v>4.1399999999999997</v>
      </c>
      <c r="AU33" t="s">
        <v>14</v>
      </c>
      <c r="AV33" t="s">
        <v>11</v>
      </c>
      <c r="AW33" s="1">
        <v>4</v>
      </c>
      <c r="AX33" s="1">
        <v>3.85</v>
      </c>
      <c r="AY33" s="1">
        <v>3.71</v>
      </c>
    </row>
    <row r="34" spans="1:51" ht="19" x14ac:dyDescent="0.25">
      <c r="C34" s="1"/>
      <c r="D34" s="1"/>
      <c r="E34" s="1"/>
      <c r="L34" s="1"/>
      <c r="M34" s="1"/>
      <c r="N34" s="1"/>
      <c r="S34" s="1"/>
      <c r="T34" s="1"/>
      <c r="U34" s="1"/>
      <c r="Z34" s="3" t="s">
        <v>0</v>
      </c>
      <c r="AA34" s="3" t="s">
        <v>148</v>
      </c>
      <c r="AB34" s="3" t="s">
        <v>2</v>
      </c>
      <c r="AC34" s="3" t="s">
        <v>3</v>
      </c>
      <c r="AD34" s="3" t="s">
        <v>4</v>
      </c>
      <c r="AI34" s="1"/>
      <c r="AJ34" s="1"/>
      <c r="AK34" s="1"/>
      <c r="AP34" s="1"/>
      <c r="AQ34" s="1"/>
      <c r="AR34" s="1"/>
      <c r="AW34" s="1"/>
      <c r="AX34" s="1"/>
      <c r="AY34" s="1"/>
    </row>
    <row r="35" spans="1:51" x14ac:dyDescent="0.2">
      <c r="A35" t="s">
        <v>15</v>
      </c>
      <c r="B35" t="s">
        <v>6</v>
      </c>
      <c r="C35" s="1">
        <v>4.5</v>
      </c>
      <c r="D35" s="1">
        <v>5</v>
      </c>
      <c r="E35" s="1">
        <v>4</v>
      </c>
      <c r="J35" t="s">
        <v>15</v>
      </c>
      <c r="K35" t="s">
        <v>6</v>
      </c>
      <c r="L35" s="1">
        <v>3.5</v>
      </c>
      <c r="M35" s="1">
        <v>4.7142857139999998</v>
      </c>
      <c r="N35" s="1">
        <v>3.1428571430000001</v>
      </c>
      <c r="Q35" t="s">
        <v>15</v>
      </c>
      <c r="R35" t="s">
        <v>6</v>
      </c>
      <c r="S35" s="1">
        <v>5</v>
      </c>
      <c r="T35" s="1">
        <v>5</v>
      </c>
      <c r="U35" s="1">
        <v>4</v>
      </c>
      <c r="Z35" t="s">
        <v>102</v>
      </c>
      <c r="AA35" t="s">
        <v>149</v>
      </c>
      <c r="AB35">
        <v>4.25</v>
      </c>
      <c r="AC35">
        <v>4.1900000000000004</v>
      </c>
      <c r="AD35">
        <v>3.7</v>
      </c>
      <c r="AG35" t="s">
        <v>15</v>
      </c>
      <c r="AH35" t="s">
        <v>6</v>
      </c>
      <c r="AI35" s="1">
        <v>5</v>
      </c>
      <c r="AJ35" s="1">
        <v>4.8499999999999996</v>
      </c>
      <c r="AK35" s="1">
        <v>4.1399999999999997</v>
      </c>
      <c r="AN35" t="s">
        <v>15</v>
      </c>
      <c r="AO35" t="s">
        <v>6</v>
      </c>
      <c r="AP35" s="1">
        <v>5</v>
      </c>
      <c r="AQ35" s="1">
        <v>4.71</v>
      </c>
      <c r="AR35" s="1">
        <v>4</v>
      </c>
      <c r="AU35" t="s">
        <v>15</v>
      </c>
      <c r="AV35" t="s">
        <v>6</v>
      </c>
      <c r="AW35" s="1">
        <v>4</v>
      </c>
      <c r="AX35" s="1">
        <v>4.1399999999999997</v>
      </c>
      <c r="AY35" s="1">
        <v>3.28</v>
      </c>
    </row>
    <row r="36" spans="1:51" x14ac:dyDescent="0.2">
      <c r="A36" t="s">
        <v>15</v>
      </c>
      <c r="B36" t="s">
        <v>7</v>
      </c>
      <c r="C36" s="1">
        <v>5</v>
      </c>
      <c r="D36" s="1">
        <v>5</v>
      </c>
      <c r="E36" s="1">
        <v>4.2857142860000002</v>
      </c>
      <c r="J36" t="s">
        <v>15</v>
      </c>
      <c r="K36" t="s">
        <v>7</v>
      </c>
      <c r="L36" s="1">
        <v>3.5</v>
      </c>
      <c r="M36" s="1">
        <v>4.7142857139999998</v>
      </c>
      <c r="N36" s="1">
        <v>3.1428571430000001</v>
      </c>
      <c r="Q36" t="s">
        <v>15</v>
      </c>
      <c r="R36" t="s">
        <v>7</v>
      </c>
      <c r="S36" s="1">
        <v>5</v>
      </c>
      <c r="T36" s="1">
        <v>5</v>
      </c>
      <c r="U36" s="1">
        <v>4</v>
      </c>
      <c r="Z36" t="s">
        <v>102</v>
      </c>
      <c r="AA36" t="s">
        <v>150</v>
      </c>
      <c r="AB36">
        <v>4.46</v>
      </c>
      <c r="AC36">
        <v>4.3499999999999996</v>
      </c>
      <c r="AD36">
        <v>4.25</v>
      </c>
      <c r="AG36" t="s">
        <v>15</v>
      </c>
      <c r="AH36" t="s">
        <v>7</v>
      </c>
      <c r="AI36" s="1">
        <v>5</v>
      </c>
      <c r="AJ36" s="1">
        <v>4.8499999999999996</v>
      </c>
      <c r="AK36" s="1">
        <v>4.1399999999999997</v>
      </c>
      <c r="AN36" t="s">
        <v>15</v>
      </c>
      <c r="AO36" t="s">
        <v>7</v>
      </c>
      <c r="AP36" s="1"/>
      <c r="AQ36" s="1"/>
      <c r="AR36" s="1"/>
      <c r="AU36" t="s">
        <v>15</v>
      </c>
      <c r="AV36" t="s">
        <v>7</v>
      </c>
      <c r="AW36" s="1">
        <v>4</v>
      </c>
      <c r="AX36" s="1">
        <v>3.85</v>
      </c>
      <c r="AY36" s="1">
        <v>3.57</v>
      </c>
    </row>
    <row r="37" spans="1:51" x14ac:dyDescent="0.2">
      <c r="A37" t="s">
        <v>15</v>
      </c>
      <c r="B37" t="s">
        <v>8</v>
      </c>
      <c r="C37" s="1">
        <v>4.5</v>
      </c>
      <c r="D37" s="1">
        <v>5</v>
      </c>
      <c r="E37" s="1">
        <v>4</v>
      </c>
      <c r="J37" t="s">
        <v>15</v>
      </c>
      <c r="K37" t="s">
        <v>8</v>
      </c>
      <c r="L37" s="1">
        <v>4</v>
      </c>
      <c r="M37" s="1">
        <v>4.5714285710000002</v>
      </c>
      <c r="N37" s="1">
        <v>3.4285714289999998</v>
      </c>
      <c r="Q37" t="s">
        <v>15</v>
      </c>
      <c r="R37" t="s">
        <v>8</v>
      </c>
      <c r="S37" s="1">
        <v>5</v>
      </c>
      <c r="T37" s="1">
        <v>5</v>
      </c>
      <c r="U37" s="1">
        <v>4</v>
      </c>
      <c r="Z37" t="s">
        <v>102</v>
      </c>
      <c r="AA37" t="s">
        <v>151</v>
      </c>
      <c r="AB37">
        <v>4.13</v>
      </c>
      <c r="AC37">
        <v>4.08</v>
      </c>
      <c r="AD37">
        <v>3.44</v>
      </c>
      <c r="AG37" t="s">
        <v>15</v>
      </c>
      <c r="AH37" t="s">
        <v>8</v>
      </c>
      <c r="AI37" s="1">
        <v>5</v>
      </c>
      <c r="AJ37" s="1">
        <v>4.8499999999999996</v>
      </c>
      <c r="AK37" s="1">
        <v>4.1399999999999997</v>
      </c>
      <c r="AN37" t="s">
        <v>15</v>
      </c>
      <c r="AO37" t="s">
        <v>8</v>
      </c>
      <c r="AP37" s="1">
        <v>5</v>
      </c>
      <c r="AQ37" s="1">
        <v>5</v>
      </c>
      <c r="AR37" s="1">
        <v>4.12</v>
      </c>
      <c r="AU37" t="s">
        <v>15</v>
      </c>
      <c r="AV37" t="s">
        <v>8</v>
      </c>
      <c r="AW37" s="1">
        <v>4</v>
      </c>
      <c r="AX37" s="1">
        <v>4</v>
      </c>
      <c r="AY37" s="1">
        <v>3.57</v>
      </c>
    </row>
    <row r="38" spans="1:51" x14ac:dyDescent="0.2">
      <c r="A38" t="s">
        <v>15</v>
      </c>
      <c r="B38" t="s">
        <v>9</v>
      </c>
      <c r="C38" s="1">
        <v>5</v>
      </c>
      <c r="D38" s="1">
        <v>5</v>
      </c>
      <c r="E38" s="1">
        <v>5</v>
      </c>
      <c r="J38" t="s">
        <v>15</v>
      </c>
      <c r="K38" t="s">
        <v>9</v>
      </c>
      <c r="L38" s="1">
        <v>4</v>
      </c>
      <c r="M38" s="1">
        <v>4.8571428570000004</v>
      </c>
      <c r="N38" s="1">
        <v>3.4285714289999998</v>
      </c>
      <c r="Q38" t="s">
        <v>15</v>
      </c>
      <c r="R38" t="s">
        <v>9</v>
      </c>
      <c r="S38" s="1">
        <v>5</v>
      </c>
      <c r="T38" s="1">
        <v>5</v>
      </c>
      <c r="U38" s="1">
        <v>4.2857142860000002</v>
      </c>
      <c r="AG38" t="s">
        <v>15</v>
      </c>
      <c r="AH38" t="s">
        <v>9</v>
      </c>
      <c r="AI38" s="1">
        <v>5</v>
      </c>
      <c r="AJ38" s="1">
        <v>4.8499999999999996</v>
      </c>
      <c r="AK38" s="1">
        <v>4.1399999999999997</v>
      </c>
      <c r="AN38" t="s">
        <v>15</v>
      </c>
      <c r="AO38" t="s">
        <v>9</v>
      </c>
      <c r="AP38" s="1">
        <v>4.75</v>
      </c>
      <c r="AQ38" s="1">
        <v>5</v>
      </c>
      <c r="AR38" s="1">
        <v>4</v>
      </c>
      <c r="AU38" t="s">
        <v>15</v>
      </c>
      <c r="AV38" t="s">
        <v>9</v>
      </c>
      <c r="AW38" s="1">
        <v>4</v>
      </c>
      <c r="AX38" s="1">
        <v>3.85</v>
      </c>
      <c r="AY38" s="1">
        <v>3.14</v>
      </c>
    </row>
    <row r="39" spans="1:51" x14ac:dyDescent="0.2">
      <c r="A39" t="s">
        <v>15</v>
      </c>
      <c r="B39" t="s">
        <v>10</v>
      </c>
      <c r="C39" s="1">
        <v>5</v>
      </c>
      <c r="D39" s="1">
        <v>5</v>
      </c>
      <c r="E39" s="1">
        <v>4</v>
      </c>
      <c r="J39" t="s">
        <v>15</v>
      </c>
      <c r="K39" t="s">
        <v>10</v>
      </c>
      <c r="L39" s="1">
        <v>3.5</v>
      </c>
      <c r="M39" s="1">
        <v>4.8571428570000004</v>
      </c>
      <c r="N39" s="1">
        <v>3.1428571430000001</v>
      </c>
      <c r="Q39" t="s">
        <v>15</v>
      </c>
      <c r="R39" t="s">
        <v>10</v>
      </c>
      <c r="S39" s="1">
        <v>5</v>
      </c>
      <c r="T39" s="1">
        <v>5</v>
      </c>
      <c r="U39" s="1">
        <v>4</v>
      </c>
      <c r="AA39" t="s">
        <v>152</v>
      </c>
      <c r="AB39">
        <f>SUM(AB35:AB37)/3</f>
        <v>4.28</v>
      </c>
      <c r="AC39">
        <f t="shared" ref="AC39:AD39" si="0">SUM(AC35:AC37)/3</f>
        <v>4.2066666666666661</v>
      </c>
      <c r="AD39">
        <f t="shared" si="0"/>
        <v>3.7966666666666669</v>
      </c>
      <c r="AG39" t="s">
        <v>15</v>
      </c>
      <c r="AH39" t="s">
        <v>10</v>
      </c>
      <c r="AI39" s="1">
        <v>5</v>
      </c>
      <c r="AJ39" s="1">
        <v>5</v>
      </c>
      <c r="AK39" s="1">
        <v>4</v>
      </c>
      <c r="AN39" t="s">
        <v>15</v>
      </c>
      <c r="AO39" t="s">
        <v>10</v>
      </c>
      <c r="AP39" s="1">
        <v>4.5</v>
      </c>
      <c r="AQ39" s="1">
        <v>5</v>
      </c>
      <c r="AR39" s="1">
        <v>3.28</v>
      </c>
      <c r="AU39" t="s">
        <v>15</v>
      </c>
      <c r="AV39" t="s">
        <v>10</v>
      </c>
      <c r="AW39" s="1">
        <v>4</v>
      </c>
      <c r="AX39" s="1">
        <v>3.85</v>
      </c>
      <c r="AY39" s="1">
        <v>3.28</v>
      </c>
    </row>
    <row r="40" spans="1:51" x14ac:dyDescent="0.2">
      <c r="A40" t="s">
        <v>15</v>
      </c>
      <c r="B40" t="s">
        <v>18</v>
      </c>
      <c r="C40" s="1">
        <v>5</v>
      </c>
      <c r="D40" s="1">
        <v>5</v>
      </c>
      <c r="E40" s="1">
        <v>4</v>
      </c>
      <c r="J40" t="s">
        <v>15</v>
      </c>
      <c r="K40" t="s">
        <v>18</v>
      </c>
      <c r="L40" s="1">
        <v>4</v>
      </c>
      <c r="M40" s="1">
        <v>4</v>
      </c>
      <c r="N40" s="1">
        <v>4</v>
      </c>
      <c r="Q40" t="s">
        <v>15</v>
      </c>
      <c r="R40" t="s">
        <v>18</v>
      </c>
      <c r="S40" s="1">
        <v>5</v>
      </c>
      <c r="T40" s="1">
        <v>4.8571428570000004</v>
      </c>
      <c r="U40" s="1">
        <v>4</v>
      </c>
      <c r="AG40" t="s">
        <v>15</v>
      </c>
      <c r="AH40" t="s">
        <v>18</v>
      </c>
      <c r="AI40" s="1">
        <v>5</v>
      </c>
      <c r="AJ40" s="1">
        <v>4.8499999999999996</v>
      </c>
      <c r="AK40" s="1">
        <v>4.1399999999999997</v>
      </c>
      <c r="AN40" t="s">
        <v>15</v>
      </c>
      <c r="AO40" t="s">
        <v>18</v>
      </c>
      <c r="AP40" s="1">
        <v>5</v>
      </c>
      <c r="AQ40" s="1">
        <v>5</v>
      </c>
      <c r="AR40" s="1">
        <v>4.71</v>
      </c>
      <c r="AU40" t="s">
        <v>15</v>
      </c>
      <c r="AV40" t="s">
        <v>18</v>
      </c>
      <c r="AW40" s="1">
        <v>4</v>
      </c>
      <c r="AX40" s="1">
        <v>4</v>
      </c>
      <c r="AY40" s="1">
        <v>3.28</v>
      </c>
    </row>
    <row r="41" spans="1:51" x14ac:dyDescent="0.2">
      <c r="A41" t="s">
        <v>15</v>
      </c>
      <c r="B41" t="s">
        <v>11</v>
      </c>
      <c r="C41" s="1">
        <v>5</v>
      </c>
      <c r="D41" s="1">
        <v>5</v>
      </c>
      <c r="E41" s="1">
        <v>4.1428571429999996</v>
      </c>
      <c r="J41" t="s">
        <v>15</v>
      </c>
      <c r="K41" t="s">
        <v>11</v>
      </c>
      <c r="L41" s="1">
        <v>3.5</v>
      </c>
      <c r="M41" s="1">
        <v>4.7142857139999998</v>
      </c>
      <c r="N41" s="1">
        <v>3.1428571430000001</v>
      </c>
      <c r="Q41" t="s">
        <v>15</v>
      </c>
      <c r="R41" t="s">
        <v>11</v>
      </c>
      <c r="S41" s="1">
        <v>5</v>
      </c>
      <c r="T41" s="1">
        <v>5</v>
      </c>
      <c r="U41" s="1">
        <v>4</v>
      </c>
      <c r="Z41" s="32" t="s">
        <v>140</v>
      </c>
      <c r="AA41" s="33"/>
      <c r="AB41" s="33"/>
      <c r="AC41" s="33"/>
      <c r="AD41" s="33"/>
      <c r="AG41" t="s">
        <v>15</v>
      </c>
      <c r="AH41" t="s">
        <v>11</v>
      </c>
      <c r="AI41" s="1">
        <v>5</v>
      </c>
      <c r="AJ41" s="1">
        <v>4.8499999999999996</v>
      </c>
      <c r="AK41" s="1">
        <v>4.1399999999999997</v>
      </c>
      <c r="AN41" t="s">
        <v>15</v>
      </c>
      <c r="AO41" t="s">
        <v>11</v>
      </c>
      <c r="AP41" s="1">
        <v>4</v>
      </c>
      <c r="AQ41" s="1">
        <v>4.28</v>
      </c>
      <c r="AR41" s="1">
        <v>4.57</v>
      </c>
      <c r="AU41" t="s">
        <v>15</v>
      </c>
      <c r="AV41" t="s">
        <v>11</v>
      </c>
      <c r="AW41" s="1">
        <v>4</v>
      </c>
      <c r="AX41" s="1">
        <v>3.85</v>
      </c>
      <c r="AY41" s="1">
        <v>3.28</v>
      </c>
    </row>
    <row r="42" spans="1:51" ht="19" x14ac:dyDescent="0.25">
      <c r="Z42" s="3" t="s">
        <v>0</v>
      </c>
      <c r="AA42" s="3" t="s">
        <v>1</v>
      </c>
      <c r="AB42" s="3" t="s">
        <v>2</v>
      </c>
      <c r="AC42" s="3" t="s">
        <v>3</v>
      </c>
      <c r="AD42" s="3" t="s">
        <v>4</v>
      </c>
    </row>
    <row r="43" spans="1:51" x14ac:dyDescent="0.2">
      <c r="A43" t="s">
        <v>16</v>
      </c>
      <c r="B43" t="s">
        <v>6</v>
      </c>
      <c r="C43" s="1">
        <v>5</v>
      </c>
      <c r="D43" s="1">
        <v>5</v>
      </c>
      <c r="E43" s="1">
        <v>4.1428571429999996</v>
      </c>
      <c r="J43" t="s">
        <v>16</v>
      </c>
      <c r="K43" t="s">
        <v>6</v>
      </c>
      <c r="L43" s="1">
        <v>4.5</v>
      </c>
      <c r="M43" s="1">
        <v>4.5714285710000002</v>
      </c>
      <c r="N43" s="1">
        <v>3.4285714289999998</v>
      </c>
      <c r="Q43" t="s">
        <v>16</v>
      </c>
      <c r="R43" t="s">
        <v>6</v>
      </c>
      <c r="S43" s="1">
        <v>5</v>
      </c>
      <c r="T43" s="1">
        <v>5</v>
      </c>
      <c r="U43" s="1">
        <v>4</v>
      </c>
      <c r="Z43" t="s">
        <v>102</v>
      </c>
      <c r="AA43" t="s">
        <v>103</v>
      </c>
      <c r="AB43">
        <v>4.0599999999999996</v>
      </c>
      <c r="AC43">
        <v>3.81</v>
      </c>
      <c r="AD43">
        <v>4.16</v>
      </c>
      <c r="AG43" t="s">
        <v>16</v>
      </c>
      <c r="AH43" t="s">
        <v>6</v>
      </c>
      <c r="AI43" s="1">
        <v>5</v>
      </c>
      <c r="AJ43" s="1">
        <v>4.8499999999999996</v>
      </c>
      <c r="AK43" s="1">
        <v>4</v>
      </c>
      <c r="AN43" t="s">
        <v>16</v>
      </c>
      <c r="AO43" t="s">
        <v>6</v>
      </c>
      <c r="AP43" s="1">
        <v>5</v>
      </c>
      <c r="AQ43" s="1">
        <v>5</v>
      </c>
      <c r="AR43" s="1">
        <v>3.71</v>
      </c>
      <c r="AU43" t="s">
        <v>16</v>
      </c>
      <c r="AV43" t="s">
        <v>6</v>
      </c>
      <c r="AW43" s="1">
        <v>4</v>
      </c>
      <c r="AX43" s="1">
        <v>4</v>
      </c>
      <c r="AY43" s="1">
        <v>3.85</v>
      </c>
    </row>
    <row r="44" spans="1:51" x14ac:dyDescent="0.2">
      <c r="A44" t="s">
        <v>16</v>
      </c>
      <c r="B44" t="s">
        <v>7</v>
      </c>
      <c r="C44" s="1">
        <v>5</v>
      </c>
      <c r="D44" s="1">
        <v>4.5714285710000002</v>
      </c>
      <c r="E44" s="1">
        <v>4</v>
      </c>
      <c r="J44" t="s">
        <v>16</v>
      </c>
      <c r="K44" t="s">
        <v>7</v>
      </c>
      <c r="L44" s="1">
        <v>4.5</v>
      </c>
      <c r="M44" s="1">
        <v>4.5714285710000002</v>
      </c>
      <c r="N44" s="1">
        <v>3.7142857139999998</v>
      </c>
      <c r="Q44" t="s">
        <v>16</v>
      </c>
      <c r="R44" t="s">
        <v>7</v>
      </c>
      <c r="S44" s="1">
        <v>5</v>
      </c>
      <c r="T44" s="1">
        <v>5</v>
      </c>
      <c r="U44" s="1">
        <v>4.2857142860000002</v>
      </c>
      <c r="AG44" t="s">
        <v>16</v>
      </c>
      <c r="AH44" t="s">
        <v>7</v>
      </c>
      <c r="AI44" s="1">
        <v>5</v>
      </c>
      <c r="AJ44" s="1">
        <v>4.8499999999999996</v>
      </c>
      <c r="AK44" s="1">
        <v>4</v>
      </c>
      <c r="AN44" t="s">
        <v>16</v>
      </c>
      <c r="AO44" t="s">
        <v>7</v>
      </c>
      <c r="AP44" s="1">
        <v>5</v>
      </c>
      <c r="AQ44" s="1">
        <v>5</v>
      </c>
      <c r="AR44" s="1">
        <v>4</v>
      </c>
      <c r="AU44" t="s">
        <v>16</v>
      </c>
      <c r="AV44" t="s">
        <v>7</v>
      </c>
      <c r="AW44" s="1">
        <v>4</v>
      </c>
      <c r="AX44" s="1">
        <v>4</v>
      </c>
      <c r="AY44" s="1">
        <v>3.85</v>
      </c>
    </row>
    <row r="45" spans="1:51" x14ac:dyDescent="0.2">
      <c r="A45" t="s">
        <v>16</v>
      </c>
      <c r="B45" t="s">
        <v>8</v>
      </c>
      <c r="C45" s="1">
        <v>5</v>
      </c>
      <c r="D45" s="1">
        <v>4.5714285710000002</v>
      </c>
      <c r="E45" s="1">
        <v>4</v>
      </c>
      <c r="J45" t="s">
        <v>16</v>
      </c>
      <c r="K45" t="s">
        <v>8</v>
      </c>
      <c r="L45" s="1">
        <v>4.5</v>
      </c>
      <c r="M45" s="1">
        <v>4.2857142860000002</v>
      </c>
      <c r="N45" s="1">
        <v>3.4285714289999998</v>
      </c>
      <c r="Q45" t="s">
        <v>16</v>
      </c>
      <c r="R45" t="s">
        <v>8</v>
      </c>
      <c r="S45" s="1">
        <v>5</v>
      </c>
      <c r="T45" s="1">
        <v>5</v>
      </c>
      <c r="U45" s="1">
        <v>4.2857142860000002</v>
      </c>
      <c r="AG45" t="s">
        <v>16</v>
      </c>
      <c r="AH45" t="s">
        <v>8</v>
      </c>
      <c r="AI45" s="1">
        <v>5</v>
      </c>
      <c r="AJ45" s="1">
        <v>4.8499999999999996</v>
      </c>
      <c r="AK45" s="1">
        <v>4</v>
      </c>
      <c r="AN45" t="s">
        <v>16</v>
      </c>
      <c r="AO45" t="s">
        <v>8</v>
      </c>
      <c r="AP45" s="1">
        <v>5</v>
      </c>
      <c r="AQ45" s="1">
        <v>4.42</v>
      </c>
      <c r="AR45" s="1">
        <v>3.85</v>
      </c>
      <c r="AU45" t="s">
        <v>16</v>
      </c>
      <c r="AV45" t="s">
        <v>8</v>
      </c>
      <c r="AW45" s="1">
        <v>4</v>
      </c>
      <c r="AX45" s="1">
        <v>4</v>
      </c>
      <c r="AY45" s="1">
        <v>4</v>
      </c>
    </row>
    <row r="46" spans="1:51" x14ac:dyDescent="0.2">
      <c r="A46" t="s">
        <v>16</v>
      </c>
      <c r="B46" t="s">
        <v>9</v>
      </c>
      <c r="C46" s="1">
        <v>4.5</v>
      </c>
      <c r="D46" s="1">
        <v>5</v>
      </c>
      <c r="E46" s="1">
        <v>4</v>
      </c>
      <c r="J46" t="s">
        <v>16</v>
      </c>
      <c r="K46" t="s">
        <v>9</v>
      </c>
      <c r="L46" s="1">
        <v>4.5</v>
      </c>
      <c r="M46" s="1">
        <v>4.5714285710000002</v>
      </c>
      <c r="N46" s="1">
        <v>3.4285714289999998</v>
      </c>
      <c r="Q46" t="s">
        <v>16</v>
      </c>
      <c r="R46" t="s">
        <v>9</v>
      </c>
      <c r="S46" s="1">
        <v>5</v>
      </c>
      <c r="T46" s="1">
        <v>5</v>
      </c>
      <c r="U46" s="1">
        <v>4</v>
      </c>
      <c r="AG46" t="s">
        <v>16</v>
      </c>
      <c r="AH46" t="s">
        <v>9</v>
      </c>
      <c r="AI46" s="1">
        <v>5</v>
      </c>
      <c r="AJ46" s="1">
        <v>5</v>
      </c>
      <c r="AK46" s="1">
        <v>4</v>
      </c>
      <c r="AN46" t="s">
        <v>16</v>
      </c>
      <c r="AO46" t="s">
        <v>9</v>
      </c>
      <c r="AP46" s="1">
        <v>5</v>
      </c>
      <c r="AQ46" s="1">
        <v>5</v>
      </c>
      <c r="AR46" s="1">
        <v>4</v>
      </c>
      <c r="AU46" t="s">
        <v>16</v>
      </c>
      <c r="AV46" t="s">
        <v>9</v>
      </c>
      <c r="AW46" s="1">
        <v>4</v>
      </c>
      <c r="AX46" s="1">
        <v>3.85</v>
      </c>
      <c r="AY46" s="1">
        <v>3.28</v>
      </c>
    </row>
    <row r="47" spans="1:51" x14ac:dyDescent="0.2">
      <c r="A47" t="s">
        <v>16</v>
      </c>
      <c r="B47" t="s">
        <v>10</v>
      </c>
      <c r="C47" s="1">
        <v>5</v>
      </c>
      <c r="D47" s="1">
        <v>5</v>
      </c>
      <c r="E47" s="1">
        <v>4</v>
      </c>
      <c r="J47" t="s">
        <v>16</v>
      </c>
      <c r="K47" t="s">
        <v>10</v>
      </c>
      <c r="L47" s="1">
        <v>4.5</v>
      </c>
      <c r="M47" s="1">
        <v>4.5714285710000002</v>
      </c>
      <c r="N47" s="1">
        <v>3.4285714289999998</v>
      </c>
      <c r="Q47" t="s">
        <v>16</v>
      </c>
      <c r="R47" t="s">
        <v>10</v>
      </c>
      <c r="S47" s="1">
        <v>5</v>
      </c>
      <c r="T47" s="1">
        <v>5</v>
      </c>
      <c r="U47" s="1">
        <v>4</v>
      </c>
      <c r="Z47" s="33" t="s">
        <v>159</v>
      </c>
      <c r="AA47" s="33"/>
      <c r="AC47" s="33" t="s">
        <v>160</v>
      </c>
      <c r="AD47" s="33"/>
      <c r="AG47" t="s">
        <v>16</v>
      </c>
      <c r="AH47" t="s">
        <v>10</v>
      </c>
      <c r="AI47" s="1">
        <v>5</v>
      </c>
      <c r="AJ47" s="1">
        <v>5</v>
      </c>
      <c r="AK47" s="1">
        <v>4</v>
      </c>
      <c r="AN47" t="s">
        <v>16</v>
      </c>
      <c r="AO47" t="s">
        <v>10</v>
      </c>
      <c r="AP47" s="1">
        <v>5</v>
      </c>
      <c r="AQ47" s="1">
        <v>5</v>
      </c>
      <c r="AR47" s="1">
        <v>3.85</v>
      </c>
      <c r="AU47" t="s">
        <v>16</v>
      </c>
      <c r="AV47" t="s">
        <v>10</v>
      </c>
      <c r="AW47" s="1">
        <v>4</v>
      </c>
      <c r="AX47" s="1">
        <v>3.85</v>
      </c>
      <c r="AY47" s="1">
        <v>3.85</v>
      </c>
    </row>
    <row r="48" spans="1:51" x14ac:dyDescent="0.2">
      <c r="A48" t="s">
        <v>16</v>
      </c>
      <c r="B48" t="s">
        <v>18</v>
      </c>
      <c r="C48" s="1">
        <v>5</v>
      </c>
      <c r="D48" s="1">
        <v>5</v>
      </c>
      <c r="E48" s="1">
        <v>5</v>
      </c>
      <c r="J48" t="s">
        <v>16</v>
      </c>
      <c r="K48" t="s">
        <v>18</v>
      </c>
      <c r="L48" s="1">
        <v>4.5</v>
      </c>
      <c r="M48" s="1">
        <v>4.5714285710000002</v>
      </c>
      <c r="N48" s="1">
        <v>3.7142857139999998</v>
      </c>
      <c r="Q48" t="s">
        <v>16</v>
      </c>
      <c r="R48" t="s">
        <v>18</v>
      </c>
      <c r="S48" s="1">
        <v>5</v>
      </c>
      <c r="T48" s="1">
        <v>5</v>
      </c>
      <c r="U48" s="1">
        <v>4</v>
      </c>
      <c r="Z48" t="s">
        <v>9</v>
      </c>
      <c r="AA48">
        <v>4</v>
      </c>
      <c r="AC48" t="s">
        <v>6</v>
      </c>
      <c r="AD48">
        <v>100</v>
      </c>
      <c r="AG48" t="s">
        <v>16</v>
      </c>
      <c r="AH48" t="s">
        <v>18</v>
      </c>
      <c r="AI48" s="1">
        <v>5</v>
      </c>
      <c r="AJ48" s="1">
        <v>4.8499999999999996</v>
      </c>
      <c r="AK48" s="1">
        <v>4</v>
      </c>
      <c r="AN48" t="s">
        <v>16</v>
      </c>
      <c r="AO48" t="s">
        <v>18</v>
      </c>
      <c r="AP48" s="1">
        <v>5</v>
      </c>
      <c r="AQ48" s="1">
        <v>5</v>
      </c>
      <c r="AR48" s="1">
        <v>4</v>
      </c>
      <c r="AU48" t="s">
        <v>16</v>
      </c>
      <c r="AV48" t="s">
        <v>18</v>
      </c>
      <c r="AW48" s="1">
        <v>4</v>
      </c>
      <c r="AX48" s="1">
        <v>3.85</v>
      </c>
      <c r="AY48" s="1">
        <v>3.85</v>
      </c>
    </row>
    <row r="49" spans="1:51" x14ac:dyDescent="0.2">
      <c r="A49" t="s">
        <v>16</v>
      </c>
      <c r="B49" t="s">
        <v>11</v>
      </c>
      <c r="C49" s="1">
        <v>5</v>
      </c>
      <c r="D49" s="1">
        <v>5</v>
      </c>
      <c r="E49" s="1">
        <v>4</v>
      </c>
      <c r="J49" t="s">
        <v>16</v>
      </c>
      <c r="K49" t="s">
        <v>11</v>
      </c>
      <c r="L49" s="1">
        <v>4.5</v>
      </c>
      <c r="M49" s="1">
        <v>4.5714285710000002</v>
      </c>
      <c r="N49" s="1">
        <v>3.4285714289999998</v>
      </c>
      <c r="Q49" t="s">
        <v>16</v>
      </c>
      <c r="R49" t="s">
        <v>11</v>
      </c>
      <c r="S49" s="1">
        <v>5</v>
      </c>
      <c r="T49" s="1">
        <v>5</v>
      </c>
      <c r="U49" s="1">
        <v>4</v>
      </c>
      <c r="Z49" t="s">
        <v>7</v>
      </c>
      <c r="AA49">
        <v>3</v>
      </c>
      <c r="AC49" t="s">
        <v>103</v>
      </c>
      <c r="AD49">
        <v>5000</v>
      </c>
      <c r="AG49" t="s">
        <v>16</v>
      </c>
      <c r="AH49" t="s">
        <v>11</v>
      </c>
      <c r="AI49" s="1">
        <v>5</v>
      </c>
      <c r="AJ49" s="1">
        <v>4.8499999999999996</v>
      </c>
      <c r="AK49" s="1">
        <v>4</v>
      </c>
      <c r="AN49" t="s">
        <v>16</v>
      </c>
      <c r="AO49" t="s">
        <v>11</v>
      </c>
      <c r="AP49" s="1">
        <v>5</v>
      </c>
      <c r="AQ49" s="1">
        <v>4</v>
      </c>
      <c r="AR49" s="1">
        <v>3.28</v>
      </c>
      <c r="AU49" t="s">
        <v>16</v>
      </c>
      <c r="AV49" t="s">
        <v>11</v>
      </c>
      <c r="AW49" s="1">
        <v>4</v>
      </c>
      <c r="AX49" s="1">
        <v>4</v>
      </c>
      <c r="AY49" s="1">
        <v>3.85</v>
      </c>
    </row>
    <row r="50" spans="1:51" x14ac:dyDescent="0.2">
      <c r="Z50" t="s">
        <v>10</v>
      </c>
      <c r="AA50">
        <v>39</v>
      </c>
    </row>
    <row r="51" spans="1:51" x14ac:dyDescent="0.2">
      <c r="Z51" t="s">
        <v>6</v>
      </c>
      <c r="AA51">
        <v>28</v>
      </c>
    </row>
    <row r="52" spans="1:51" x14ac:dyDescent="0.2">
      <c r="B52" s="32" t="s">
        <v>17</v>
      </c>
      <c r="C52" s="32"/>
      <c r="D52" s="32"/>
      <c r="E52" s="32"/>
      <c r="K52" s="32" t="s">
        <v>40</v>
      </c>
      <c r="L52" s="32"/>
      <c r="M52" s="32"/>
      <c r="N52" s="32"/>
      <c r="R52" s="32" t="s">
        <v>86</v>
      </c>
      <c r="S52" s="32"/>
      <c r="T52" s="32"/>
      <c r="U52" s="32"/>
      <c r="Z52" t="s">
        <v>18</v>
      </c>
      <c r="AA52">
        <v>24</v>
      </c>
      <c r="AH52" s="32" t="s">
        <v>177</v>
      </c>
      <c r="AI52" s="32"/>
      <c r="AJ52" s="32"/>
      <c r="AK52" s="32"/>
      <c r="AO52" s="32" t="s">
        <v>178</v>
      </c>
      <c r="AP52" s="32"/>
      <c r="AQ52" s="32"/>
      <c r="AR52" s="32"/>
      <c r="AV52" s="32" t="s">
        <v>179</v>
      </c>
      <c r="AW52" s="32"/>
      <c r="AX52" s="32"/>
      <c r="AY52" s="32"/>
    </row>
    <row r="53" spans="1:51" ht="19" x14ac:dyDescent="0.25">
      <c r="B53" s="3" t="s">
        <v>1</v>
      </c>
      <c r="C53" s="3" t="s">
        <v>2</v>
      </c>
      <c r="D53" s="3" t="s">
        <v>3</v>
      </c>
      <c r="E53" s="3" t="s">
        <v>4</v>
      </c>
      <c r="K53" s="3" t="s">
        <v>1</v>
      </c>
      <c r="L53" s="3" t="s">
        <v>2</v>
      </c>
      <c r="M53" s="3" t="s">
        <v>3</v>
      </c>
      <c r="N53" s="3" t="s">
        <v>4</v>
      </c>
      <c r="R53" s="3" t="s">
        <v>1</v>
      </c>
      <c r="S53" s="3" t="s">
        <v>2</v>
      </c>
      <c r="T53" s="3" t="s">
        <v>3</v>
      </c>
      <c r="U53" s="3" t="s">
        <v>4</v>
      </c>
      <c r="Z53" t="s">
        <v>8</v>
      </c>
      <c r="AA53">
        <v>6</v>
      </c>
      <c r="AH53" s="3" t="s">
        <v>1</v>
      </c>
      <c r="AI53" s="3" t="s">
        <v>2</v>
      </c>
      <c r="AJ53" s="3" t="s">
        <v>3</v>
      </c>
      <c r="AK53" s="3" t="s">
        <v>4</v>
      </c>
      <c r="AO53" s="3" t="s">
        <v>1</v>
      </c>
      <c r="AP53" s="3" t="s">
        <v>2</v>
      </c>
      <c r="AQ53" s="3" t="s">
        <v>3</v>
      </c>
      <c r="AR53" s="3" t="s">
        <v>4</v>
      </c>
      <c r="AV53" s="3" t="s">
        <v>1</v>
      </c>
      <c r="AW53" s="3" t="s">
        <v>2</v>
      </c>
      <c r="AX53" s="3" t="s">
        <v>3</v>
      </c>
      <c r="AY53" s="3" t="s">
        <v>4</v>
      </c>
    </row>
    <row r="54" spans="1:51" x14ac:dyDescent="0.2">
      <c r="B54" t="s">
        <v>6</v>
      </c>
      <c r="C54" s="1">
        <f>SUM(C3+C11+C19+C27+C35+C43)/6</f>
        <v>4.75</v>
      </c>
      <c r="D54" s="7">
        <f>SUM(D3+D11+D19+D27+D35+D43)/6</f>
        <v>4.9523809523333329</v>
      </c>
      <c r="E54">
        <f>SUM(E3+E11+E19+E27+E35+E43)/6</f>
        <v>4.0951480953333332</v>
      </c>
      <c r="K54" t="s">
        <v>6</v>
      </c>
      <c r="L54" s="1">
        <f>SUM(L3+L11+L19+L27+L35+L43)/6</f>
        <v>4.125</v>
      </c>
      <c r="M54" s="7">
        <f>SUM(M3+M11+M19+M27+M35+M43)/6</f>
        <v>4.3333333331666664</v>
      </c>
      <c r="N54" s="7">
        <f>SUM(N3+N11+N19+N27+N35+N43)/6</f>
        <v>3.5952380954999996</v>
      </c>
      <c r="R54" t="s">
        <v>6</v>
      </c>
      <c r="S54" s="1">
        <f>SUM(S3+S11+S19+S27+S35+S43)/6</f>
        <v>5</v>
      </c>
      <c r="T54" s="7">
        <f>SUM(T3+T11+T19+T27+T35+T43)/6</f>
        <v>5</v>
      </c>
      <c r="U54" s="7">
        <f>SUM(U3+U11+U19+U27+U35+U43)/6</f>
        <v>4.0952380953333334</v>
      </c>
      <c r="Z54" t="s">
        <v>11</v>
      </c>
      <c r="AA54">
        <v>7</v>
      </c>
      <c r="AH54" t="s">
        <v>6</v>
      </c>
      <c r="AI54" s="1">
        <f>SUM(AI3+AI11+AI19+AI27+AI35+AI43)/6</f>
        <v>5</v>
      </c>
      <c r="AJ54" s="7">
        <f>SUM(AJ3+AJ11+AJ19+AJ27+AJ35+AJ43)/6</f>
        <v>4.875</v>
      </c>
      <c r="AK54" s="7">
        <f>SUM(AK3+AK11+AK19+AK27+AK35+AK43)/6</f>
        <v>4.07</v>
      </c>
      <c r="AO54" t="s">
        <v>6</v>
      </c>
      <c r="AP54" s="1">
        <f>SUM(AP3+AP11+AP19+AP27+AP35+AP43)/6</f>
        <v>4.708333333333333</v>
      </c>
      <c r="AQ54" s="7">
        <f>SUM(AQ3+AQ11+AQ19+AQ27+AQ35+AQ43)/6</f>
        <v>4.6183333333333332</v>
      </c>
      <c r="AR54" s="7">
        <f>SUM(AR3+AR11+AR19+AR27+AR35+AR43)/6</f>
        <v>3.7349999999999999</v>
      </c>
      <c r="AV54" t="s">
        <v>6</v>
      </c>
      <c r="AW54" s="1">
        <f>SUM(AW3+AW11+AW19+AW27+AW35+AW43)/6</f>
        <v>4</v>
      </c>
      <c r="AX54" s="7">
        <f>SUM(AX3+AX11+AX19+AX27+AX35+AX43)/6</f>
        <v>3.9966666666666666</v>
      </c>
      <c r="AY54" s="7">
        <f>SUM(AY3+AY11+AY19+AY27+AY35+AY43)/6</f>
        <v>3.5416666666666674</v>
      </c>
    </row>
    <row r="55" spans="1:51" x14ac:dyDescent="0.2">
      <c r="B55" t="s">
        <v>7</v>
      </c>
      <c r="C55">
        <f>SUM(C4+C12+C20+C28+C36+C44)/6</f>
        <v>4.75</v>
      </c>
      <c r="D55" s="8">
        <f>SUM(D4+D12+D20+D28+D36+D44)/6</f>
        <v>4.8095238094999999</v>
      </c>
      <c r="E55">
        <f>SUM(E4+E12+E20+E28+E36+E44)/6</f>
        <v>4.1904761905000001</v>
      </c>
      <c r="K55" t="s">
        <v>7</v>
      </c>
      <c r="L55" s="11">
        <f>SUM(L4+L12+L20+L28+L36+L44)/6</f>
        <v>3.9583333333333335</v>
      </c>
      <c r="M55">
        <f>SUM(M4+M12+M20+M28+M36+M44)/6</f>
        <v>4.2857142855000001</v>
      </c>
      <c r="N55">
        <f>SUM(N4+N12+N20+N28+N36+N44)/6</f>
        <v>3.4285714284999997</v>
      </c>
      <c r="R55" t="s">
        <v>7</v>
      </c>
      <c r="S55" s="11">
        <f>SUM(S4+S12+S20+S28+S36+S44)/6</f>
        <v>5</v>
      </c>
      <c r="T55">
        <f>SUM(T4+T12+T20+T28+T36+T44)/6</f>
        <v>5</v>
      </c>
      <c r="U55">
        <f>SUM(U4+U12+U20+U28+U36+U44)/6</f>
        <v>4.2619047620000003</v>
      </c>
      <c r="AH55" t="s">
        <v>7</v>
      </c>
      <c r="AI55" s="11">
        <f>SUM(AI4+AI12+AI20+AI28+AI36+AI44)/6</f>
        <v>4.958333333333333</v>
      </c>
      <c r="AJ55">
        <f>SUM(AJ4+AJ12+AJ20+AJ28+AJ36+AJ44)/6</f>
        <v>4.8278333333333334</v>
      </c>
      <c r="AK55">
        <f>SUM(AK4+AK12+AK20+AK28+AK36+AK44)/6</f>
        <v>4.0933333333333337</v>
      </c>
      <c r="AO55" t="s">
        <v>7</v>
      </c>
      <c r="AP55" s="11">
        <f>SUM(AP4+AP12+AP20+AP28+AP36+AP44)/6</f>
        <v>4</v>
      </c>
      <c r="AQ55">
        <f>SUM(AQ4+AQ12+AQ20+AQ28+AQ36+AQ44)/6</f>
        <v>3.9283333333333332</v>
      </c>
      <c r="AR55">
        <f>SUM(AR4+AR12+AR20+AR28+AR36+AR44)/6</f>
        <v>3.2600000000000002</v>
      </c>
      <c r="AV55" t="s">
        <v>7</v>
      </c>
      <c r="AW55" s="11">
        <f>SUM(AW4+AW12+AW20+AW28+AW36+AW44)/6</f>
        <v>4</v>
      </c>
      <c r="AX55">
        <f>SUM(AX4+AX12+AX20+AX28+AX36+AX44)/6</f>
        <v>3.9250000000000003</v>
      </c>
      <c r="AY55">
        <f>SUM(AY4+AY12+AY20+AY28+AY36+AY44)/6</f>
        <v>3.5900000000000003</v>
      </c>
    </row>
    <row r="56" spans="1:51" x14ac:dyDescent="0.2">
      <c r="B56" t="s">
        <v>8</v>
      </c>
      <c r="C56">
        <f t="shared" ref="C56:E60" si="1">SUM(C5+C13+C21+C29+C37+C45)/6</f>
        <v>4.75</v>
      </c>
      <c r="D56" s="8">
        <f t="shared" si="1"/>
        <v>4.8095238093333323</v>
      </c>
      <c r="E56" s="8">
        <f t="shared" si="1"/>
        <v>4.0476190476666671</v>
      </c>
      <c r="K56" t="s">
        <v>8</v>
      </c>
      <c r="L56" s="11">
        <f t="shared" ref="L56:N56" si="2">SUM(L5+L13+L21+L29+L37+L45)/6</f>
        <v>4.041666666666667</v>
      </c>
      <c r="M56" s="11">
        <f t="shared" si="2"/>
        <v>4.0952380953333334</v>
      </c>
      <c r="N56">
        <f t="shared" si="2"/>
        <v>3.4047619048333337</v>
      </c>
      <c r="R56" t="s">
        <v>8</v>
      </c>
      <c r="S56" s="11">
        <f t="shared" ref="S56:U58" si="3">SUM(S5+S13+S21+S29+S37+S45)/6</f>
        <v>5</v>
      </c>
      <c r="T56" s="11">
        <f t="shared" si="3"/>
        <v>5</v>
      </c>
      <c r="U56">
        <f t="shared" si="3"/>
        <v>4.2619047620000003</v>
      </c>
      <c r="AH56" t="s">
        <v>8</v>
      </c>
      <c r="AI56" s="11">
        <f t="shared" ref="AI56:AK56" si="4">SUM(AI5+AI13+AI21+AI29+AI37+AI45)/6</f>
        <v>4.916666666666667</v>
      </c>
      <c r="AJ56" s="11">
        <f t="shared" si="4"/>
        <v>4.8516666666666666</v>
      </c>
      <c r="AK56">
        <f t="shared" si="4"/>
        <v>4.0933333333333337</v>
      </c>
      <c r="AO56" t="s">
        <v>8</v>
      </c>
      <c r="AP56" s="11">
        <f t="shared" ref="AP56:AR56" si="5">SUM(AP5+AP13+AP21+AP29+AP37+AP45)/6</f>
        <v>4.791666666666667</v>
      </c>
      <c r="AQ56" s="11">
        <f t="shared" si="5"/>
        <v>4.5199999999999996</v>
      </c>
      <c r="AR56">
        <f t="shared" si="5"/>
        <v>3.97</v>
      </c>
      <c r="AV56" t="s">
        <v>8</v>
      </c>
      <c r="AW56" s="11">
        <f t="shared" ref="AW56:AY56" si="6">SUM(AW5+AW13+AW21+AW29+AW37+AW45)/6</f>
        <v>3.875</v>
      </c>
      <c r="AX56" s="11">
        <f t="shared" si="6"/>
        <v>3.9266666666666672</v>
      </c>
      <c r="AY56">
        <f t="shared" si="6"/>
        <v>3.5666666666666664</v>
      </c>
    </row>
    <row r="57" spans="1:51" x14ac:dyDescent="0.2">
      <c r="B57" t="s">
        <v>9</v>
      </c>
      <c r="C57" s="8">
        <f t="shared" si="1"/>
        <v>4.666666666666667</v>
      </c>
      <c r="D57">
        <f t="shared" si="1"/>
        <v>4.9285714284999997</v>
      </c>
      <c r="E57" s="7">
        <f t="shared" si="1"/>
        <v>4.333333333333333</v>
      </c>
      <c r="K57" t="s">
        <v>9</v>
      </c>
      <c r="L57">
        <f t="shared" ref="L57:N57" si="7">SUM(L6+L14+L22+L30+L38+L46)/6</f>
        <v>4.083333333333333</v>
      </c>
      <c r="M57" s="11">
        <f t="shared" si="7"/>
        <v>4.1428571426666672</v>
      </c>
      <c r="N57" s="11">
        <f t="shared" si="7"/>
        <v>3.3809523811666673</v>
      </c>
      <c r="R57" t="s">
        <v>9</v>
      </c>
      <c r="S57">
        <f t="shared" si="3"/>
        <v>5</v>
      </c>
      <c r="T57" s="11">
        <f t="shared" si="3"/>
        <v>5</v>
      </c>
      <c r="U57" s="11">
        <f t="shared" si="3"/>
        <v>4.2619047620000003</v>
      </c>
      <c r="AH57" t="s">
        <v>9</v>
      </c>
      <c r="AI57">
        <f t="shared" ref="AI57:AK57" si="8">SUM(AI6+AI14+AI22+AI30+AI38+AI46)/6</f>
        <v>5</v>
      </c>
      <c r="AJ57" s="11">
        <f t="shared" si="8"/>
        <v>4.9249999999999998</v>
      </c>
      <c r="AK57" s="11">
        <f t="shared" si="8"/>
        <v>4.1166666666666663</v>
      </c>
      <c r="AO57" t="s">
        <v>9</v>
      </c>
      <c r="AP57">
        <f t="shared" ref="AP57:AR57" si="9">SUM(AP6+AP14+AP22+AP30+AP38+AP46)/6</f>
        <v>4.875</v>
      </c>
      <c r="AQ57" s="11">
        <f t="shared" si="9"/>
        <v>4.8566666666666665</v>
      </c>
      <c r="AR57" s="11">
        <f t="shared" si="9"/>
        <v>3.7816666666666663</v>
      </c>
      <c r="AV57" t="s">
        <v>9</v>
      </c>
      <c r="AW57">
        <f t="shared" ref="AW57:AY57" si="10">SUM(AW6+AW14+AW22+AW30+AW38+AW46)/6</f>
        <v>4</v>
      </c>
      <c r="AX57" s="11">
        <f t="shared" si="10"/>
        <v>3.8533333333333335</v>
      </c>
      <c r="AY57" s="11">
        <f t="shared" si="10"/>
        <v>3.4466666666666668</v>
      </c>
    </row>
    <row r="58" spans="1:51" x14ac:dyDescent="0.2">
      <c r="B58" t="s">
        <v>10</v>
      </c>
      <c r="C58" s="6">
        <f t="shared" si="1"/>
        <v>4.916666666666667</v>
      </c>
      <c r="D58" s="7">
        <f t="shared" si="1"/>
        <v>5</v>
      </c>
      <c r="E58" s="8">
        <f t="shared" si="1"/>
        <v>4.0714285715000003</v>
      </c>
      <c r="K58" t="s">
        <v>10</v>
      </c>
      <c r="L58" s="7">
        <f t="shared" ref="L58:N58" si="11">SUM(L7+L15+L23+L31+L39+L47)/6</f>
        <v>4.166666666666667</v>
      </c>
      <c r="M58" s="7">
        <f t="shared" si="11"/>
        <v>4.4523809521666671</v>
      </c>
      <c r="N58">
        <f t="shared" si="11"/>
        <v>3.4761904761666664</v>
      </c>
      <c r="R58" t="s">
        <v>10</v>
      </c>
      <c r="S58" s="7">
        <f t="shared" si="3"/>
        <v>5</v>
      </c>
      <c r="T58" s="7">
        <f t="shared" si="3"/>
        <v>5</v>
      </c>
      <c r="U58">
        <f t="shared" si="3"/>
        <v>4.0952380953333334</v>
      </c>
      <c r="AH58" t="s">
        <v>10</v>
      </c>
      <c r="AI58" s="7">
        <f t="shared" ref="AI58:AK58" si="12">SUM(AI7+AI15+AI23+AI31+AI39+AI47)/6</f>
        <v>5</v>
      </c>
      <c r="AJ58" s="7">
        <f t="shared" si="12"/>
        <v>5</v>
      </c>
      <c r="AK58">
        <f t="shared" si="12"/>
        <v>3.8783333333333334</v>
      </c>
      <c r="AO58" t="s">
        <v>10</v>
      </c>
      <c r="AP58" s="7">
        <f t="shared" ref="AP58:AR58" si="13">SUM(AP7+AP15+AP23+AP31+AP39+AP47)/6</f>
        <v>4.916666666666667</v>
      </c>
      <c r="AQ58" s="7">
        <f t="shared" si="13"/>
        <v>5</v>
      </c>
      <c r="AR58">
        <f t="shared" si="13"/>
        <v>3.7083333333333339</v>
      </c>
      <c r="AV58" t="s">
        <v>10</v>
      </c>
      <c r="AW58" s="7">
        <f t="shared" ref="AW58:AY58" si="14">SUM(AW7+AW15+AW23+AW31+AW39+AW47)/6</f>
        <v>4</v>
      </c>
      <c r="AX58" s="7">
        <f t="shared" si="14"/>
        <v>3.7866666666666671</v>
      </c>
      <c r="AY58">
        <f t="shared" si="14"/>
        <v>3.6133333333333337</v>
      </c>
    </row>
    <row r="59" spans="1:51" x14ac:dyDescent="0.2">
      <c r="B59" t="s">
        <v>18</v>
      </c>
      <c r="C59" s="6">
        <f t="shared" si="1"/>
        <v>4.833333333333333</v>
      </c>
      <c r="D59" s="1">
        <f t="shared" si="1"/>
        <v>4.9285714284999997</v>
      </c>
      <c r="E59" s="6">
        <f t="shared" si="1"/>
        <v>4.357142857166667</v>
      </c>
      <c r="K59" t="s">
        <v>18</v>
      </c>
      <c r="L59" s="7">
        <f t="shared" ref="L59:N59" si="15">SUM(L8+L16+L24+L32+L40+L48)/6</f>
        <v>4.208333333333333</v>
      </c>
      <c r="M59">
        <f t="shared" si="15"/>
        <v>4.2857142856666668</v>
      </c>
      <c r="N59" s="7">
        <f t="shared" si="15"/>
        <v>3.8333333331666668</v>
      </c>
      <c r="R59" t="s">
        <v>18</v>
      </c>
      <c r="S59" s="7">
        <f>SUM(S8+S16+S24+S32+S39+S48)/6</f>
        <v>5</v>
      </c>
      <c r="T59">
        <f>SUM(T8+T16+T24+T32+T40+T48)/6</f>
        <v>4.9523809523333329</v>
      </c>
      <c r="U59" s="7">
        <f>SUM(U8+U16+U24+U32+U40+U48)/6</f>
        <v>4.0952380953333334</v>
      </c>
      <c r="AH59" t="s">
        <v>18</v>
      </c>
      <c r="AI59" s="7">
        <f>SUM(AI8+AI16+AI24+AI32+AI39+AI48)/6</f>
        <v>4.916666666666667</v>
      </c>
      <c r="AJ59">
        <f>SUM(AJ8+AJ16+AJ24+AJ32+AJ40+AJ48)/6</f>
        <v>4.875</v>
      </c>
      <c r="AK59" s="7">
        <f>SUM(AK8+AK16+AK24+AK32+AK40+AK48)/6</f>
        <v>4.07</v>
      </c>
      <c r="AO59" t="s">
        <v>18</v>
      </c>
      <c r="AP59" s="7">
        <f>SUM(AP8+AP16+AP24+AP32+AP39+AP48)/6</f>
        <v>4.375</v>
      </c>
      <c r="AQ59">
        <f>SUM(AQ8+AQ16+AQ24+AQ32+AQ40+AQ48)/6</f>
        <v>4.496666666666667</v>
      </c>
      <c r="AR59" s="7">
        <f>SUM(AR8+AR16+AR24+AR32+AR40+AR48)/6</f>
        <v>3.94</v>
      </c>
      <c r="AV59" t="s">
        <v>18</v>
      </c>
      <c r="AW59" s="7">
        <f>SUM(AW8+AW16+AW24+AW32+AW39+AW48)/6</f>
        <v>4</v>
      </c>
      <c r="AX59">
        <f>SUM(AX8+AX16+AX24+AX32+AX40+AX48)/6</f>
        <v>3.9016666666666673</v>
      </c>
      <c r="AY59" s="7">
        <f>SUM(AY8+AY16+AY24+AY32+AY40+AY48)/6</f>
        <v>3.518333333333334</v>
      </c>
    </row>
    <row r="60" spans="1:51" x14ac:dyDescent="0.2">
      <c r="B60" t="s">
        <v>11</v>
      </c>
      <c r="C60" s="8">
        <f t="shared" si="1"/>
        <v>4.75</v>
      </c>
      <c r="D60">
        <f t="shared" si="1"/>
        <v>4.8571428570000004</v>
      </c>
      <c r="E60">
        <f t="shared" si="1"/>
        <v>4.0714285715000003</v>
      </c>
      <c r="K60" t="s">
        <v>11</v>
      </c>
      <c r="L60">
        <f t="shared" ref="L60:N60" si="16">SUM(L9+L17+L25+L33+L41+L49)/6</f>
        <v>4.041666666666667</v>
      </c>
      <c r="M60">
        <f t="shared" si="16"/>
        <v>4.166666666666667</v>
      </c>
      <c r="N60" s="11">
        <f t="shared" si="16"/>
        <v>3.3571428571666666</v>
      </c>
      <c r="R60" t="s">
        <v>11</v>
      </c>
      <c r="S60">
        <f>SUM(S9+S17+S25+S33+S41+S49)/6</f>
        <v>5</v>
      </c>
      <c r="T60">
        <f>SUM(T9+T17+T25+T33+T41+T49)/6</f>
        <v>4.9761904761666669</v>
      </c>
      <c r="U60" s="11">
        <f>SUM(U9+U17+U25+U33+U41+U49)/6</f>
        <v>4.2142857143333332</v>
      </c>
      <c r="AH60" t="s">
        <v>11</v>
      </c>
      <c r="AI60">
        <f>SUM(AI9+AI17+AI25+AI33+AI41+AI49)/6</f>
        <v>4.916666666666667</v>
      </c>
      <c r="AJ60">
        <f>SUM(AJ9+AJ17+AJ25+AJ33+AJ41+AJ49)/6</f>
        <v>4.8516666666666666</v>
      </c>
      <c r="AK60" s="11">
        <f>SUM(AK9+AK17+AK25+AK33+AK41+AK49)/6</f>
        <v>4.07</v>
      </c>
      <c r="AO60" t="s">
        <v>11</v>
      </c>
      <c r="AP60">
        <f>SUM(AP9+AP17+AP25+AP33+AP41+AP49)/6</f>
        <v>4.6916666666666664</v>
      </c>
      <c r="AQ60">
        <f>SUM(AQ9+AQ17+AQ25+AQ33+AQ41+AQ49)/6</f>
        <v>4.6416666666666666</v>
      </c>
      <c r="AR60" s="11">
        <f>SUM(AR9+AR17+AR25+AR33+AR41+AR49)/6</f>
        <v>3.9716666666666671</v>
      </c>
      <c r="AV60" t="s">
        <v>11</v>
      </c>
      <c r="AW60">
        <f>SUM(AW9+AW17+AW25+AW33+AW41+AW49)/6</f>
        <v>4</v>
      </c>
      <c r="AX60">
        <f>SUM(AX9+AX17+AX25+AX33+AX41+AX49)/6</f>
        <v>3.9483333333333337</v>
      </c>
      <c r="AY60" s="11">
        <f>SUM(AY9+AY17+AY25+AY33+AY41+AY49)/6</f>
        <v>3.6616666666666671</v>
      </c>
    </row>
    <row r="62" spans="1:51" x14ac:dyDescent="0.2">
      <c r="B62" t="s">
        <v>29</v>
      </c>
      <c r="C62">
        <f>SUM(C54:C60)/7</f>
        <v>4.7738095238095246</v>
      </c>
      <c r="D62">
        <f t="shared" ref="D62:E62" si="17">SUM(D54:D60)/7</f>
        <v>4.8979591835952379</v>
      </c>
      <c r="E62">
        <f t="shared" si="17"/>
        <v>4.1666538095714287</v>
      </c>
      <c r="K62" t="s">
        <v>29</v>
      </c>
      <c r="L62">
        <f>SUM(L54:L60)/7</f>
        <v>4.0892857142857144</v>
      </c>
      <c r="M62">
        <f t="shared" ref="M62:N62" si="18">SUM(M54:M60)/7</f>
        <v>4.2517006801666666</v>
      </c>
      <c r="N62">
        <f t="shared" si="18"/>
        <v>3.4965986395000002</v>
      </c>
      <c r="R62" t="s">
        <v>29</v>
      </c>
      <c r="S62">
        <f>SUM(S54:S60)/7</f>
        <v>5</v>
      </c>
      <c r="T62">
        <f t="shared" ref="T62:U62" si="19">SUM(T54:T60)/7</f>
        <v>4.9897959183571432</v>
      </c>
      <c r="U62">
        <f t="shared" si="19"/>
        <v>4.1836734694761901</v>
      </c>
      <c r="AH62" t="s">
        <v>29</v>
      </c>
      <c r="AI62">
        <f>SUM(AI54:AI60)/7</f>
        <v>4.9583333333333339</v>
      </c>
      <c r="AJ62">
        <f t="shared" ref="AJ62:AK62" si="20">SUM(AJ54:AJ60)/7</f>
        <v>4.8865952380952384</v>
      </c>
      <c r="AK62">
        <f t="shared" si="20"/>
        <v>4.0559523809523812</v>
      </c>
      <c r="AO62" t="s">
        <v>29</v>
      </c>
      <c r="AP62">
        <f>SUM(AP54:AP60)/7</f>
        <v>4.6226190476190476</v>
      </c>
      <c r="AQ62">
        <f t="shared" ref="AQ62:AR62" si="21">SUM(AQ54:AQ60)/7</f>
        <v>4.5802380952380952</v>
      </c>
      <c r="AR62">
        <f t="shared" si="21"/>
        <v>3.7666666666666666</v>
      </c>
      <c r="AV62" t="s">
        <v>29</v>
      </c>
      <c r="AW62">
        <f>SUM(AW54:AW60)/7</f>
        <v>3.9821428571428572</v>
      </c>
      <c r="AX62">
        <f t="shared" ref="AX62:AY62" si="22">SUM(AX54:AX60)/7</f>
        <v>3.905476190476191</v>
      </c>
      <c r="AY62">
        <f t="shared" si="22"/>
        <v>3.5626190476190485</v>
      </c>
    </row>
    <row r="64" spans="1:51" x14ac:dyDescent="0.2">
      <c r="B64" s="36" t="s">
        <v>38</v>
      </c>
      <c r="C64" s="37"/>
      <c r="D64" s="37"/>
      <c r="E64" s="37"/>
      <c r="K64" s="36" t="s">
        <v>38</v>
      </c>
      <c r="L64" s="37"/>
      <c r="M64" s="37"/>
      <c r="N64" s="37"/>
      <c r="R64" s="36" t="s">
        <v>38</v>
      </c>
      <c r="S64" s="37"/>
      <c r="T64" s="37"/>
      <c r="U64" s="37"/>
    </row>
    <row r="65" spans="1:21" x14ac:dyDescent="0.2">
      <c r="B65" s="38" t="s">
        <v>39</v>
      </c>
      <c r="C65" s="38"/>
      <c r="D65" s="38"/>
      <c r="E65" s="38"/>
      <c r="K65" s="38" t="s">
        <v>39</v>
      </c>
      <c r="L65" s="38"/>
      <c r="M65" s="38"/>
      <c r="N65" s="38"/>
      <c r="R65" s="38" t="s">
        <v>39</v>
      </c>
      <c r="S65" s="38"/>
      <c r="T65" s="38"/>
      <c r="U65" s="38"/>
    </row>
    <row r="68" spans="1:21" ht="19" x14ac:dyDescent="0.25">
      <c r="A68" s="39" t="s">
        <v>35</v>
      </c>
      <c r="B68" s="40"/>
      <c r="C68" s="40"/>
      <c r="D68" s="40"/>
      <c r="E68" s="40"/>
      <c r="F68" s="40"/>
      <c r="G68" s="40"/>
      <c r="H68" s="40"/>
    </row>
    <row r="233" spans="1:8" ht="19" x14ac:dyDescent="0.25">
      <c r="A233" s="35" t="s">
        <v>36</v>
      </c>
      <c r="B233" s="35"/>
      <c r="C233" s="35"/>
      <c r="D233" s="35"/>
      <c r="E233" s="35"/>
      <c r="F233" s="35"/>
      <c r="G233" s="35"/>
      <c r="H233" s="35"/>
    </row>
  </sheetData>
  <mergeCells count="31">
    <mergeCell ref="Q1:U1"/>
    <mergeCell ref="R52:U52"/>
    <mergeCell ref="R64:U64"/>
    <mergeCell ref="R65:U65"/>
    <mergeCell ref="A68:H68"/>
    <mergeCell ref="A233:H233"/>
    <mergeCell ref="J1:N1"/>
    <mergeCell ref="B52:E52"/>
    <mergeCell ref="K52:N52"/>
    <mergeCell ref="K64:N64"/>
    <mergeCell ref="K65:N65"/>
    <mergeCell ref="B64:E64"/>
    <mergeCell ref="B65:E65"/>
    <mergeCell ref="A1:E1"/>
    <mergeCell ref="Z47:AA47"/>
    <mergeCell ref="AC47:AD47"/>
    <mergeCell ref="Z1:AD1"/>
    <mergeCell ref="Z6:AD6"/>
    <mergeCell ref="Z11:AD11"/>
    <mergeCell ref="Z33:AD33"/>
    <mergeCell ref="Z41:AD41"/>
    <mergeCell ref="Z16:AD16"/>
    <mergeCell ref="Z21:AD21"/>
    <mergeCell ref="Z26:AD26"/>
    <mergeCell ref="Z31:AD31"/>
    <mergeCell ref="AG1:AK1"/>
    <mergeCell ref="AH52:AK52"/>
    <mergeCell ref="AN1:AR1"/>
    <mergeCell ref="AO52:AR52"/>
    <mergeCell ref="AU1:AY1"/>
    <mergeCell ref="AV52:AY52"/>
  </mergeCells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3CC1-1F75-2042-91BC-D7C060AB4DB8}">
  <dimension ref="A1:W52"/>
  <sheetViews>
    <sheetView topLeftCell="D1" workbookViewId="0">
      <selection activeCell="L30" sqref="L30"/>
    </sheetView>
  </sheetViews>
  <sheetFormatPr baseColWidth="10" defaultRowHeight="16" x14ac:dyDescent="0.2"/>
  <cols>
    <col min="1" max="1" width="15.33203125" customWidth="1"/>
    <col min="2" max="2" width="28.5" customWidth="1"/>
    <col min="3" max="3" width="14.5" customWidth="1"/>
    <col min="4" max="4" width="18" customWidth="1"/>
    <col min="5" max="5" width="15.1640625" customWidth="1"/>
    <col min="6" max="6" width="28.83203125" customWidth="1"/>
    <col min="7" max="7" width="16.5" customWidth="1"/>
    <col min="8" max="8" width="19.83203125" customWidth="1"/>
    <col min="9" max="9" width="15.83203125" customWidth="1"/>
    <col min="10" max="10" width="25" customWidth="1"/>
    <col min="13" max="13" width="17" customWidth="1"/>
    <col min="14" max="14" width="25.5" customWidth="1"/>
    <col min="17" max="17" width="17.83203125" customWidth="1"/>
    <col min="18" max="18" width="26.1640625" customWidth="1"/>
  </cols>
  <sheetData>
    <row r="1" spans="1:18" ht="21" thickBot="1" x14ac:dyDescent="0.3">
      <c r="A1" s="47" t="s">
        <v>75</v>
      </c>
      <c r="B1" s="47"/>
      <c r="C1" s="47"/>
      <c r="D1" s="47"/>
      <c r="E1" s="47"/>
      <c r="F1" s="47"/>
      <c r="G1" s="47"/>
      <c r="H1" s="47"/>
      <c r="I1" s="47"/>
      <c r="J1" s="47"/>
    </row>
    <row r="2" spans="1:18" ht="17" thickTop="1" x14ac:dyDescent="0.2">
      <c r="A2" s="32" t="s">
        <v>40</v>
      </c>
      <c r="B2" s="32"/>
      <c r="C2" s="2"/>
      <c r="D2" s="2"/>
      <c r="E2" s="32" t="s">
        <v>17</v>
      </c>
      <c r="F2" s="32"/>
      <c r="I2" s="32" t="s">
        <v>86</v>
      </c>
      <c r="J2" s="32"/>
      <c r="M2" s="32" t="s">
        <v>41</v>
      </c>
      <c r="N2" s="32"/>
    </row>
    <row r="3" spans="1:18" x14ac:dyDescent="0.2">
      <c r="A3" s="14" t="s">
        <v>1</v>
      </c>
      <c r="B3" s="14" t="s">
        <v>78</v>
      </c>
      <c r="E3" s="14" t="s">
        <v>1</v>
      </c>
      <c r="F3" s="14" t="s">
        <v>87</v>
      </c>
      <c r="I3" s="14" t="s">
        <v>1</v>
      </c>
      <c r="J3" s="14" t="s">
        <v>88</v>
      </c>
      <c r="M3" s="14" t="s">
        <v>1</v>
      </c>
      <c r="N3" s="14" t="s">
        <v>79</v>
      </c>
    </row>
    <row r="4" spans="1:18" x14ac:dyDescent="0.2">
      <c r="A4" t="s">
        <v>6</v>
      </c>
      <c r="B4">
        <v>26.666666666666668</v>
      </c>
      <c r="E4" t="s">
        <v>6</v>
      </c>
      <c r="F4">
        <v>20</v>
      </c>
      <c r="I4" t="s">
        <v>6</v>
      </c>
      <c r="J4">
        <v>28.333333333333332</v>
      </c>
      <c r="M4" t="s">
        <v>6</v>
      </c>
      <c r="N4" s="17">
        <v>19.75</v>
      </c>
    </row>
    <row r="5" spans="1:18" x14ac:dyDescent="0.2">
      <c r="A5" t="s">
        <v>7</v>
      </c>
      <c r="B5">
        <v>28.333333333333332</v>
      </c>
      <c r="E5" t="s">
        <v>7</v>
      </c>
      <c r="F5">
        <v>16.666666666666668</v>
      </c>
      <c r="I5" t="s">
        <v>7</v>
      </c>
      <c r="J5">
        <v>30</v>
      </c>
      <c r="M5" t="s">
        <v>7</v>
      </c>
      <c r="N5" s="17">
        <v>21</v>
      </c>
    </row>
    <row r="6" spans="1:18" x14ac:dyDescent="0.2">
      <c r="A6" t="s">
        <v>8</v>
      </c>
      <c r="B6">
        <v>28.333333333333332</v>
      </c>
      <c r="E6" t="s">
        <v>8</v>
      </c>
      <c r="F6">
        <v>20</v>
      </c>
      <c r="I6" t="s">
        <v>8</v>
      </c>
      <c r="J6">
        <v>30</v>
      </c>
      <c r="M6" t="s">
        <v>8</v>
      </c>
      <c r="N6" s="17">
        <v>16.435897435897434</v>
      </c>
    </row>
    <row r="7" spans="1:18" x14ac:dyDescent="0.2">
      <c r="A7" t="s">
        <v>9</v>
      </c>
      <c r="B7">
        <v>26.666666666666668</v>
      </c>
      <c r="E7" t="s">
        <v>9</v>
      </c>
      <c r="F7">
        <v>20</v>
      </c>
      <c r="I7" t="s">
        <v>9</v>
      </c>
      <c r="J7">
        <v>30</v>
      </c>
      <c r="M7" t="s">
        <v>9</v>
      </c>
      <c r="N7" s="17">
        <v>19.678571428571427</v>
      </c>
    </row>
    <row r="8" spans="1:18" x14ac:dyDescent="0.2">
      <c r="A8" t="s">
        <v>10</v>
      </c>
      <c r="B8">
        <v>28.333333333333332</v>
      </c>
      <c r="E8" t="s">
        <v>10</v>
      </c>
      <c r="F8">
        <v>20</v>
      </c>
      <c r="I8" t="s">
        <v>10</v>
      </c>
      <c r="J8">
        <v>28.333333333333332</v>
      </c>
      <c r="M8" t="s">
        <v>10</v>
      </c>
      <c r="N8" s="17">
        <v>20.625</v>
      </c>
    </row>
    <row r="9" spans="1:18" x14ac:dyDescent="0.2">
      <c r="A9" t="s">
        <v>18</v>
      </c>
      <c r="B9">
        <v>28.333333333333332</v>
      </c>
      <c r="E9" t="s">
        <v>18</v>
      </c>
      <c r="F9">
        <v>20</v>
      </c>
      <c r="I9" t="s">
        <v>18</v>
      </c>
      <c r="J9">
        <v>28.333333333333332</v>
      </c>
      <c r="M9" t="s">
        <v>18</v>
      </c>
      <c r="N9" s="17">
        <v>19.5</v>
      </c>
    </row>
    <row r="10" spans="1:18" x14ac:dyDescent="0.2">
      <c r="A10" t="s">
        <v>11</v>
      </c>
      <c r="B10">
        <v>26.666666666666668</v>
      </c>
      <c r="E10" t="s">
        <v>11</v>
      </c>
      <c r="F10">
        <v>16.666666666666668</v>
      </c>
      <c r="I10" t="s">
        <v>11</v>
      </c>
      <c r="J10">
        <v>30</v>
      </c>
      <c r="M10" t="s">
        <v>11</v>
      </c>
      <c r="N10" s="17">
        <v>13</v>
      </c>
    </row>
    <row r="11" spans="1:18" x14ac:dyDescent="0.2">
      <c r="N11" s="23"/>
    </row>
    <row r="12" spans="1:18" s="51" customFormat="1" ht="19" x14ac:dyDescent="0.25">
      <c r="A12" s="51" t="s">
        <v>101</v>
      </c>
    </row>
    <row r="13" spans="1:18" x14ac:dyDescent="0.2">
      <c r="A13" s="32" t="s">
        <v>40</v>
      </c>
      <c r="B13" s="32"/>
      <c r="N13" s="23"/>
    </row>
    <row r="14" spans="1:18" x14ac:dyDescent="0.2">
      <c r="A14" s="14" t="s">
        <v>1</v>
      </c>
      <c r="B14" s="14" t="s">
        <v>78</v>
      </c>
      <c r="E14" s="32" t="s">
        <v>17</v>
      </c>
      <c r="F14" s="32"/>
      <c r="I14" s="32" t="s">
        <v>86</v>
      </c>
      <c r="J14" s="32"/>
      <c r="M14" s="32" t="s">
        <v>41</v>
      </c>
      <c r="N14" s="32"/>
      <c r="Q14" s="32" t="s">
        <v>175</v>
      </c>
      <c r="R14" s="32"/>
    </row>
    <row r="15" spans="1:18" x14ac:dyDescent="0.2">
      <c r="A15" t="s">
        <v>6</v>
      </c>
      <c r="B15">
        <v>28.333333333333332</v>
      </c>
      <c r="E15" s="14" t="s">
        <v>1</v>
      </c>
      <c r="F15" s="14" t="s">
        <v>87</v>
      </c>
      <c r="I15" s="14" t="s">
        <v>1</v>
      </c>
      <c r="J15" s="14" t="s">
        <v>88</v>
      </c>
      <c r="M15" s="14" t="s">
        <v>1</v>
      </c>
      <c r="N15" s="14" t="s">
        <v>79</v>
      </c>
      <c r="Q15" s="14" t="s">
        <v>1</v>
      </c>
      <c r="R15" s="14" t="s">
        <v>176</v>
      </c>
    </row>
    <row r="16" spans="1:18" x14ac:dyDescent="0.2">
      <c r="A16" t="s">
        <v>7</v>
      </c>
      <c r="B16">
        <v>28.333333333333332</v>
      </c>
      <c r="E16" t="s">
        <v>6</v>
      </c>
      <c r="F16">
        <v>20</v>
      </c>
      <c r="I16" t="s">
        <v>6</v>
      </c>
      <c r="J16">
        <v>28.333333333333332</v>
      </c>
      <c r="M16" t="s">
        <v>6</v>
      </c>
      <c r="N16" s="17">
        <v>19.75</v>
      </c>
      <c r="Q16" t="s">
        <v>6</v>
      </c>
      <c r="R16">
        <v>20</v>
      </c>
    </row>
    <row r="17" spans="1:18" x14ac:dyDescent="0.2">
      <c r="A17" t="s">
        <v>8</v>
      </c>
      <c r="B17">
        <v>28.333333333333332</v>
      </c>
      <c r="E17" t="s">
        <v>7</v>
      </c>
      <c r="F17">
        <v>20</v>
      </c>
      <c r="I17" t="s">
        <v>7</v>
      </c>
      <c r="J17">
        <v>30</v>
      </c>
      <c r="M17" t="s">
        <v>7</v>
      </c>
      <c r="N17" s="17">
        <v>21</v>
      </c>
      <c r="Q17" t="s">
        <v>7</v>
      </c>
      <c r="R17">
        <v>20</v>
      </c>
    </row>
    <row r="18" spans="1:18" x14ac:dyDescent="0.2">
      <c r="A18" t="s">
        <v>9</v>
      </c>
      <c r="B18">
        <v>26.666666666666668</v>
      </c>
      <c r="E18" t="s">
        <v>8</v>
      </c>
      <c r="F18">
        <v>20</v>
      </c>
      <c r="I18" t="s">
        <v>8</v>
      </c>
      <c r="J18">
        <v>30</v>
      </c>
      <c r="M18" t="s">
        <v>8</v>
      </c>
      <c r="N18" s="17">
        <v>16.435897435897434</v>
      </c>
      <c r="Q18" t="s">
        <v>8</v>
      </c>
      <c r="R18">
        <v>20</v>
      </c>
    </row>
    <row r="19" spans="1:18" x14ac:dyDescent="0.2">
      <c r="A19" t="s">
        <v>10</v>
      </c>
      <c r="B19">
        <v>26.666666666666668</v>
      </c>
      <c r="E19" t="s">
        <v>9</v>
      </c>
      <c r="F19">
        <v>20</v>
      </c>
      <c r="I19" t="s">
        <v>9</v>
      </c>
      <c r="J19">
        <v>30</v>
      </c>
      <c r="M19" t="s">
        <v>9</v>
      </c>
      <c r="N19" s="17">
        <v>19.678571428571427</v>
      </c>
      <c r="Q19" t="s">
        <v>9</v>
      </c>
      <c r="R19">
        <v>20</v>
      </c>
    </row>
    <row r="20" spans="1:18" x14ac:dyDescent="0.2">
      <c r="A20" t="s">
        <v>18</v>
      </c>
      <c r="B20">
        <v>28.333333333333332</v>
      </c>
      <c r="E20" t="s">
        <v>10</v>
      </c>
      <c r="F20">
        <v>20</v>
      </c>
      <c r="I20" t="s">
        <v>10</v>
      </c>
      <c r="J20">
        <v>30</v>
      </c>
      <c r="M20" t="s">
        <v>10</v>
      </c>
      <c r="N20" s="17">
        <v>20.625</v>
      </c>
      <c r="Q20" t="s">
        <v>10</v>
      </c>
      <c r="R20">
        <v>20</v>
      </c>
    </row>
    <row r="21" spans="1:18" x14ac:dyDescent="0.2">
      <c r="A21" t="s">
        <v>11</v>
      </c>
      <c r="B21">
        <v>26.666666666666668</v>
      </c>
      <c r="E21" t="s">
        <v>18</v>
      </c>
      <c r="F21">
        <v>20</v>
      </c>
      <c r="I21" t="s">
        <v>18</v>
      </c>
      <c r="J21">
        <v>30</v>
      </c>
      <c r="M21" t="s">
        <v>18</v>
      </c>
      <c r="N21" s="17">
        <v>19.5</v>
      </c>
      <c r="Q21" t="s">
        <v>18</v>
      </c>
      <c r="R21">
        <v>20</v>
      </c>
    </row>
    <row r="22" spans="1:18" x14ac:dyDescent="0.2">
      <c r="E22" t="s">
        <v>11</v>
      </c>
      <c r="F22">
        <v>20</v>
      </c>
      <c r="I22" t="s">
        <v>11</v>
      </c>
      <c r="J22">
        <v>30</v>
      </c>
      <c r="M22" t="s">
        <v>11</v>
      </c>
      <c r="N22" s="17">
        <v>13</v>
      </c>
      <c r="Q22" t="s">
        <v>11</v>
      </c>
      <c r="R22">
        <v>20</v>
      </c>
    </row>
    <row r="25" spans="1:18" x14ac:dyDescent="0.2">
      <c r="A25" s="32" t="s">
        <v>177</v>
      </c>
      <c r="B25" s="32"/>
      <c r="E25" s="32" t="s">
        <v>178</v>
      </c>
      <c r="F25" s="32"/>
      <c r="I25" s="32" t="s">
        <v>179</v>
      </c>
      <c r="J25" s="32"/>
    </row>
    <row r="26" spans="1:18" x14ac:dyDescent="0.2">
      <c r="A26" s="14" t="s">
        <v>1</v>
      </c>
      <c r="B26" s="14" t="s">
        <v>33</v>
      </c>
      <c r="E26" s="14" t="s">
        <v>1</v>
      </c>
      <c r="F26" s="14" t="s">
        <v>33</v>
      </c>
      <c r="I26" s="14" t="s">
        <v>1</v>
      </c>
      <c r="J26" s="14" t="s">
        <v>33</v>
      </c>
    </row>
    <row r="27" spans="1:18" x14ac:dyDescent="0.2">
      <c r="A27" t="s">
        <v>6</v>
      </c>
      <c r="B27" s="1">
        <v>20</v>
      </c>
      <c r="E27" t="s">
        <v>6</v>
      </c>
      <c r="F27" s="1">
        <v>26.666666666666668</v>
      </c>
      <c r="I27" t="s">
        <v>6</v>
      </c>
      <c r="J27" s="1">
        <v>20</v>
      </c>
    </row>
    <row r="28" spans="1:18" x14ac:dyDescent="0.2">
      <c r="A28" t="s">
        <v>7</v>
      </c>
      <c r="B28" s="8">
        <v>20</v>
      </c>
      <c r="E28" t="s">
        <v>7</v>
      </c>
      <c r="F28" s="8">
        <v>27.5</v>
      </c>
      <c r="I28" t="s">
        <v>7</v>
      </c>
      <c r="J28" s="8">
        <v>20</v>
      </c>
    </row>
    <row r="29" spans="1:18" x14ac:dyDescent="0.2">
      <c r="A29" t="s">
        <v>8</v>
      </c>
      <c r="B29">
        <v>20</v>
      </c>
      <c r="E29" t="s">
        <v>8</v>
      </c>
      <c r="F29">
        <v>20</v>
      </c>
      <c r="I29" t="s">
        <v>8</v>
      </c>
      <c r="J29">
        <v>20</v>
      </c>
    </row>
    <row r="30" spans="1:18" x14ac:dyDescent="0.2">
      <c r="A30" t="s">
        <v>9</v>
      </c>
      <c r="B30">
        <v>20</v>
      </c>
      <c r="E30" t="s">
        <v>9</v>
      </c>
      <c r="F30">
        <v>17.5</v>
      </c>
      <c r="I30" t="s">
        <v>9</v>
      </c>
      <c r="J30">
        <v>20</v>
      </c>
    </row>
    <row r="31" spans="1:18" x14ac:dyDescent="0.2">
      <c r="A31" t="s">
        <v>10</v>
      </c>
      <c r="B31" s="1">
        <v>20</v>
      </c>
      <c r="E31" t="s">
        <v>10</v>
      </c>
      <c r="F31" s="1">
        <v>23.333333333333332</v>
      </c>
      <c r="I31" t="s">
        <v>10</v>
      </c>
      <c r="J31" s="1">
        <v>20</v>
      </c>
    </row>
    <row r="32" spans="1:18" x14ac:dyDescent="0.2">
      <c r="A32" t="s">
        <v>18</v>
      </c>
      <c r="B32" s="1">
        <v>20</v>
      </c>
      <c r="E32" t="s">
        <v>18</v>
      </c>
      <c r="F32" s="1">
        <v>20.833333333333332</v>
      </c>
      <c r="I32" t="s">
        <v>18</v>
      </c>
      <c r="J32" s="1">
        <v>20</v>
      </c>
    </row>
    <row r="33" spans="1:23" x14ac:dyDescent="0.2">
      <c r="A33" t="s">
        <v>11</v>
      </c>
      <c r="B33" s="8">
        <v>20</v>
      </c>
      <c r="E33" t="s">
        <v>11</v>
      </c>
      <c r="F33" s="8">
        <v>28.333333333333332</v>
      </c>
      <c r="I33" t="s">
        <v>11</v>
      </c>
      <c r="J33" s="8">
        <v>20</v>
      </c>
    </row>
    <row r="35" spans="1:23" ht="21" thickBot="1" x14ac:dyDescent="0.3">
      <c r="A35" s="47" t="s">
        <v>76</v>
      </c>
      <c r="B35" s="47"/>
      <c r="C35" s="47"/>
      <c r="D35" s="47"/>
      <c r="E35" s="47"/>
      <c r="F35" s="47"/>
      <c r="G35" s="47"/>
      <c r="H35" s="47"/>
      <c r="I35" s="47"/>
      <c r="J35" s="47"/>
    </row>
    <row r="36" spans="1:23" ht="17" thickTop="1" x14ac:dyDescent="0.2"/>
    <row r="37" spans="1:23" ht="19" thickBot="1" x14ac:dyDescent="0.3">
      <c r="A37" s="48" t="s">
        <v>77</v>
      </c>
      <c r="B37" s="48"/>
      <c r="C37" s="48"/>
      <c r="D37" s="48"/>
      <c r="E37" s="48"/>
    </row>
    <row r="38" spans="1:23" ht="17" thickTop="1" x14ac:dyDescent="0.2"/>
    <row r="43" spans="1:23" x14ac:dyDescent="0.2"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"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"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"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"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8:23" x14ac:dyDescent="0.2"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8:23" x14ac:dyDescent="0.2"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8:23" x14ac:dyDescent="0.2"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8:23" x14ac:dyDescent="0.2"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</sheetData>
  <mergeCells count="16">
    <mergeCell ref="I25:J25"/>
    <mergeCell ref="M2:N2"/>
    <mergeCell ref="A1:J1"/>
    <mergeCell ref="A35:J35"/>
    <mergeCell ref="A37:E37"/>
    <mergeCell ref="A2:B2"/>
    <mergeCell ref="E2:F2"/>
    <mergeCell ref="I2:J2"/>
    <mergeCell ref="A13:B13"/>
    <mergeCell ref="A12:XFD12"/>
    <mergeCell ref="E14:F14"/>
    <mergeCell ref="I14:J14"/>
    <mergeCell ref="M14:N14"/>
    <mergeCell ref="Q14:R14"/>
    <mergeCell ref="A25:B25"/>
    <mergeCell ref="E25:F2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9A35-9A5A-D640-BAB5-43B9B5968C6D}">
  <dimension ref="A1:M27"/>
  <sheetViews>
    <sheetView workbookViewId="0">
      <selection activeCell="J31" sqref="J31"/>
    </sheetView>
  </sheetViews>
  <sheetFormatPr baseColWidth="10" defaultRowHeight="16" x14ac:dyDescent="0.2"/>
  <cols>
    <col min="1" max="1" width="14.5" customWidth="1"/>
    <col min="2" max="2" width="21.33203125" customWidth="1"/>
    <col min="5" max="5" width="14.6640625" customWidth="1"/>
    <col min="6" max="6" width="21.33203125" customWidth="1"/>
    <col min="9" max="9" width="14.5" customWidth="1"/>
    <col min="10" max="10" width="22.33203125" customWidth="1"/>
    <col min="12" max="12" width="18" customWidth="1"/>
    <col min="13" max="13" width="21" customWidth="1"/>
  </cols>
  <sheetData>
    <row r="1" spans="1:13" ht="21" thickBot="1" x14ac:dyDescent="0.3">
      <c r="A1" s="47" t="s">
        <v>80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ht="17" thickTop="1" x14ac:dyDescent="0.2">
      <c r="A2" s="32" t="s">
        <v>40</v>
      </c>
      <c r="B2" s="32"/>
      <c r="C2" s="20"/>
      <c r="D2" s="20"/>
      <c r="E2" s="32" t="s">
        <v>17</v>
      </c>
      <c r="F2" s="32"/>
      <c r="G2" s="20"/>
      <c r="H2" s="2"/>
      <c r="I2" s="46" t="s">
        <v>86</v>
      </c>
      <c r="J2" s="46"/>
      <c r="L2" s="32" t="s">
        <v>41</v>
      </c>
      <c r="M2" s="32"/>
    </row>
    <row r="3" spans="1:13" x14ac:dyDescent="0.2">
      <c r="A3" s="14" t="s">
        <v>1</v>
      </c>
      <c r="B3" s="14" t="s">
        <v>84</v>
      </c>
      <c r="C3" s="2"/>
      <c r="D3" s="2"/>
      <c r="E3" s="14" t="s">
        <v>1</v>
      </c>
      <c r="F3" s="14" t="s">
        <v>83</v>
      </c>
      <c r="G3" s="2"/>
      <c r="I3" s="14" t="s">
        <v>1</v>
      </c>
      <c r="J3" s="14" t="s">
        <v>93</v>
      </c>
      <c r="L3" s="14" t="s">
        <v>1</v>
      </c>
      <c r="M3" s="14" t="s">
        <v>85</v>
      </c>
    </row>
    <row r="4" spans="1:13" x14ac:dyDescent="0.2">
      <c r="A4" t="s">
        <v>6</v>
      </c>
      <c r="B4">
        <v>5.5</v>
      </c>
      <c r="C4" s="2"/>
      <c r="D4" s="2"/>
      <c r="E4" t="s">
        <v>6</v>
      </c>
      <c r="F4">
        <v>1.1666666666666667</v>
      </c>
      <c r="G4" s="2"/>
      <c r="H4" s="2"/>
      <c r="I4" s="21" t="s">
        <v>6</v>
      </c>
      <c r="J4" s="21">
        <v>1</v>
      </c>
      <c r="L4" t="s">
        <v>6</v>
      </c>
      <c r="M4" s="10">
        <v>7.25</v>
      </c>
    </row>
    <row r="5" spans="1:13" x14ac:dyDescent="0.2">
      <c r="A5" t="s">
        <v>7</v>
      </c>
      <c r="B5">
        <v>4.833333333333333</v>
      </c>
      <c r="C5" s="2"/>
      <c r="D5" s="2"/>
      <c r="E5" t="s">
        <v>7</v>
      </c>
      <c r="F5">
        <v>0.5</v>
      </c>
      <c r="G5" s="2"/>
      <c r="H5" s="2"/>
      <c r="I5" s="21" t="s">
        <v>7</v>
      </c>
      <c r="J5" s="21">
        <v>1</v>
      </c>
      <c r="L5" t="s">
        <v>7</v>
      </c>
      <c r="M5" s="10">
        <v>3.3333333333333335</v>
      </c>
    </row>
    <row r="6" spans="1:13" x14ac:dyDescent="0.2">
      <c r="A6" t="s">
        <v>8</v>
      </c>
      <c r="B6">
        <v>4.833333333333333</v>
      </c>
      <c r="C6" s="2"/>
      <c r="D6" s="2"/>
      <c r="E6" t="s">
        <v>8</v>
      </c>
      <c r="F6">
        <v>1</v>
      </c>
      <c r="G6" s="2"/>
      <c r="H6" s="2"/>
      <c r="I6" s="21" t="s">
        <v>8</v>
      </c>
      <c r="J6" s="21">
        <v>1</v>
      </c>
      <c r="L6" t="s">
        <v>8</v>
      </c>
      <c r="M6" s="10">
        <v>7.7948717948717947</v>
      </c>
    </row>
    <row r="7" spans="1:13" x14ac:dyDescent="0.2">
      <c r="A7" t="s">
        <v>9</v>
      </c>
      <c r="B7">
        <v>4.833333333333333</v>
      </c>
      <c r="C7" s="2"/>
      <c r="D7" s="2"/>
      <c r="E7" t="s">
        <v>9</v>
      </c>
      <c r="F7">
        <v>0.83333333333333337</v>
      </c>
      <c r="G7" s="2"/>
      <c r="H7" s="2"/>
      <c r="I7" s="21" t="s">
        <v>9</v>
      </c>
      <c r="J7" s="21">
        <v>1</v>
      </c>
      <c r="L7" t="s">
        <v>9</v>
      </c>
      <c r="M7" s="10">
        <v>6.0357142857142856</v>
      </c>
    </row>
    <row r="8" spans="1:13" x14ac:dyDescent="0.2">
      <c r="A8" t="s">
        <v>10</v>
      </c>
      <c r="B8">
        <v>4.833333333333333</v>
      </c>
      <c r="C8" s="2"/>
      <c r="D8" s="2"/>
      <c r="E8" t="s">
        <v>10</v>
      </c>
      <c r="F8">
        <v>0.83333333333333337</v>
      </c>
      <c r="G8" s="2"/>
      <c r="H8" s="2"/>
      <c r="I8" s="21" t="s">
        <v>10</v>
      </c>
      <c r="J8" s="21">
        <v>1</v>
      </c>
      <c r="L8" t="s">
        <v>10</v>
      </c>
      <c r="M8" s="10">
        <v>7.291666666666667</v>
      </c>
    </row>
    <row r="9" spans="1:13" x14ac:dyDescent="0.2">
      <c r="A9" t="s">
        <v>18</v>
      </c>
      <c r="B9">
        <v>5.166666666666667</v>
      </c>
      <c r="C9" s="2"/>
      <c r="D9" s="2"/>
      <c r="E9" t="s">
        <v>18</v>
      </c>
      <c r="F9">
        <v>0.66666666666666663</v>
      </c>
      <c r="G9" s="2"/>
      <c r="H9" s="2"/>
      <c r="I9" s="21" t="s">
        <v>18</v>
      </c>
      <c r="J9" s="21">
        <v>0.83333333333333337</v>
      </c>
      <c r="L9" t="s">
        <v>18</v>
      </c>
      <c r="M9" s="10">
        <v>6.166666666666667</v>
      </c>
    </row>
    <row r="10" spans="1:13" x14ac:dyDescent="0.2">
      <c r="A10" t="s">
        <v>11</v>
      </c>
      <c r="B10">
        <v>5</v>
      </c>
      <c r="C10" s="2"/>
      <c r="D10" s="2"/>
      <c r="E10" t="s">
        <v>11</v>
      </c>
      <c r="F10">
        <v>0.83333333333333337</v>
      </c>
      <c r="G10" s="2"/>
      <c r="H10" s="2"/>
      <c r="I10" s="21" t="s">
        <v>11</v>
      </c>
      <c r="J10" s="21">
        <v>0.83333333333333337</v>
      </c>
      <c r="L10" t="s">
        <v>11</v>
      </c>
      <c r="M10" s="10">
        <v>9.4285714285714288</v>
      </c>
    </row>
    <row r="11" spans="1:13" x14ac:dyDescent="0.2">
      <c r="C11" s="2"/>
      <c r="D11" s="2"/>
      <c r="G11" s="2"/>
      <c r="H11" s="2"/>
      <c r="I11" s="21"/>
      <c r="J11" s="21"/>
      <c r="M11" s="31"/>
    </row>
    <row r="13" spans="1:13" x14ac:dyDescent="0.2">
      <c r="A13" s="32" t="s">
        <v>177</v>
      </c>
      <c r="B13" s="32"/>
      <c r="E13" s="32" t="s">
        <v>178</v>
      </c>
      <c r="F13" s="32"/>
      <c r="I13" s="32" t="s">
        <v>179</v>
      </c>
      <c r="J13" s="32"/>
    </row>
    <row r="14" spans="1:13" x14ac:dyDescent="0.2">
      <c r="A14" s="14" t="s">
        <v>1</v>
      </c>
      <c r="B14" s="14" t="s">
        <v>25</v>
      </c>
      <c r="E14" s="14" t="s">
        <v>1</v>
      </c>
      <c r="F14" s="14" t="s">
        <v>25</v>
      </c>
      <c r="I14" s="14" t="s">
        <v>1</v>
      </c>
      <c r="J14" s="14" t="s">
        <v>25</v>
      </c>
    </row>
    <row r="15" spans="1:13" x14ac:dyDescent="0.2">
      <c r="A15" t="s">
        <v>6</v>
      </c>
      <c r="B15" s="19">
        <v>2</v>
      </c>
      <c r="E15" t="s">
        <v>6</v>
      </c>
      <c r="F15" s="19">
        <v>0.66666666666666663</v>
      </c>
      <c r="I15" t="s">
        <v>6</v>
      </c>
      <c r="J15" s="19">
        <v>1.5</v>
      </c>
    </row>
    <row r="16" spans="1:13" x14ac:dyDescent="0.2">
      <c r="A16" t="s">
        <v>7</v>
      </c>
      <c r="B16" s="19">
        <v>0.33333333333333331</v>
      </c>
      <c r="E16" t="s">
        <v>7</v>
      </c>
      <c r="F16" s="19">
        <v>0.16666666666666666</v>
      </c>
      <c r="I16" t="s">
        <v>7</v>
      </c>
      <c r="J16" s="19">
        <v>1.3333333333333333</v>
      </c>
    </row>
    <row r="17" spans="1:10" x14ac:dyDescent="0.2">
      <c r="A17" t="s">
        <v>8</v>
      </c>
      <c r="B17" s="19">
        <v>1.1666666666666667</v>
      </c>
      <c r="E17" t="s">
        <v>8</v>
      </c>
      <c r="F17" s="19">
        <v>0.33333333333333331</v>
      </c>
      <c r="I17" t="s">
        <v>8</v>
      </c>
      <c r="J17" s="19">
        <v>1.1666666666666667</v>
      </c>
    </row>
    <row r="18" spans="1:10" x14ac:dyDescent="0.2">
      <c r="A18" t="s">
        <v>9</v>
      </c>
      <c r="B18" s="19">
        <v>1.6666666666666667</v>
      </c>
      <c r="E18" t="s">
        <v>9</v>
      </c>
      <c r="F18" s="19">
        <v>0</v>
      </c>
      <c r="I18" t="s">
        <v>9</v>
      </c>
      <c r="J18" s="19">
        <v>1.5</v>
      </c>
    </row>
    <row r="19" spans="1:10" x14ac:dyDescent="0.2">
      <c r="A19" t="s">
        <v>10</v>
      </c>
      <c r="B19" s="19">
        <v>0.33333333333333331</v>
      </c>
      <c r="E19" t="s">
        <v>10</v>
      </c>
      <c r="F19" s="19">
        <v>0</v>
      </c>
      <c r="I19" t="s">
        <v>10</v>
      </c>
      <c r="J19" s="19">
        <v>1</v>
      </c>
    </row>
    <row r="20" spans="1:10" x14ac:dyDescent="0.2">
      <c r="A20" t="s">
        <v>18</v>
      </c>
      <c r="B20" s="19">
        <v>1</v>
      </c>
      <c r="E20" t="s">
        <v>18</v>
      </c>
      <c r="F20" s="19">
        <v>0</v>
      </c>
      <c r="I20" t="s">
        <v>18</v>
      </c>
      <c r="J20" s="19">
        <v>1.5</v>
      </c>
    </row>
    <row r="21" spans="1:10" x14ac:dyDescent="0.2">
      <c r="A21" t="s">
        <v>11</v>
      </c>
      <c r="B21" s="19">
        <v>1.3333333333333333</v>
      </c>
      <c r="E21" t="s">
        <v>11</v>
      </c>
      <c r="F21" s="19">
        <v>0.16666666666666666</v>
      </c>
      <c r="I21" t="s">
        <v>11</v>
      </c>
      <c r="J21" s="19">
        <v>0.66666666666666663</v>
      </c>
    </row>
    <row r="24" spans="1:10" ht="21" thickBot="1" x14ac:dyDescent="0.3">
      <c r="A24" s="47" t="s">
        <v>81</v>
      </c>
      <c r="B24" s="47"/>
      <c r="C24" s="47"/>
      <c r="D24" s="47"/>
      <c r="E24" s="47"/>
      <c r="F24" s="47"/>
      <c r="G24" s="47"/>
      <c r="H24" s="47"/>
      <c r="I24" s="47"/>
      <c r="J24" s="47"/>
    </row>
    <row r="25" spans="1:10" ht="17" thickTop="1" x14ac:dyDescent="0.2"/>
    <row r="26" spans="1:10" ht="19" thickBot="1" x14ac:dyDescent="0.3">
      <c r="A26" s="48" t="s">
        <v>82</v>
      </c>
      <c r="B26" s="48"/>
      <c r="C26" s="48"/>
      <c r="D26" s="48"/>
      <c r="E26" s="48"/>
      <c r="F26" s="48"/>
    </row>
    <row r="27" spans="1:10" ht="17" thickTop="1" x14ac:dyDescent="0.2"/>
  </sheetData>
  <mergeCells count="10">
    <mergeCell ref="A1:J1"/>
    <mergeCell ref="A24:J24"/>
    <mergeCell ref="L2:M2"/>
    <mergeCell ref="A26:F26"/>
    <mergeCell ref="A2:B2"/>
    <mergeCell ref="E2:F2"/>
    <mergeCell ref="I2:J2"/>
    <mergeCell ref="A13:B13"/>
    <mergeCell ref="E13:F13"/>
    <mergeCell ref="I13:J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A0A1-BE4B-984A-8CF4-DAE3AFFA0DEC}">
  <dimension ref="A1:E8"/>
  <sheetViews>
    <sheetView workbookViewId="0">
      <selection activeCell="N37" sqref="N37"/>
    </sheetView>
  </sheetViews>
  <sheetFormatPr baseColWidth="10" defaultRowHeight="16" x14ac:dyDescent="0.2"/>
  <sheetData>
    <row r="1" spans="1:5" x14ac:dyDescent="0.2">
      <c r="A1" s="33" t="s">
        <v>159</v>
      </c>
      <c r="B1" s="33"/>
      <c r="D1" s="33" t="s">
        <v>160</v>
      </c>
      <c r="E1" s="33"/>
    </row>
    <row r="2" spans="1:5" x14ac:dyDescent="0.2">
      <c r="A2" t="s">
        <v>9</v>
      </c>
      <c r="B2">
        <v>4</v>
      </c>
      <c r="D2" t="s">
        <v>6</v>
      </c>
      <c r="E2">
        <v>1000</v>
      </c>
    </row>
    <row r="3" spans="1:5" x14ac:dyDescent="0.2">
      <c r="A3" t="s">
        <v>7</v>
      </c>
      <c r="B3">
        <v>3</v>
      </c>
      <c r="D3" t="s">
        <v>103</v>
      </c>
      <c r="E3">
        <v>5000</v>
      </c>
    </row>
    <row r="4" spans="1:5" x14ac:dyDescent="0.2">
      <c r="A4" t="s">
        <v>10</v>
      </c>
      <c r="B4">
        <v>39</v>
      </c>
    </row>
    <row r="5" spans="1:5" x14ac:dyDescent="0.2">
      <c r="A5" t="s">
        <v>6</v>
      </c>
      <c r="B5">
        <v>28</v>
      </c>
    </row>
    <row r="6" spans="1:5" x14ac:dyDescent="0.2">
      <c r="A6" t="s">
        <v>18</v>
      </c>
      <c r="B6">
        <v>24</v>
      </c>
    </row>
    <row r="7" spans="1:5" x14ac:dyDescent="0.2">
      <c r="A7" t="s">
        <v>8</v>
      </c>
      <c r="B7">
        <v>6</v>
      </c>
    </row>
    <row r="8" spans="1:5" x14ac:dyDescent="0.2">
      <c r="A8" t="s">
        <v>11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9392-81E7-AB47-9944-B9C5E79C4804}">
  <dimension ref="A1:BZ232"/>
  <sheetViews>
    <sheetView topLeftCell="AE6" zoomScale="75" workbookViewId="0">
      <selection activeCell="AP9" sqref="AP9"/>
    </sheetView>
  </sheetViews>
  <sheetFormatPr baseColWidth="10" defaultRowHeight="16" x14ac:dyDescent="0.2"/>
  <cols>
    <col min="1" max="1" width="24.1640625" customWidth="1"/>
    <col min="2" max="2" width="19.83203125" customWidth="1"/>
    <col min="4" max="4" width="13.5" customWidth="1"/>
    <col min="5" max="5" width="13.1640625" customWidth="1"/>
    <col min="6" max="6" width="15.83203125" customWidth="1"/>
    <col min="7" max="7" width="18.33203125" customWidth="1"/>
    <col min="8" max="8" width="17.1640625" customWidth="1"/>
    <col min="10" max="10" width="26.5" customWidth="1"/>
    <col min="11" max="11" width="30.5" customWidth="1"/>
    <col min="12" max="12" width="15" customWidth="1"/>
    <col min="13" max="13" width="14.6640625" customWidth="1"/>
    <col min="14" max="14" width="13.6640625" customWidth="1"/>
    <col min="16" max="16" width="18.6640625" customWidth="1"/>
    <col min="17" max="17" width="18.5" customWidth="1"/>
    <col min="18" max="18" width="21" customWidth="1"/>
    <col min="20" max="20" width="17.5" customWidth="1"/>
    <col min="21" max="21" width="26.5" customWidth="1"/>
    <col min="22" max="22" width="16.6640625" customWidth="1"/>
    <col min="34" max="34" width="16.83203125" customWidth="1"/>
    <col min="35" max="35" width="16.6640625" customWidth="1"/>
    <col min="37" max="37" width="16.1640625" customWidth="1"/>
    <col min="38" max="38" width="15.83203125" customWidth="1"/>
    <col min="39" max="39" width="15.1640625" customWidth="1"/>
    <col min="44" max="44" width="13.5" customWidth="1"/>
    <col min="45" max="45" width="10.83203125" style="26"/>
    <col min="48" max="48" width="22.5" customWidth="1"/>
    <col min="49" max="49" width="19.1640625" customWidth="1"/>
    <col min="59" max="59" width="25" customWidth="1"/>
    <col min="60" max="60" width="15.6640625" customWidth="1"/>
    <col min="70" max="70" width="25.6640625" customWidth="1"/>
    <col min="71" max="71" width="16.6640625" customWidth="1"/>
  </cols>
  <sheetData>
    <row r="1" spans="1:78" x14ac:dyDescent="0.2">
      <c r="A1" s="32" t="s">
        <v>17</v>
      </c>
      <c r="B1" s="32"/>
      <c r="C1" s="32"/>
      <c r="D1" s="32"/>
      <c r="E1" s="32"/>
      <c r="F1" s="32"/>
      <c r="G1" s="32"/>
      <c r="H1" s="32"/>
      <c r="I1" s="32"/>
      <c r="J1" s="2"/>
      <c r="K1" s="32" t="s">
        <v>40</v>
      </c>
      <c r="L1" s="32"/>
      <c r="M1" s="32"/>
      <c r="N1" s="32"/>
      <c r="O1" s="32"/>
      <c r="P1" s="32"/>
      <c r="Q1" s="32"/>
      <c r="R1" s="32"/>
      <c r="S1" s="32"/>
      <c r="U1" s="32" t="s">
        <v>86</v>
      </c>
      <c r="V1" s="32"/>
      <c r="W1" s="32"/>
      <c r="X1" s="32"/>
      <c r="Y1" s="32"/>
      <c r="Z1" s="32"/>
      <c r="AA1" s="32"/>
      <c r="AB1" s="32"/>
      <c r="AC1" s="32"/>
      <c r="AH1" s="32" t="s">
        <v>86</v>
      </c>
      <c r="AI1" s="32"/>
      <c r="AJ1" s="32"/>
      <c r="AK1" s="32"/>
      <c r="AL1" s="32"/>
      <c r="AM1" s="32"/>
      <c r="AN1" s="32"/>
      <c r="AO1" s="32"/>
      <c r="AP1" s="32"/>
      <c r="AV1" s="32" t="s">
        <v>177</v>
      </c>
      <c r="AW1" s="32"/>
      <c r="AX1" s="32"/>
      <c r="AY1" s="32"/>
      <c r="AZ1" s="32"/>
      <c r="BA1" s="32"/>
      <c r="BB1" s="32"/>
      <c r="BC1" s="32"/>
      <c r="BD1" s="32"/>
      <c r="BG1" s="32" t="s">
        <v>178</v>
      </c>
      <c r="BH1" s="32"/>
      <c r="BI1" s="32"/>
      <c r="BJ1" s="32"/>
      <c r="BK1" s="32"/>
      <c r="BL1" s="32"/>
      <c r="BM1" s="32"/>
      <c r="BN1" s="32"/>
      <c r="BO1" s="32"/>
      <c r="BR1" s="32" t="s">
        <v>179</v>
      </c>
      <c r="BS1" s="32"/>
      <c r="BT1" s="32"/>
      <c r="BU1" s="32"/>
      <c r="BV1" s="32"/>
      <c r="BW1" s="32"/>
      <c r="BX1" s="32"/>
      <c r="BY1" s="32"/>
      <c r="BZ1" s="32"/>
    </row>
    <row r="2" spans="1:78" s="2" customFormat="1" ht="19" x14ac:dyDescent="0.25">
      <c r="A2" s="3" t="s">
        <v>0</v>
      </c>
      <c r="B2" s="3" t="s">
        <v>1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24</v>
      </c>
      <c r="H2" s="3" t="s">
        <v>23</v>
      </c>
      <c r="I2" s="3" t="s">
        <v>27</v>
      </c>
      <c r="K2" s="3" t="s">
        <v>0</v>
      </c>
      <c r="L2" s="3" t="s">
        <v>1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24</v>
      </c>
      <c r="R2" s="3" t="s">
        <v>23</v>
      </c>
      <c r="S2" s="3" t="s">
        <v>27</v>
      </c>
      <c r="U2" s="3" t="s">
        <v>0</v>
      </c>
      <c r="V2" s="3" t="s">
        <v>1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24</v>
      </c>
      <c r="AB2" s="3" t="s">
        <v>23</v>
      </c>
      <c r="AC2" s="3" t="s">
        <v>27</v>
      </c>
      <c r="AH2" s="3" t="s">
        <v>0</v>
      </c>
      <c r="AI2" s="3" t="s">
        <v>1</v>
      </c>
      <c r="AJ2" s="3" t="s">
        <v>19</v>
      </c>
      <c r="AK2" s="3" t="s">
        <v>20</v>
      </c>
      <c r="AL2" s="3" t="s">
        <v>21</v>
      </c>
      <c r="AM2" s="3" t="s">
        <v>22</v>
      </c>
      <c r="AN2" s="3" t="s">
        <v>24</v>
      </c>
      <c r="AO2" s="3" t="s">
        <v>23</v>
      </c>
      <c r="AP2" s="3" t="s">
        <v>27</v>
      </c>
      <c r="AQ2" s="3" t="s">
        <v>107</v>
      </c>
      <c r="AS2" s="27"/>
      <c r="AV2" s="3" t="s">
        <v>0</v>
      </c>
      <c r="AW2" s="3" t="s">
        <v>1</v>
      </c>
      <c r="AX2" s="3" t="s">
        <v>19</v>
      </c>
      <c r="AY2" s="3" t="s">
        <v>20</v>
      </c>
      <c r="AZ2" s="3" t="s">
        <v>21</v>
      </c>
      <c r="BA2" s="3" t="s">
        <v>22</v>
      </c>
      <c r="BB2" s="3" t="s">
        <v>24</v>
      </c>
      <c r="BC2" s="3" t="s">
        <v>23</v>
      </c>
      <c r="BD2" s="3" t="s">
        <v>27</v>
      </c>
      <c r="BG2" s="3" t="s">
        <v>0</v>
      </c>
      <c r="BH2" s="3" t="s">
        <v>1</v>
      </c>
      <c r="BI2" s="3" t="s">
        <v>19</v>
      </c>
      <c r="BJ2" s="3" t="s">
        <v>20</v>
      </c>
      <c r="BK2" s="3" t="s">
        <v>21</v>
      </c>
      <c r="BL2" s="3" t="s">
        <v>22</v>
      </c>
      <c r="BM2" s="3" t="s">
        <v>24</v>
      </c>
      <c r="BN2" s="3" t="s">
        <v>23</v>
      </c>
      <c r="BO2" s="3" t="s">
        <v>27</v>
      </c>
      <c r="BR2" s="3" t="s">
        <v>0</v>
      </c>
      <c r="BS2" s="3" t="s">
        <v>1</v>
      </c>
      <c r="BT2" s="3" t="s">
        <v>19</v>
      </c>
      <c r="BU2" s="3" t="s">
        <v>20</v>
      </c>
      <c r="BV2" s="3" t="s">
        <v>21</v>
      </c>
      <c r="BW2" s="3" t="s">
        <v>22</v>
      </c>
      <c r="BX2" s="3" t="s">
        <v>24</v>
      </c>
      <c r="BY2" s="3" t="s">
        <v>23</v>
      </c>
      <c r="BZ2" s="3" t="s">
        <v>27</v>
      </c>
    </row>
    <row r="3" spans="1:78" x14ac:dyDescent="0.2">
      <c r="A3" t="s">
        <v>5</v>
      </c>
      <c r="B3" t="s">
        <v>6</v>
      </c>
      <c r="C3" s="1">
        <v>19</v>
      </c>
      <c r="D3" s="1">
        <v>48</v>
      </c>
      <c r="E3" s="1">
        <v>14</v>
      </c>
      <c r="F3">
        <f>C3/4</f>
        <v>4.75</v>
      </c>
      <c r="G3">
        <f>D3/8</f>
        <v>6</v>
      </c>
      <c r="H3">
        <f>E3/3</f>
        <v>4.666666666666667</v>
      </c>
      <c r="I3" s="1">
        <f>SUM(C3:E3)</f>
        <v>81</v>
      </c>
      <c r="K3" t="s">
        <v>5</v>
      </c>
      <c r="L3" t="s">
        <v>6</v>
      </c>
      <c r="M3" s="1">
        <v>12</v>
      </c>
      <c r="N3" s="1">
        <v>42</v>
      </c>
      <c r="O3" s="1">
        <v>19</v>
      </c>
      <c r="P3">
        <f>M3/4</f>
        <v>3</v>
      </c>
      <c r="Q3">
        <f>N3/8</f>
        <v>5.25</v>
      </c>
      <c r="R3">
        <f>O3/3</f>
        <v>6.333333333333333</v>
      </c>
      <c r="S3" s="1">
        <f>SUM(M3:O3)</f>
        <v>73</v>
      </c>
      <c r="U3" t="s">
        <v>5</v>
      </c>
      <c r="V3" t="s">
        <v>6</v>
      </c>
      <c r="W3" s="1">
        <v>20</v>
      </c>
      <c r="X3" s="1">
        <v>46</v>
      </c>
      <c r="Y3" s="1">
        <v>16</v>
      </c>
      <c r="Z3">
        <f>W3/4</f>
        <v>5</v>
      </c>
      <c r="AA3">
        <f>X3/8</f>
        <v>5.75</v>
      </c>
      <c r="AB3">
        <f>Y3/3</f>
        <v>5.333333333333333</v>
      </c>
      <c r="AC3" s="1">
        <f>SUM(W3:Y3)</f>
        <v>82</v>
      </c>
      <c r="AH3" t="s">
        <v>102</v>
      </c>
      <c r="AI3" t="s">
        <v>103</v>
      </c>
      <c r="AJ3" s="1">
        <v>21</v>
      </c>
      <c r="AK3" s="1">
        <v>47</v>
      </c>
      <c r="AL3" s="1">
        <v>15</v>
      </c>
      <c r="AM3">
        <f>AJ3/4</f>
        <v>5.25</v>
      </c>
      <c r="AN3">
        <f>AK3/8</f>
        <v>5.875</v>
      </c>
      <c r="AO3">
        <f>AL3/3</f>
        <v>5</v>
      </c>
      <c r="AP3" s="1">
        <f>SUM(AJ3:AL3)</f>
        <v>83</v>
      </c>
      <c r="AQ3">
        <f>AP3/16</f>
        <v>5.1875</v>
      </c>
      <c r="AV3" t="s">
        <v>5</v>
      </c>
      <c r="AW3" t="s">
        <v>6</v>
      </c>
      <c r="AX3" s="1">
        <v>17</v>
      </c>
      <c r="AY3" s="1">
        <v>46</v>
      </c>
      <c r="AZ3" s="1">
        <v>19</v>
      </c>
      <c r="BA3">
        <f>AX3/4</f>
        <v>4.25</v>
      </c>
      <c r="BB3">
        <f>AY3/8</f>
        <v>5.75</v>
      </c>
      <c r="BC3">
        <f>AZ3/3</f>
        <v>6.333333333333333</v>
      </c>
      <c r="BD3" s="1">
        <f>SUM(AX3:AZ3)</f>
        <v>82</v>
      </c>
      <c r="BG3" t="s">
        <v>5</v>
      </c>
      <c r="BH3" t="s">
        <v>6</v>
      </c>
      <c r="BI3" s="1">
        <v>21</v>
      </c>
      <c r="BJ3" s="1">
        <v>41</v>
      </c>
      <c r="BK3" s="1">
        <v>16</v>
      </c>
      <c r="BL3">
        <f>BI3/4</f>
        <v>5.25</v>
      </c>
      <c r="BM3">
        <f>BJ3/8</f>
        <v>5.125</v>
      </c>
      <c r="BN3">
        <f>BK3/3</f>
        <v>5.333333333333333</v>
      </c>
      <c r="BO3" s="1">
        <f>SUM(BI3:BK3)</f>
        <v>78</v>
      </c>
      <c r="BR3" t="s">
        <v>5</v>
      </c>
      <c r="BS3" t="s">
        <v>6</v>
      </c>
      <c r="BT3" s="1">
        <v>22</v>
      </c>
      <c r="BU3" s="1">
        <v>40</v>
      </c>
      <c r="BV3" s="1">
        <v>16</v>
      </c>
      <c r="BW3">
        <f>BT3/4</f>
        <v>5.5</v>
      </c>
      <c r="BX3">
        <f>BU3/8</f>
        <v>5</v>
      </c>
      <c r="BY3">
        <f>BV3/3</f>
        <v>5.333333333333333</v>
      </c>
      <c r="BZ3" s="1">
        <f>SUM(BT3:BV3)</f>
        <v>78</v>
      </c>
    </row>
    <row r="4" spans="1:78" x14ac:dyDescent="0.2">
      <c r="A4" t="s">
        <v>5</v>
      </c>
      <c r="B4" t="s">
        <v>7</v>
      </c>
      <c r="C4" s="1">
        <v>18</v>
      </c>
      <c r="D4" s="1">
        <v>45</v>
      </c>
      <c r="E4" s="1">
        <v>15</v>
      </c>
      <c r="F4">
        <f t="shared" ref="F4:F49" si="0">C4/4</f>
        <v>4.5</v>
      </c>
      <c r="G4">
        <f t="shared" ref="G4:G49" si="1">D4/8</f>
        <v>5.625</v>
      </c>
      <c r="H4">
        <f t="shared" ref="H4:H49" si="2">E4/3</f>
        <v>5</v>
      </c>
      <c r="I4" s="1">
        <f t="shared" ref="I4:I49" si="3">SUM(C4:E4)</f>
        <v>78</v>
      </c>
      <c r="K4" t="s">
        <v>5</v>
      </c>
      <c r="L4" t="s">
        <v>7</v>
      </c>
      <c r="M4" s="1">
        <v>12</v>
      </c>
      <c r="N4" s="1">
        <v>44</v>
      </c>
      <c r="O4" s="1">
        <v>16</v>
      </c>
      <c r="P4">
        <f t="shared" ref="P4:P9" si="4">M4/4</f>
        <v>3</v>
      </c>
      <c r="Q4">
        <f t="shared" ref="Q4:Q9" si="5">N4/8</f>
        <v>5.5</v>
      </c>
      <c r="R4">
        <f t="shared" ref="R4:R9" si="6">O4/3</f>
        <v>5.333333333333333</v>
      </c>
      <c r="S4" s="1">
        <f t="shared" ref="S4:S9" si="7">SUM(M4:O4)</f>
        <v>72</v>
      </c>
      <c r="U4" t="s">
        <v>5</v>
      </c>
      <c r="V4" t="s">
        <v>7</v>
      </c>
      <c r="W4" s="1">
        <v>21</v>
      </c>
      <c r="X4" s="1">
        <v>46</v>
      </c>
      <c r="Y4" s="1">
        <v>15</v>
      </c>
      <c r="Z4">
        <f t="shared" ref="Z4:Z9" si="8">W4/4</f>
        <v>5.25</v>
      </c>
      <c r="AA4">
        <f t="shared" ref="AA4:AA9" si="9">X4/8</f>
        <v>5.75</v>
      </c>
      <c r="AB4">
        <f t="shared" ref="AB4:AB9" si="10">Y4/3</f>
        <v>5</v>
      </c>
      <c r="AC4" s="1">
        <f t="shared" ref="AC4:AC9" si="11">SUM(W4:Y4)</f>
        <v>82</v>
      </c>
      <c r="AH4" t="s">
        <v>168</v>
      </c>
      <c r="AI4" t="s">
        <v>162</v>
      </c>
      <c r="AJ4">
        <v>21</v>
      </c>
      <c r="AK4">
        <v>48</v>
      </c>
      <c r="AL4">
        <v>16</v>
      </c>
      <c r="AM4">
        <f>AJ4/4</f>
        <v>5.25</v>
      </c>
      <c r="AN4">
        <f>AK4/8</f>
        <v>6</v>
      </c>
      <c r="AO4">
        <f>AL4/3</f>
        <v>5.333333333333333</v>
      </c>
      <c r="AP4" s="1">
        <f>SUM(AJ4:AL4)</f>
        <v>85</v>
      </c>
      <c r="AQ4">
        <f>AP4/16</f>
        <v>5.3125</v>
      </c>
      <c r="AV4" t="s">
        <v>5</v>
      </c>
      <c r="AW4" t="s">
        <v>7</v>
      </c>
      <c r="AX4" s="1">
        <v>18</v>
      </c>
      <c r="AY4" s="1">
        <v>45</v>
      </c>
      <c r="AZ4" s="1">
        <v>15</v>
      </c>
      <c r="BA4">
        <f t="shared" ref="BA4:BA9" si="12">AX4/4</f>
        <v>4.5</v>
      </c>
      <c r="BB4">
        <f t="shared" ref="BB4:BB9" si="13">AY4/8</f>
        <v>5.625</v>
      </c>
      <c r="BC4">
        <f t="shared" ref="BC4:BC9" si="14">AZ4/3</f>
        <v>5</v>
      </c>
      <c r="BD4" s="1">
        <f t="shared" ref="BD4:BD9" si="15">SUM(AX4:AZ4)</f>
        <v>78</v>
      </c>
      <c r="BG4" t="s">
        <v>5</v>
      </c>
      <c r="BH4" t="s">
        <v>7</v>
      </c>
      <c r="BI4" s="1">
        <v>18</v>
      </c>
      <c r="BJ4" s="1">
        <v>44</v>
      </c>
      <c r="BK4" s="1">
        <v>13</v>
      </c>
      <c r="BL4">
        <f t="shared" ref="BL4:BL9" si="16">BI4/4</f>
        <v>4.5</v>
      </c>
      <c r="BM4">
        <f t="shared" ref="BM4:BM9" si="17">BJ4/8</f>
        <v>5.5</v>
      </c>
      <c r="BN4">
        <f t="shared" ref="BN4:BN9" si="18">BK4/3</f>
        <v>4.333333333333333</v>
      </c>
      <c r="BO4" s="1">
        <f t="shared" ref="BO4:BO9" si="19">SUM(BI4:BK4)</f>
        <v>75</v>
      </c>
      <c r="BR4" t="s">
        <v>5</v>
      </c>
      <c r="BS4" t="s">
        <v>7</v>
      </c>
      <c r="BT4" s="1">
        <v>21</v>
      </c>
      <c r="BU4" s="1">
        <v>43</v>
      </c>
      <c r="BV4" s="1">
        <v>16</v>
      </c>
      <c r="BW4">
        <f t="shared" ref="BW4:BW9" si="20">BT4/4</f>
        <v>5.25</v>
      </c>
      <c r="BX4">
        <f t="shared" ref="BX4:BX9" si="21">BU4/8</f>
        <v>5.375</v>
      </c>
      <c r="BY4">
        <f t="shared" ref="BY4:BY9" si="22">BV4/3</f>
        <v>5.333333333333333</v>
      </c>
      <c r="BZ4" s="1">
        <f t="shared" ref="BZ4:BZ9" si="23">SUM(BT4:BV4)</f>
        <v>80</v>
      </c>
    </row>
    <row r="5" spans="1:78" x14ac:dyDescent="0.2">
      <c r="A5" t="s">
        <v>5</v>
      </c>
      <c r="B5" t="s">
        <v>8</v>
      </c>
      <c r="C5" s="1">
        <v>19</v>
      </c>
      <c r="D5" s="1">
        <v>51</v>
      </c>
      <c r="E5" s="1">
        <v>17</v>
      </c>
      <c r="F5">
        <f t="shared" si="0"/>
        <v>4.75</v>
      </c>
      <c r="G5">
        <f t="shared" si="1"/>
        <v>6.375</v>
      </c>
      <c r="H5">
        <f t="shared" si="2"/>
        <v>5.666666666666667</v>
      </c>
      <c r="I5" s="1">
        <f t="shared" si="3"/>
        <v>87</v>
      </c>
      <c r="K5" t="s">
        <v>5</v>
      </c>
      <c r="L5" t="s">
        <v>8</v>
      </c>
      <c r="M5" s="1">
        <v>13</v>
      </c>
      <c r="N5" s="1">
        <v>43</v>
      </c>
      <c r="O5" s="1">
        <v>16</v>
      </c>
      <c r="P5">
        <f t="shared" si="4"/>
        <v>3.25</v>
      </c>
      <c r="Q5">
        <f t="shared" si="5"/>
        <v>5.375</v>
      </c>
      <c r="R5">
        <f t="shared" si="6"/>
        <v>5.333333333333333</v>
      </c>
      <c r="S5" s="1">
        <f t="shared" si="7"/>
        <v>72</v>
      </c>
      <c r="U5" t="s">
        <v>5</v>
      </c>
      <c r="V5" t="s">
        <v>8</v>
      </c>
      <c r="W5" s="1">
        <v>22</v>
      </c>
      <c r="X5" s="1">
        <v>46</v>
      </c>
      <c r="Y5" s="1">
        <v>15</v>
      </c>
      <c r="Z5">
        <f t="shared" si="8"/>
        <v>5.5</v>
      </c>
      <c r="AA5">
        <f t="shared" si="9"/>
        <v>5.75</v>
      </c>
      <c r="AB5">
        <f t="shared" si="10"/>
        <v>5</v>
      </c>
      <c r="AC5" s="1">
        <f t="shared" si="11"/>
        <v>83</v>
      </c>
      <c r="AV5" t="s">
        <v>5</v>
      </c>
      <c r="AW5" t="s">
        <v>8</v>
      </c>
      <c r="AX5" s="1">
        <v>18</v>
      </c>
      <c r="AY5" s="1">
        <v>46</v>
      </c>
      <c r="AZ5" s="1">
        <v>18</v>
      </c>
      <c r="BA5">
        <f t="shared" si="12"/>
        <v>4.5</v>
      </c>
      <c r="BB5">
        <f t="shared" si="13"/>
        <v>5.75</v>
      </c>
      <c r="BC5">
        <f t="shared" si="14"/>
        <v>6</v>
      </c>
      <c r="BD5" s="1">
        <f t="shared" si="15"/>
        <v>82</v>
      </c>
      <c r="BG5" t="s">
        <v>5</v>
      </c>
      <c r="BH5" t="s">
        <v>8</v>
      </c>
      <c r="BI5" s="1">
        <v>15</v>
      </c>
      <c r="BJ5" s="1">
        <v>46</v>
      </c>
      <c r="BK5" s="1">
        <v>14</v>
      </c>
      <c r="BL5">
        <f t="shared" si="16"/>
        <v>3.75</v>
      </c>
      <c r="BM5">
        <f t="shared" si="17"/>
        <v>5.75</v>
      </c>
      <c r="BN5">
        <f t="shared" si="18"/>
        <v>4.666666666666667</v>
      </c>
      <c r="BO5" s="1">
        <f t="shared" si="19"/>
        <v>75</v>
      </c>
      <c r="BR5" t="s">
        <v>5</v>
      </c>
      <c r="BS5" t="s">
        <v>8</v>
      </c>
      <c r="BT5" s="1">
        <v>19</v>
      </c>
      <c r="BU5" s="1">
        <v>41</v>
      </c>
      <c r="BV5" s="1">
        <v>16</v>
      </c>
      <c r="BW5">
        <f t="shared" si="20"/>
        <v>4.75</v>
      </c>
      <c r="BX5">
        <f t="shared" si="21"/>
        <v>5.125</v>
      </c>
      <c r="BY5">
        <f t="shared" si="22"/>
        <v>5.333333333333333</v>
      </c>
      <c r="BZ5" s="1">
        <f t="shared" si="23"/>
        <v>76</v>
      </c>
    </row>
    <row r="6" spans="1:78" x14ac:dyDescent="0.2">
      <c r="A6" t="s">
        <v>5</v>
      </c>
      <c r="B6" t="s">
        <v>9</v>
      </c>
      <c r="C6" s="1">
        <v>18</v>
      </c>
      <c r="D6" s="1">
        <v>49</v>
      </c>
      <c r="E6" s="1">
        <v>15</v>
      </c>
      <c r="F6">
        <f t="shared" si="0"/>
        <v>4.5</v>
      </c>
      <c r="G6">
        <f t="shared" si="1"/>
        <v>6.125</v>
      </c>
      <c r="H6">
        <f t="shared" si="2"/>
        <v>5</v>
      </c>
      <c r="I6" s="1">
        <f t="shared" si="3"/>
        <v>82</v>
      </c>
      <c r="K6" t="s">
        <v>5</v>
      </c>
      <c r="L6" t="s">
        <v>9</v>
      </c>
      <c r="M6" s="1">
        <v>14</v>
      </c>
      <c r="N6" s="1">
        <v>42</v>
      </c>
      <c r="O6" s="1">
        <v>13</v>
      </c>
      <c r="P6">
        <f t="shared" si="4"/>
        <v>3.5</v>
      </c>
      <c r="Q6">
        <f t="shared" si="5"/>
        <v>5.25</v>
      </c>
      <c r="R6">
        <f t="shared" si="6"/>
        <v>4.333333333333333</v>
      </c>
      <c r="S6" s="1">
        <f t="shared" si="7"/>
        <v>69</v>
      </c>
      <c r="U6" t="s">
        <v>5</v>
      </c>
      <c r="V6" t="s">
        <v>9</v>
      </c>
      <c r="W6" s="1">
        <v>22</v>
      </c>
      <c r="X6" s="1">
        <v>46</v>
      </c>
      <c r="Y6" s="1">
        <v>15</v>
      </c>
      <c r="Z6">
        <f t="shared" si="8"/>
        <v>5.5</v>
      </c>
      <c r="AA6">
        <f t="shared" si="9"/>
        <v>5.75</v>
      </c>
      <c r="AB6">
        <f t="shared" si="10"/>
        <v>5</v>
      </c>
      <c r="AC6" s="1">
        <f t="shared" si="11"/>
        <v>83</v>
      </c>
      <c r="AH6" s="32" t="s">
        <v>17</v>
      </c>
      <c r="AI6" s="32"/>
      <c r="AJ6" s="32"/>
      <c r="AK6" s="32"/>
      <c r="AL6" s="32"/>
      <c r="AM6" s="32"/>
      <c r="AN6" s="32"/>
      <c r="AO6" s="32"/>
      <c r="AP6" s="32"/>
      <c r="AV6" t="s">
        <v>5</v>
      </c>
      <c r="AW6" t="s">
        <v>9</v>
      </c>
      <c r="AX6" s="1">
        <v>18</v>
      </c>
      <c r="AY6" s="1">
        <v>45</v>
      </c>
      <c r="AZ6" s="1">
        <v>19</v>
      </c>
      <c r="BA6">
        <f t="shared" si="12"/>
        <v>4.5</v>
      </c>
      <c r="BB6">
        <f t="shared" si="13"/>
        <v>5.625</v>
      </c>
      <c r="BC6">
        <f t="shared" si="14"/>
        <v>6.333333333333333</v>
      </c>
      <c r="BD6" s="1">
        <f t="shared" si="15"/>
        <v>82</v>
      </c>
      <c r="BG6" t="s">
        <v>5</v>
      </c>
      <c r="BH6" t="s">
        <v>9</v>
      </c>
      <c r="BI6" s="1">
        <v>16</v>
      </c>
      <c r="BJ6" s="1">
        <v>45</v>
      </c>
      <c r="BK6" s="1">
        <v>14</v>
      </c>
      <c r="BL6">
        <f t="shared" si="16"/>
        <v>4</v>
      </c>
      <c r="BM6">
        <f t="shared" si="17"/>
        <v>5.625</v>
      </c>
      <c r="BN6">
        <f t="shared" si="18"/>
        <v>4.666666666666667</v>
      </c>
      <c r="BO6" s="1">
        <f t="shared" si="19"/>
        <v>75</v>
      </c>
      <c r="BR6" t="s">
        <v>5</v>
      </c>
      <c r="BS6" t="s">
        <v>9</v>
      </c>
      <c r="BT6" s="1">
        <v>18</v>
      </c>
      <c r="BU6" s="1">
        <v>39</v>
      </c>
      <c r="BV6" s="1">
        <v>16</v>
      </c>
      <c r="BW6">
        <f t="shared" si="20"/>
        <v>4.5</v>
      </c>
      <c r="BX6">
        <f t="shared" si="21"/>
        <v>4.875</v>
      </c>
      <c r="BY6">
        <f t="shared" si="22"/>
        <v>5.333333333333333</v>
      </c>
      <c r="BZ6" s="1">
        <f t="shared" si="23"/>
        <v>73</v>
      </c>
    </row>
    <row r="7" spans="1:78" ht="19" x14ac:dyDescent="0.25">
      <c r="A7" t="s">
        <v>5</v>
      </c>
      <c r="B7" t="s">
        <v>10</v>
      </c>
      <c r="C7" s="1">
        <v>19</v>
      </c>
      <c r="D7" s="1">
        <v>47</v>
      </c>
      <c r="E7" s="1">
        <v>15</v>
      </c>
      <c r="F7">
        <f t="shared" si="0"/>
        <v>4.75</v>
      </c>
      <c r="G7">
        <f t="shared" si="1"/>
        <v>5.875</v>
      </c>
      <c r="H7">
        <f t="shared" si="2"/>
        <v>5</v>
      </c>
      <c r="I7" s="1">
        <f t="shared" si="3"/>
        <v>81</v>
      </c>
      <c r="K7" t="s">
        <v>5</v>
      </c>
      <c r="L7" t="s">
        <v>10</v>
      </c>
      <c r="M7" s="1">
        <v>12</v>
      </c>
      <c r="N7" s="1">
        <v>44</v>
      </c>
      <c r="O7" s="1">
        <v>16</v>
      </c>
      <c r="P7">
        <f t="shared" si="4"/>
        <v>3</v>
      </c>
      <c r="Q7">
        <f t="shared" si="5"/>
        <v>5.5</v>
      </c>
      <c r="R7">
        <f t="shared" si="6"/>
        <v>5.333333333333333</v>
      </c>
      <c r="S7" s="1">
        <f t="shared" si="7"/>
        <v>72</v>
      </c>
      <c r="U7" t="s">
        <v>5</v>
      </c>
      <c r="V7" t="s">
        <v>10</v>
      </c>
      <c r="W7" s="1">
        <v>24</v>
      </c>
      <c r="X7" s="1">
        <v>44</v>
      </c>
      <c r="Y7" s="1">
        <v>15</v>
      </c>
      <c r="Z7">
        <f t="shared" si="8"/>
        <v>6</v>
      </c>
      <c r="AA7">
        <f t="shared" si="9"/>
        <v>5.5</v>
      </c>
      <c r="AB7">
        <f t="shared" si="10"/>
        <v>5</v>
      </c>
      <c r="AC7" s="1">
        <f t="shared" si="11"/>
        <v>83</v>
      </c>
      <c r="AH7" s="3" t="s">
        <v>0</v>
      </c>
      <c r="AI7" s="3" t="s">
        <v>1</v>
      </c>
      <c r="AJ7" s="3" t="s">
        <v>19</v>
      </c>
      <c r="AK7" s="3" t="s">
        <v>20</v>
      </c>
      <c r="AL7" s="3" t="s">
        <v>21</v>
      </c>
      <c r="AM7" s="3" t="s">
        <v>22</v>
      </c>
      <c r="AN7" s="3" t="s">
        <v>24</v>
      </c>
      <c r="AO7" s="3" t="s">
        <v>23</v>
      </c>
      <c r="AP7" s="3" t="s">
        <v>27</v>
      </c>
      <c r="AQ7" s="3" t="s">
        <v>107</v>
      </c>
      <c r="AV7" t="s">
        <v>5</v>
      </c>
      <c r="AW7" t="s">
        <v>10</v>
      </c>
      <c r="AX7" s="1">
        <v>18</v>
      </c>
      <c r="AY7" s="1">
        <v>45</v>
      </c>
      <c r="AZ7" s="1">
        <v>15</v>
      </c>
      <c r="BA7">
        <f t="shared" si="12"/>
        <v>4.5</v>
      </c>
      <c r="BB7">
        <f t="shared" si="13"/>
        <v>5.625</v>
      </c>
      <c r="BC7">
        <f t="shared" si="14"/>
        <v>5</v>
      </c>
      <c r="BD7" s="1">
        <f t="shared" si="15"/>
        <v>78</v>
      </c>
      <c r="BG7" t="s">
        <v>5</v>
      </c>
      <c r="BH7" t="s">
        <v>10</v>
      </c>
      <c r="BI7" s="1">
        <v>22</v>
      </c>
      <c r="BJ7" s="1">
        <v>41</v>
      </c>
      <c r="BK7" s="1">
        <v>12</v>
      </c>
      <c r="BL7">
        <f t="shared" si="16"/>
        <v>5.5</v>
      </c>
      <c r="BM7">
        <f t="shared" si="17"/>
        <v>5.125</v>
      </c>
      <c r="BN7">
        <f t="shared" si="18"/>
        <v>4</v>
      </c>
      <c r="BO7" s="1">
        <f t="shared" si="19"/>
        <v>75</v>
      </c>
      <c r="BR7" t="s">
        <v>5</v>
      </c>
      <c r="BS7" t="s">
        <v>10</v>
      </c>
      <c r="BT7" s="1">
        <v>18</v>
      </c>
      <c r="BU7" s="1">
        <v>42</v>
      </c>
      <c r="BV7" s="1">
        <v>16</v>
      </c>
      <c r="BW7">
        <f t="shared" si="20"/>
        <v>4.5</v>
      </c>
      <c r="BX7">
        <f t="shared" si="21"/>
        <v>5.25</v>
      </c>
      <c r="BY7">
        <f t="shared" si="22"/>
        <v>5.333333333333333</v>
      </c>
      <c r="BZ7" s="1">
        <f t="shared" si="23"/>
        <v>76</v>
      </c>
    </row>
    <row r="8" spans="1:78" x14ac:dyDescent="0.2">
      <c r="A8" t="s">
        <v>5</v>
      </c>
      <c r="B8" t="s">
        <v>18</v>
      </c>
      <c r="C8" s="1">
        <v>19</v>
      </c>
      <c r="D8" s="1">
        <v>49</v>
      </c>
      <c r="E8" s="1">
        <v>15</v>
      </c>
      <c r="F8">
        <f t="shared" si="0"/>
        <v>4.75</v>
      </c>
      <c r="G8">
        <f t="shared" si="1"/>
        <v>6.125</v>
      </c>
      <c r="H8">
        <f t="shared" si="2"/>
        <v>5</v>
      </c>
      <c r="I8" s="1">
        <f t="shared" si="3"/>
        <v>83</v>
      </c>
      <c r="K8" t="s">
        <v>5</v>
      </c>
      <c r="L8" t="s">
        <v>18</v>
      </c>
      <c r="M8" s="1">
        <v>12</v>
      </c>
      <c r="N8" s="1">
        <v>50</v>
      </c>
      <c r="O8" s="1">
        <v>16</v>
      </c>
      <c r="P8">
        <f t="shared" si="4"/>
        <v>3</v>
      </c>
      <c r="Q8">
        <f t="shared" si="5"/>
        <v>6.25</v>
      </c>
      <c r="R8">
        <f t="shared" si="6"/>
        <v>5.333333333333333</v>
      </c>
      <c r="S8" s="1">
        <f t="shared" si="7"/>
        <v>78</v>
      </c>
      <c r="U8" t="s">
        <v>5</v>
      </c>
      <c r="V8" t="s">
        <v>18</v>
      </c>
      <c r="W8" s="1">
        <v>24</v>
      </c>
      <c r="X8" s="1">
        <v>45</v>
      </c>
      <c r="Y8" s="1">
        <v>15</v>
      </c>
      <c r="Z8">
        <f t="shared" si="8"/>
        <v>6</v>
      </c>
      <c r="AA8">
        <f t="shared" si="9"/>
        <v>5.625</v>
      </c>
      <c r="AB8">
        <f t="shared" si="10"/>
        <v>5</v>
      </c>
      <c r="AC8" s="1">
        <f t="shared" si="11"/>
        <v>84</v>
      </c>
      <c r="AH8" t="s">
        <v>102</v>
      </c>
      <c r="AI8" t="s">
        <v>103</v>
      </c>
      <c r="AJ8" s="1">
        <v>18</v>
      </c>
      <c r="AK8" s="1">
        <v>48</v>
      </c>
      <c r="AL8" s="1">
        <v>15</v>
      </c>
      <c r="AM8">
        <f>AJ8/4</f>
        <v>4.5</v>
      </c>
      <c r="AN8">
        <f>AK8/8</f>
        <v>6</v>
      </c>
      <c r="AO8">
        <f>AL8/3</f>
        <v>5</v>
      </c>
      <c r="AP8" s="1">
        <f>SUM(AJ8:AL8)</f>
        <v>81</v>
      </c>
      <c r="AQ8">
        <f>AP8/16</f>
        <v>5.0625</v>
      </c>
      <c r="AV8" t="s">
        <v>5</v>
      </c>
      <c r="AW8" t="s">
        <v>18</v>
      </c>
      <c r="AX8" s="1">
        <v>17</v>
      </c>
      <c r="AY8" s="1">
        <v>46</v>
      </c>
      <c r="AZ8" s="1">
        <v>18</v>
      </c>
      <c r="BA8">
        <f t="shared" si="12"/>
        <v>4.25</v>
      </c>
      <c r="BB8">
        <f t="shared" si="13"/>
        <v>5.75</v>
      </c>
      <c r="BC8">
        <f t="shared" si="14"/>
        <v>6</v>
      </c>
      <c r="BD8" s="1">
        <f t="shared" si="15"/>
        <v>81</v>
      </c>
      <c r="BG8" t="s">
        <v>5</v>
      </c>
      <c r="BH8" t="s">
        <v>18</v>
      </c>
      <c r="BI8" s="1">
        <v>22</v>
      </c>
      <c r="BJ8" s="1">
        <v>43</v>
      </c>
      <c r="BK8" s="1">
        <v>14</v>
      </c>
      <c r="BL8">
        <f t="shared" si="16"/>
        <v>5.5</v>
      </c>
      <c r="BM8">
        <f t="shared" si="17"/>
        <v>5.375</v>
      </c>
      <c r="BN8">
        <f t="shared" si="18"/>
        <v>4.666666666666667</v>
      </c>
      <c r="BO8" s="1">
        <f t="shared" si="19"/>
        <v>79</v>
      </c>
      <c r="BR8" t="s">
        <v>5</v>
      </c>
      <c r="BS8" t="s">
        <v>18</v>
      </c>
      <c r="BT8" s="1">
        <v>19</v>
      </c>
      <c r="BU8" s="1">
        <v>41</v>
      </c>
      <c r="BV8" s="1">
        <v>16</v>
      </c>
      <c r="BW8">
        <f t="shared" si="20"/>
        <v>4.75</v>
      </c>
      <c r="BX8">
        <f t="shared" si="21"/>
        <v>5.125</v>
      </c>
      <c r="BY8">
        <f t="shared" si="22"/>
        <v>5.333333333333333</v>
      </c>
      <c r="BZ8" s="1">
        <f t="shared" si="23"/>
        <v>76</v>
      </c>
    </row>
    <row r="9" spans="1:78" x14ac:dyDescent="0.2">
      <c r="A9" t="s">
        <v>5</v>
      </c>
      <c r="B9" t="s">
        <v>11</v>
      </c>
      <c r="C9" s="1">
        <v>18</v>
      </c>
      <c r="D9" s="1">
        <v>50</v>
      </c>
      <c r="E9" s="1">
        <v>16</v>
      </c>
      <c r="F9">
        <f t="shared" si="0"/>
        <v>4.5</v>
      </c>
      <c r="G9">
        <f t="shared" si="1"/>
        <v>6.25</v>
      </c>
      <c r="H9">
        <f t="shared" si="2"/>
        <v>5.333333333333333</v>
      </c>
      <c r="I9" s="1">
        <f t="shared" si="3"/>
        <v>84</v>
      </c>
      <c r="K9" t="s">
        <v>5</v>
      </c>
      <c r="L9" t="s">
        <v>11</v>
      </c>
      <c r="M9" s="1">
        <v>12</v>
      </c>
      <c r="N9" s="1">
        <v>44</v>
      </c>
      <c r="O9" s="1">
        <v>16</v>
      </c>
      <c r="P9">
        <f t="shared" si="4"/>
        <v>3</v>
      </c>
      <c r="Q9">
        <f t="shared" si="5"/>
        <v>5.5</v>
      </c>
      <c r="R9">
        <f t="shared" si="6"/>
        <v>5.333333333333333</v>
      </c>
      <c r="S9" s="1">
        <f t="shared" si="7"/>
        <v>72</v>
      </c>
      <c r="U9" t="s">
        <v>5</v>
      </c>
      <c r="V9" t="s">
        <v>11</v>
      </c>
      <c r="W9" s="1">
        <v>21</v>
      </c>
      <c r="X9" s="1">
        <v>45</v>
      </c>
      <c r="Y9" s="1">
        <v>15</v>
      </c>
      <c r="Z9">
        <f t="shared" si="8"/>
        <v>5.25</v>
      </c>
      <c r="AA9">
        <f t="shared" si="9"/>
        <v>5.625</v>
      </c>
      <c r="AB9">
        <f t="shared" si="10"/>
        <v>5</v>
      </c>
      <c r="AC9" s="1">
        <f t="shared" si="11"/>
        <v>81</v>
      </c>
      <c r="AH9" t="s">
        <v>168</v>
      </c>
      <c r="AI9" t="s">
        <v>166</v>
      </c>
      <c r="AJ9">
        <v>20</v>
      </c>
      <c r="AK9">
        <v>50</v>
      </c>
      <c r="AL9">
        <v>15</v>
      </c>
      <c r="AM9">
        <f>AJ9/4</f>
        <v>5</v>
      </c>
      <c r="AN9">
        <f>AK9/8</f>
        <v>6.25</v>
      </c>
      <c r="AO9">
        <f>AL9/3</f>
        <v>5</v>
      </c>
      <c r="AP9" s="1">
        <f>SUM(AJ9:AL9)</f>
        <v>85</v>
      </c>
      <c r="AQ9">
        <f>AP9/16</f>
        <v>5.3125</v>
      </c>
      <c r="AV9" t="s">
        <v>5</v>
      </c>
      <c r="AW9" t="s">
        <v>11</v>
      </c>
      <c r="AX9" s="1">
        <v>17</v>
      </c>
      <c r="AY9" s="1">
        <v>46</v>
      </c>
      <c r="AZ9" s="1">
        <v>16</v>
      </c>
      <c r="BA9">
        <f t="shared" si="12"/>
        <v>4.25</v>
      </c>
      <c r="BB9">
        <f t="shared" si="13"/>
        <v>5.75</v>
      </c>
      <c r="BC9">
        <f t="shared" si="14"/>
        <v>5.333333333333333</v>
      </c>
      <c r="BD9" s="1">
        <f t="shared" si="15"/>
        <v>79</v>
      </c>
      <c r="BG9" t="s">
        <v>5</v>
      </c>
      <c r="BH9" t="s">
        <v>11</v>
      </c>
      <c r="BI9" s="1">
        <v>20</v>
      </c>
      <c r="BJ9" s="1">
        <v>39</v>
      </c>
      <c r="BK9" s="1">
        <v>13</v>
      </c>
      <c r="BL9">
        <f t="shared" si="16"/>
        <v>5</v>
      </c>
      <c r="BM9">
        <f t="shared" si="17"/>
        <v>4.875</v>
      </c>
      <c r="BN9">
        <f t="shared" si="18"/>
        <v>4.333333333333333</v>
      </c>
      <c r="BO9" s="1">
        <f t="shared" si="19"/>
        <v>72</v>
      </c>
      <c r="BR9" t="s">
        <v>5</v>
      </c>
      <c r="BS9" t="s">
        <v>11</v>
      </c>
      <c r="BT9" s="1">
        <v>22</v>
      </c>
      <c r="BU9" s="1">
        <v>41</v>
      </c>
      <c r="BV9" s="1">
        <v>15</v>
      </c>
      <c r="BW9">
        <f t="shared" si="20"/>
        <v>5.5</v>
      </c>
      <c r="BX9">
        <f t="shared" si="21"/>
        <v>5.125</v>
      </c>
      <c r="BY9">
        <f t="shared" si="22"/>
        <v>5</v>
      </c>
      <c r="BZ9" s="1">
        <f t="shared" si="23"/>
        <v>78</v>
      </c>
    </row>
    <row r="10" spans="1:78" x14ac:dyDescent="0.2">
      <c r="C10" s="1"/>
      <c r="D10" s="1"/>
      <c r="E10" s="1"/>
      <c r="I10" s="1"/>
      <c r="M10" s="1"/>
      <c r="N10" s="1"/>
      <c r="O10" s="1"/>
      <c r="S10" s="1"/>
      <c r="W10" s="1"/>
      <c r="X10" s="1"/>
      <c r="Y10" s="1"/>
      <c r="AC10" s="1"/>
      <c r="AX10" s="1"/>
      <c r="AY10" s="1"/>
      <c r="AZ10" s="1"/>
      <c r="BD10" s="1"/>
      <c r="BI10" s="1"/>
      <c r="BJ10" s="1"/>
      <c r="BK10" s="1"/>
      <c r="BO10" s="1"/>
      <c r="BT10" s="1"/>
      <c r="BU10" s="1"/>
      <c r="BV10" s="1"/>
      <c r="BZ10" s="1"/>
    </row>
    <row r="11" spans="1:78" x14ac:dyDescent="0.2">
      <c r="A11" t="s">
        <v>12</v>
      </c>
      <c r="B11" t="s">
        <v>6</v>
      </c>
      <c r="C11" s="1">
        <v>18</v>
      </c>
      <c r="D11" s="1">
        <v>49</v>
      </c>
      <c r="E11" s="1">
        <v>14</v>
      </c>
      <c r="F11">
        <f t="shared" si="0"/>
        <v>4.5</v>
      </c>
      <c r="G11">
        <f t="shared" si="1"/>
        <v>6.125</v>
      </c>
      <c r="H11">
        <f t="shared" si="2"/>
        <v>4.666666666666667</v>
      </c>
      <c r="I11" s="1">
        <f t="shared" si="3"/>
        <v>81</v>
      </c>
      <c r="K11" t="s">
        <v>12</v>
      </c>
      <c r="L11" t="s">
        <v>6</v>
      </c>
      <c r="M11" s="1">
        <v>14</v>
      </c>
      <c r="N11" s="1">
        <v>50</v>
      </c>
      <c r="O11" s="1">
        <v>21</v>
      </c>
      <c r="P11">
        <f t="shared" ref="P11:P17" si="24">M11/4</f>
        <v>3.5</v>
      </c>
      <c r="Q11">
        <f t="shared" ref="Q11:Q17" si="25">N11/8</f>
        <v>6.25</v>
      </c>
      <c r="R11">
        <f t="shared" ref="R11:R17" si="26">O11/3</f>
        <v>7</v>
      </c>
      <c r="S11" s="1">
        <f t="shared" ref="S11:S17" si="27">SUM(M11:O11)</f>
        <v>85</v>
      </c>
      <c r="U11" t="s">
        <v>12</v>
      </c>
      <c r="V11" t="s">
        <v>6</v>
      </c>
      <c r="W11" s="1">
        <v>21</v>
      </c>
      <c r="X11" s="1">
        <v>42</v>
      </c>
      <c r="Y11" s="1">
        <v>15</v>
      </c>
      <c r="Z11">
        <f t="shared" ref="Z11:Z17" si="28">W11/4</f>
        <v>5.25</v>
      </c>
      <c r="AA11">
        <f t="shared" ref="AA11:AA17" si="29">X11/8</f>
        <v>5.25</v>
      </c>
      <c r="AB11">
        <f t="shared" ref="AB11:AB17" si="30">Y11/3</f>
        <v>5</v>
      </c>
      <c r="AC11" s="1">
        <f t="shared" ref="AC11:AC17" si="31">SUM(W11:Y11)</f>
        <v>78</v>
      </c>
      <c r="AH11" s="41" t="s">
        <v>104</v>
      </c>
      <c r="AI11" s="41"/>
      <c r="AJ11" s="41"/>
      <c r="AK11" s="41"/>
      <c r="AL11" s="41"/>
      <c r="AM11" s="41"/>
      <c r="AN11" s="41"/>
      <c r="AO11" s="41"/>
      <c r="AP11" s="41"/>
      <c r="AV11" t="s">
        <v>12</v>
      </c>
      <c r="AW11" t="s">
        <v>6</v>
      </c>
      <c r="AX11" s="1">
        <v>18</v>
      </c>
      <c r="AY11" s="1">
        <v>46</v>
      </c>
      <c r="AZ11" s="1">
        <v>19</v>
      </c>
      <c r="BA11">
        <f t="shared" ref="BA11:BA17" si="32">AX11/4</f>
        <v>4.5</v>
      </c>
      <c r="BB11">
        <f t="shared" ref="BB11:BB17" si="33">AY11/8</f>
        <v>5.75</v>
      </c>
      <c r="BC11">
        <f t="shared" ref="BC11:BC17" si="34">AZ11/3</f>
        <v>6.333333333333333</v>
      </c>
      <c r="BD11" s="1">
        <f t="shared" ref="BD11:BD17" si="35">SUM(AX11:AZ11)</f>
        <v>83</v>
      </c>
      <c r="BG11" t="s">
        <v>12</v>
      </c>
      <c r="BH11" t="s">
        <v>6</v>
      </c>
      <c r="BI11" s="1">
        <v>18</v>
      </c>
      <c r="BJ11" s="1">
        <v>47</v>
      </c>
      <c r="BK11" s="1">
        <v>14</v>
      </c>
      <c r="BL11">
        <f t="shared" ref="BL11:BL17" si="36">BI11/4</f>
        <v>4.5</v>
      </c>
      <c r="BM11">
        <f t="shared" ref="BM11:BM17" si="37">BJ11/8</f>
        <v>5.875</v>
      </c>
      <c r="BN11">
        <f t="shared" ref="BN11:BN17" si="38">BK11/3</f>
        <v>4.666666666666667</v>
      </c>
      <c r="BO11" s="1">
        <f t="shared" ref="BO11:BO17" si="39">SUM(BI11:BK11)</f>
        <v>79</v>
      </c>
      <c r="BR11" t="s">
        <v>12</v>
      </c>
      <c r="BS11" t="s">
        <v>6</v>
      </c>
      <c r="BT11" s="1">
        <v>18</v>
      </c>
      <c r="BU11" s="1">
        <v>35</v>
      </c>
      <c r="BV11" s="1">
        <v>16</v>
      </c>
      <c r="BW11">
        <f t="shared" ref="BW11:BW17" si="40">BT11/4</f>
        <v>4.5</v>
      </c>
      <c r="BX11">
        <f t="shared" ref="BX11:BX17" si="41">BU11/8</f>
        <v>4.375</v>
      </c>
      <c r="BY11">
        <f t="shared" ref="BY11:BY17" si="42">BV11/3</f>
        <v>5.333333333333333</v>
      </c>
      <c r="BZ11" s="1">
        <f t="shared" ref="BZ11:BZ17" si="43">SUM(BT11:BV11)</f>
        <v>69</v>
      </c>
    </row>
    <row r="12" spans="1:78" ht="19" x14ac:dyDescent="0.25">
      <c r="A12" t="s">
        <v>12</v>
      </c>
      <c r="B12" t="s">
        <v>7</v>
      </c>
      <c r="C12" s="1">
        <v>17</v>
      </c>
      <c r="D12" s="1">
        <v>51</v>
      </c>
      <c r="E12" s="1">
        <v>16</v>
      </c>
      <c r="F12">
        <f t="shared" si="0"/>
        <v>4.25</v>
      </c>
      <c r="G12">
        <f t="shared" si="1"/>
        <v>6.375</v>
      </c>
      <c r="H12">
        <f t="shared" si="2"/>
        <v>5.333333333333333</v>
      </c>
      <c r="I12" s="1">
        <f t="shared" si="3"/>
        <v>84</v>
      </c>
      <c r="K12" t="s">
        <v>12</v>
      </c>
      <c r="L12" t="s">
        <v>7</v>
      </c>
      <c r="M12" s="1">
        <v>14</v>
      </c>
      <c r="N12" s="1">
        <v>50</v>
      </c>
      <c r="O12" s="1">
        <v>16</v>
      </c>
      <c r="P12">
        <f t="shared" si="24"/>
        <v>3.5</v>
      </c>
      <c r="Q12">
        <f t="shared" si="25"/>
        <v>6.25</v>
      </c>
      <c r="R12">
        <f t="shared" si="26"/>
        <v>5.333333333333333</v>
      </c>
      <c r="S12" s="1">
        <f t="shared" si="27"/>
        <v>80</v>
      </c>
      <c r="U12" t="s">
        <v>12</v>
      </c>
      <c r="V12" t="s">
        <v>7</v>
      </c>
      <c r="W12" s="1">
        <v>21</v>
      </c>
      <c r="X12" s="1">
        <v>42</v>
      </c>
      <c r="Y12" s="1">
        <v>15</v>
      </c>
      <c r="Z12">
        <f t="shared" si="28"/>
        <v>5.25</v>
      </c>
      <c r="AA12">
        <f t="shared" si="29"/>
        <v>5.25</v>
      </c>
      <c r="AB12">
        <f t="shared" si="30"/>
        <v>5</v>
      </c>
      <c r="AC12" s="1">
        <f t="shared" si="31"/>
        <v>78</v>
      </c>
      <c r="AH12" s="13" t="s">
        <v>0</v>
      </c>
      <c r="AI12" s="13" t="s">
        <v>1</v>
      </c>
      <c r="AJ12" s="13" t="s">
        <v>19</v>
      </c>
      <c r="AK12" s="13" t="s">
        <v>20</v>
      </c>
      <c r="AL12" s="13" t="s">
        <v>21</v>
      </c>
      <c r="AM12" s="13" t="s">
        <v>22</v>
      </c>
      <c r="AN12" s="13" t="s">
        <v>24</v>
      </c>
      <c r="AO12" s="13" t="s">
        <v>23</v>
      </c>
      <c r="AP12" s="13" t="s">
        <v>27</v>
      </c>
      <c r="AQ12" s="13" t="s">
        <v>107</v>
      </c>
      <c r="AV12" t="s">
        <v>12</v>
      </c>
      <c r="AW12" t="s">
        <v>7</v>
      </c>
      <c r="AX12" s="1">
        <v>17</v>
      </c>
      <c r="AY12" s="1">
        <v>46</v>
      </c>
      <c r="AZ12" s="1">
        <v>15</v>
      </c>
      <c r="BA12">
        <f t="shared" si="32"/>
        <v>4.25</v>
      </c>
      <c r="BB12">
        <f t="shared" si="33"/>
        <v>5.75</v>
      </c>
      <c r="BC12">
        <f t="shared" si="34"/>
        <v>5</v>
      </c>
      <c r="BD12" s="1">
        <f t="shared" si="35"/>
        <v>78</v>
      </c>
      <c r="BG12" t="s">
        <v>12</v>
      </c>
      <c r="BH12" t="s">
        <v>7</v>
      </c>
      <c r="BI12" s="1">
        <v>17</v>
      </c>
      <c r="BJ12" s="1">
        <v>44</v>
      </c>
      <c r="BK12" s="1">
        <v>11</v>
      </c>
      <c r="BL12">
        <f t="shared" si="36"/>
        <v>4.25</v>
      </c>
      <c r="BM12">
        <f t="shared" si="37"/>
        <v>5.5</v>
      </c>
      <c r="BN12">
        <f t="shared" si="38"/>
        <v>3.6666666666666665</v>
      </c>
      <c r="BO12" s="1">
        <f t="shared" si="39"/>
        <v>72</v>
      </c>
      <c r="BR12" t="s">
        <v>12</v>
      </c>
      <c r="BS12" t="s">
        <v>7</v>
      </c>
      <c r="BT12" s="1">
        <v>18</v>
      </c>
      <c r="BU12" s="1">
        <v>37</v>
      </c>
      <c r="BV12" s="1">
        <v>16</v>
      </c>
      <c r="BW12">
        <f t="shared" si="40"/>
        <v>4.5</v>
      </c>
      <c r="BX12">
        <f t="shared" si="41"/>
        <v>4.625</v>
      </c>
      <c r="BY12">
        <f t="shared" si="42"/>
        <v>5.333333333333333</v>
      </c>
      <c r="BZ12" s="1">
        <f t="shared" si="43"/>
        <v>71</v>
      </c>
    </row>
    <row r="13" spans="1:78" x14ac:dyDescent="0.2">
      <c r="A13" t="s">
        <v>12</v>
      </c>
      <c r="B13" t="s">
        <v>8</v>
      </c>
      <c r="C13" s="1">
        <v>17</v>
      </c>
      <c r="D13" s="1">
        <v>49</v>
      </c>
      <c r="E13" s="1">
        <v>15</v>
      </c>
      <c r="F13">
        <f t="shared" si="0"/>
        <v>4.25</v>
      </c>
      <c r="G13">
        <f t="shared" si="1"/>
        <v>6.125</v>
      </c>
      <c r="H13">
        <f t="shared" si="2"/>
        <v>5</v>
      </c>
      <c r="I13" s="1">
        <f t="shared" si="3"/>
        <v>81</v>
      </c>
      <c r="K13" t="s">
        <v>12</v>
      </c>
      <c r="L13" t="s">
        <v>8</v>
      </c>
      <c r="M13" s="1">
        <v>14</v>
      </c>
      <c r="N13" s="1">
        <v>48</v>
      </c>
      <c r="O13" s="1">
        <v>21</v>
      </c>
      <c r="P13">
        <f t="shared" si="24"/>
        <v>3.5</v>
      </c>
      <c r="Q13">
        <f t="shared" si="25"/>
        <v>6</v>
      </c>
      <c r="R13">
        <f t="shared" si="26"/>
        <v>7</v>
      </c>
      <c r="S13" s="1">
        <f t="shared" si="27"/>
        <v>83</v>
      </c>
      <c r="U13" t="s">
        <v>12</v>
      </c>
      <c r="V13" t="s">
        <v>8</v>
      </c>
      <c r="W13" s="1">
        <v>20</v>
      </c>
      <c r="X13" s="1">
        <v>47</v>
      </c>
      <c r="Y13" s="1">
        <v>15</v>
      </c>
      <c r="Z13">
        <f t="shared" si="28"/>
        <v>5</v>
      </c>
      <c r="AA13">
        <f t="shared" si="29"/>
        <v>5.875</v>
      </c>
      <c r="AB13">
        <f t="shared" si="30"/>
        <v>5</v>
      </c>
      <c r="AC13" s="1">
        <f t="shared" si="31"/>
        <v>82</v>
      </c>
      <c r="AH13" t="s">
        <v>102</v>
      </c>
      <c r="AI13" t="s">
        <v>103</v>
      </c>
      <c r="AJ13" s="1">
        <v>12</v>
      </c>
      <c r="AK13" s="1">
        <v>33</v>
      </c>
      <c r="AL13" s="1">
        <v>17</v>
      </c>
      <c r="AM13">
        <f>AJ13/4</f>
        <v>3</v>
      </c>
      <c r="AN13">
        <f>AK13/8</f>
        <v>4.125</v>
      </c>
      <c r="AO13">
        <f>AL13/3</f>
        <v>5.666666666666667</v>
      </c>
      <c r="AP13" s="1">
        <f>SUM(AJ13:AL13)</f>
        <v>62</v>
      </c>
      <c r="AQ13">
        <f>AP13/16</f>
        <v>3.875</v>
      </c>
      <c r="AV13" t="s">
        <v>12</v>
      </c>
      <c r="AW13" t="s">
        <v>8</v>
      </c>
      <c r="AX13" s="1">
        <v>17</v>
      </c>
      <c r="AY13" s="1">
        <v>47</v>
      </c>
      <c r="AZ13" s="1">
        <v>18</v>
      </c>
      <c r="BA13">
        <f t="shared" si="32"/>
        <v>4.25</v>
      </c>
      <c r="BB13">
        <f t="shared" si="33"/>
        <v>5.875</v>
      </c>
      <c r="BC13">
        <f t="shared" si="34"/>
        <v>6</v>
      </c>
      <c r="BD13" s="1">
        <f t="shared" si="35"/>
        <v>82</v>
      </c>
      <c r="BG13" t="s">
        <v>12</v>
      </c>
      <c r="BH13" t="s">
        <v>8</v>
      </c>
      <c r="BI13" s="1">
        <v>19</v>
      </c>
      <c r="BJ13" s="1">
        <v>46</v>
      </c>
      <c r="BK13" s="1">
        <v>14</v>
      </c>
      <c r="BL13">
        <f t="shared" si="36"/>
        <v>4.75</v>
      </c>
      <c r="BM13">
        <f t="shared" si="37"/>
        <v>5.75</v>
      </c>
      <c r="BN13">
        <f t="shared" si="38"/>
        <v>4.666666666666667</v>
      </c>
      <c r="BO13" s="1">
        <f t="shared" si="39"/>
        <v>79</v>
      </c>
      <c r="BR13" t="s">
        <v>12</v>
      </c>
      <c r="BS13" t="s">
        <v>8</v>
      </c>
      <c r="BT13" s="1">
        <v>19</v>
      </c>
      <c r="BU13" s="1">
        <v>37</v>
      </c>
      <c r="BV13" s="1">
        <v>16</v>
      </c>
      <c r="BW13">
        <f t="shared" si="40"/>
        <v>4.75</v>
      </c>
      <c r="BX13">
        <f t="shared" si="41"/>
        <v>4.625</v>
      </c>
      <c r="BY13">
        <f t="shared" si="42"/>
        <v>5.333333333333333</v>
      </c>
      <c r="BZ13" s="1">
        <f t="shared" si="43"/>
        <v>72</v>
      </c>
    </row>
    <row r="14" spans="1:78" x14ac:dyDescent="0.2">
      <c r="A14" t="s">
        <v>12</v>
      </c>
      <c r="B14" t="s">
        <v>9</v>
      </c>
      <c r="C14" s="1">
        <v>17</v>
      </c>
      <c r="D14" s="1">
        <v>53</v>
      </c>
      <c r="E14" s="1">
        <v>14</v>
      </c>
      <c r="F14">
        <f t="shared" si="0"/>
        <v>4.25</v>
      </c>
      <c r="G14">
        <f t="shared" si="1"/>
        <v>6.625</v>
      </c>
      <c r="H14">
        <f t="shared" si="2"/>
        <v>4.666666666666667</v>
      </c>
      <c r="I14" s="1">
        <f t="shared" si="3"/>
        <v>84</v>
      </c>
      <c r="K14" t="s">
        <v>12</v>
      </c>
      <c r="L14" t="s">
        <v>9</v>
      </c>
      <c r="M14" s="1">
        <v>12</v>
      </c>
      <c r="N14" s="1">
        <v>42</v>
      </c>
      <c r="O14" s="1">
        <v>16</v>
      </c>
      <c r="P14">
        <f t="shared" si="24"/>
        <v>3</v>
      </c>
      <c r="Q14">
        <f t="shared" si="25"/>
        <v>5.25</v>
      </c>
      <c r="R14">
        <f t="shared" si="26"/>
        <v>5.333333333333333</v>
      </c>
      <c r="S14" s="1">
        <f t="shared" si="27"/>
        <v>70</v>
      </c>
      <c r="U14" t="s">
        <v>12</v>
      </c>
      <c r="V14" t="s">
        <v>9</v>
      </c>
      <c r="W14" s="1">
        <v>20</v>
      </c>
      <c r="X14" s="1">
        <v>45</v>
      </c>
      <c r="Y14" s="1">
        <v>15</v>
      </c>
      <c r="Z14">
        <f t="shared" si="28"/>
        <v>5</v>
      </c>
      <c r="AA14">
        <f t="shared" si="29"/>
        <v>5.625</v>
      </c>
      <c r="AB14">
        <f t="shared" si="30"/>
        <v>5</v>
      </c>
      <c r="AC14" s="1">
        <f t="shared" si="31"/>
        <v>80</v>
      </c>
      <c r="AH14" t="s">
        <v>168</v>
      </c>
      <c r="AI14" t="s">
        <v>165</v>
      </c>
      <c r="AJ14">
        <v>9</v>
      </c>
      <c r="AK14">
        <v>41</v>
      </c>
      <c r="AL14">
        <v>16</v>
      </c>
      <c r="AM14">
        <f>AJ14/4</f>
        <v>2.25</v>
      </c>
      <c r="AN14">
        <f>AK14/8</f>
        <v>5.125</v>
      </c>
      <c r="AO14">
        <f>AL14/3</f>
        <v>5.333333333333333</v>
      </c>
      <c r="AP14" s="1">
        <f>SUM(AJ14:AL14)</f>
        <v>66</v>
      </c>
      <c r="AQ14">
        <f>AP14/16</f>
        <v>4.125</v>
      </c>
      <c r="AV14" t="s">
        <v>12</v>
      </c>
      <c r="AW14" t="s">
        <v>9</v>
      </c>
      <c r="AX14" s="1">
        <v>18</v>
      </c>
      <c r="AY14" s="1">
        <v>46</v>
      </c>
      <c r="AZ14" s="1">
        <v>19</v>
      </c>
      <c r="BA14">
        <f t="shared" si="32"/>
        <v>4.5</v>
      </c>
      <c r="BB14">
        <f t="shared" si="33"/>
        <v>5.75</v>
      </c>
      <c r="BC14">
        <f t="shared" si="34"/>
        <v>6.333333333333333</v>
      </c>
      <c r="BD14" s="1">
        <f t="shared" si="35"/>
        <v>83</v>
      </c>
      <c r="BG14" t="s">
        <v>12</v>
      </c>
      <c r="BH14" t="s">
        <v>9</v>
      </c>
      <c r="BI14" s="1">
        <v>20</v>
      </c>
      <c r="BJ14" s="1">
        <v>44</v>
      </c>
      <c r="BK14" s="1">
        <v>14</v>
      </c>
      <c r="BL14">
        <f t="shared" si="36"/>
        <v>5</v>
      </c>
      <c r="BM14">
        <f t="shared" si="37"/>
        <v>5.5</v>
      </c>
      <c r="BN14">
        <f t="shared" si="38"/>
        <v>4.666666666666667</v>
      </c>
      <c r="BO14" s="1">
        <f t="shared" si="39"/>
        <v>78</v>
      </c>
      <c r="BR14" t="s">
        <v>12</v>
      </c>
      <c r="BS14" t="s">
        <v>9</v>
      </c>
      <c r="BT14" s="1">
        <v>18</v>
      </c>
      <c r="BU14" s="1">
        <v>37</v>
      </c>
      <c r="BV14" s="1">
        <v>16</v>
      </c>
      <c r="BW14">
        <f t="shared" si="40"/>
        <v>4.5</v>
      </c>
      <c r="BX14">
        <f t="shared" si="41"/>
        <v>4.625</v>
      </c>
      <c r="BY14">
        <f t="shared" si="42"/>
        <v>5.333333333333333</v>
      </c>
      <c r="BZ14" s="1">
        <f t="shared" si="43"/>
        <v>71</v>
      </c>
    </row>
    <row r="15" spans="1:78" x14ac:dyDescent="0.2">
      <c r="A15" t="s">
        <v>12</v>
      </c>
      <c r="B15" t="s">
        <v>10</v>
      </c>
      <c r="C15" s="1">
        <v>17</v>
      </c>
      <c r="D15" s="1">
        <v>47</v>
      </c>
      <c r="E15" s="1">
        <v>15</v>
      </c>
      <c r="F15">
        <f t="shared" si="0"/>
        <v>4.25</v>
      </c>
      <c r="G15">
        <f t="shared" si="1"/>
        <v>5.875</v>
      </c>
      <c r="H15">
        <f t="shared" si="2"/>
        <v>5</v>
      </c>
      <c r="I15" s="1">
        <f t="shared" si="3"/>
        <v>79</v>
      </c>
      <c r="K15" t="s">
        <v>12</v>
      </c>
      <c r="L15" t="s">
        <v>10</v>
      </c>
      <c r="M15" s="1">
        <v>12</v>
      </c>
      <c r="N15" s="1">
        <v>48</v>
      </c>
      <c r="O15" s="1">
        <v>21</v>
      </c>
      <c r="P15">
        <f t="shared" si="24"/>
        <v>3</v>
      </c>
      <c r="Q15">
        <f t="shared" si="25"/>
        <v>6</v>
      </c>
      <c r="R15">
        <f t="shared" si="26"/>
        <v>7</v>
      </c>
      <c r="S15" s="1">
        <f t="shared" si="27"/>
        <v>81</v>
      </c>
      <c r="U15" t="s">
        <v>12</v>
      </c>
      <c r="V15" t="s">
        <v>10</v>
      </c>
      <c r="W15" s="1">
        <v>20</v>
      </c>
      <c r="X15" s="1">
        <v>45</v>
      </c>
      <c r="Y15" s="1">
        <v>15</v>
      </c>
      <c r="Z15">
        <f t="shared" si="28"/>
        <v>5</v>
      </c>
      <c r="AA15">
        <f t="shared" si="29"/>
        <v>5.625</v>
      </c>
      <c r="AB15">
        <f t="shared" si="30"/>
        <v>5</v>
      </c>
      <c r="AC15" s="1">
        <f t="shared" si="31"/>
        <v>80</v>
      </c>
      <c r="AP15" s="1"/>
      <c r="AV15" t="s">
        <v>12</v>
      </c>
      <c r="AW15" t="s">
        <v>10</v>
      </c>
      <c r="AX15" s="1">
        <v>17</v>
      </c>
      <c r="AY15" s="1">
        <v>48</v>
      </c>
      <c r="AZ15" s="1">
        <v>15</v>
      </c>
      <c r="BA15">
        <f t="shared" si="32"/>
        <v>4.25</v>
      </c>
      <c r="BB15">
        <f t="shared" si="33"/>
        <v>6</v>
      </c>
      <c r="BC15">
        <f t="shared" si="34"/>
        <v>5</v>
      </c>
      <c r="BD15" s="1">
        <f t="shared" si="35"/>
        <v>80</v>
      </c>
      <c r="BG15" t="s">
        <v>12</v>
      </c>
      <c r="BH15" t="s">
        <v>10</v>
      </c>
      <c r="BI15" s="1">
        <v>20</v>
      </c>
      <c r="BJ15" s="1">
        <v>46</v>
      </c>
      <c r="BK15" s="1">
        <v>13</v>
      </c>
      <c r="BL15">
        <f t="shared" si="36"/>
        <v>5</v>
      </c>
      <c r="BM15">
        <f t="shared" si="37"/>
        <v>5.75</v>
      </c>
      <c r="BN15">
        <f t="shared" si="38"/>
        <v>4.333333333333333</v>
      </c>
      <c r="BO15" s="1">
        <f t="shared" si="39"/>
        <v>79</v>
      </c>
      <c r="BR15" t="s">
        <v>12</v>
      </c>
      <c r="BS15" t="s">
        <v>10</v>
      </c>
      <c r="BT15" s="1">
        <v>17</v>
      </c>
      <c r="BU15" s="1">
        <v>37</v>
      </c>
      <c r="BV15" s="1">
        <v>16</v>
      </c>
      <c r="BW15">
        <f t="shared" si="40"/>
        <v>4.25</v>
      </c>
      <c r="BX15">
        <f t="shared" si="41"/>
        <v>4.625</v>
      </c>
      <c r="BY15">
        <f t="shared" si="42"/>
        <v>5.333333333333333</v>
      </c>
      <c r="BZ15" s="1">
        <f t="shared" si="43"/>
        <v>70</v>
      </c>
    </row>
    <row r="16" spans="1:78" x14ac:dyDescent="0.2">
      <c r="A16" t="s">
        <v>12</v>
      </c>
      <c r="B16" t="s">
        <v>18</v>
      </c>
      <c r="C16" s="1">
        <v>17</v>
      </c>
      <c r="D16" s="1">
        <v>51</v>
      </c>
      <c r="E16" s="1">
        <v>16</v>
      </c>
      <c r="F16">
        <f t="shared" si="0"/>
        <v>4.25</v>
      </c>
      <c r="G16">
        <f t="shared" si="1"/>
        <v>6.375</v>
      </c>
      <c r="H16">
        <f t="shared" si="2"/>
        <v>5.333333333333333</v>
      </c>
      <c r="I16" s="1">
        <f t="shared" si="3"/>
        <v>84</v>
      </c>
      <c r="K16" t="s">
        <v>12</v>
      </c>
      <c r="L16" t="s">
        <v>18</v>
      </c>
      <c r="M16" s="1">
        <v>12</v>
      </c>
      <c r="N16" s="1">
        <v>48</v>
      </c>
      <c r="O16" s="1">
        <v>16</v>
      </c>
      <c r="P16">
        <f t="shared" si="24"/>
        <v>3</v>
      </c>
      <c r="Q16">
        <f t="shared" si="25"/>
        <v>6</v>
      </c>
      <c r="R16">
        <f t="shared" si="26"/>
        <v>5.333333333333333</v>
      </c>
      <c r="S16" s="1">
        <f t="shared" si="27"/>
        <v>76</v>
      </c>
      <c r="U16" t="s">
        <v>12</v>
      </c>
      <c r="V16" t="s">
        <v>18</v>
      </c>
      <c r="W16" s="1">
        <v>23</v>
      </c>
      <c r="X16" s="1">
        <v>44</v>
      </c>
      <c r="Y16" s="1">
        <v>15</v>
      </c>
      <c r="Z16">
        <f t="shared" si="28"/>
        <v>5.75</v>
      </c>
      <c r="AA16">
        <f t="shared" si="29"/>
        <v>5.5</v>
      </c>
      <c r="AB16">
        <f t="shared" si="30"/>
        <v>5</v>
      </c>
      <c r="AC16" s="1">
        <f t="shared" si="31"/>
        <v>82</v>
      </c>
      <c r="AH16" s="32" t="s">
        <v>177</v>
      </c>
      <c r="AI16" s="33"/>
      <c r="AJ16" s="33"/>
      <c r="AK16" s="33"/>
      <c r="AL16" s="33"/>
      <c r="AM16" s="33"/>
      <c r="AN16" s="33"/>
      <c r="AO16" s="33"/>
      <c r="AP16" s="33"/>
      <c r="AQ16" s="33"/>
      <c r="AV16" t="s">
        <v>12</v>
      </c>
      <c r="AW16" t="s">
        <v>18</v>
      </c>
      <c r="AX16" s="1">
        <v>18</v>
      </c>
      <c r="AY16" s="1">
        <v>46</v>
      </c>
      <c r="AZ16" s="1">
        <v>18</v>
      </c>
      <c r="BA16">
        <f t="shared" si="32"/>
        <v>4.5</v>
      </c>
      <c r="BB16">
        <f t="shared" si="33"/>
        <v>5.75</v>
      </c>
      <c r="BC16">
        <f t="shared" si="34"/>
        <v>6</v>
      </c>
      <c r="BD16" s="1">
        <f t="shared" si="35"/>
        <v>82</v>
      </c>
      <c r="BG16" t="s">
        <v>12</v>
      </c>
      <c r="BH16" t="s">
        <v>18</v>
      </c>
      <c r="BI16" s="1">
        <v>15</v>
      </c>
      <c r="BJ16" s="1">
        <v>40</v>
      </c>
      <c r="BK16" s="1">
        <v>13</v>
      </c>
      <c r="BL16">
        <f t="shared" si="36"/>
        <v>3.75</v>
      </c>
      <c r="BM16">
        <f t="shared" si="37"/>
        <v>5</v>
      </c>
      <c r="BN16">
        <f t="shared" si="38"/>
        <v>4.333333333333333</v>
      </c>
      <c r="BO16" s="1">
        <f t="shared" si="39"/>
        <v>68</v>
      </c>
      <c r="BR16" t="s">
        <v>12</v>
      </c>
      <c r="BS16" t="s">
        <v>18</v>
      </c>
      <c r="BT16" s="1">
        <v>18</v>
      </c>
      <c r="BU16" s="1">
        <v>37</v>
      </c>
      <c r="BV16" s="1">
        <v>16</v>
      </c>
      <c r="BW16">
        <f t="shared" si="40"/>
        <v>4.5</v>
      </c>
      <c r="BX16">
        <f t="shared" si="41"/>
        <v>4.625</v>
      </c>
      <c r="BY16">
        <f t="shared" si="42"/>
        <v>5.333333333333333</v>
      </c>
      <c r="BZ16" s="1">
        <f t="shared" si="43"/>
        <v>71</v>
      </c>
    </row>
    <row r="17" spans="1:78" ht="19" x14ac:dyDescent="0.25">
      <c r="A17" t="s">
        <v>12</v>
      </c>
      <c r="B17" t="s">
        <v>11</v>
      </c>
      <c r="C17" s="1">
        <v>18</v>
      </c>
      <c r="D17" s="1">
        <v>53</v>
      </c>
      <c r="E17" s="1">
        <v>17</v>
      </c>
      <c r="F17">
        <f t="shared" si="0"/>
        <v>4.5</v>
      </c>
      <c r="G17">
        <f t="shared" si="1"/>
        <v>6.625</v>
      </c>
      <c r="H17">
        <f t="shared" si="2"/>
        <v>5.666666666666667</v>
      </c>
      <c r="I17" s="1">
        <f t="shared" si="3"/>
        <v>88</v>
      </c>
      <c r="K17" t="s">
        <v>12</v>
      </c>
      <c r="L17" t="s">
        <v>11</v>
      </c>
      <c r="M17" s="1">
        <v>15</v>
      </c>
      <c r="N17" s="1">
        <v>50</v>
      </c>
      <c r="O17" s="1">
        <v>19</v>
      </c>
      <c r="P17">
        <f t="shared" si="24"/>
        <v>3.75</v>
      </c>
      <c r="Q17">
        <f t="shared" si="25"/>
        <v>6.25</v>
      </c>
      <c r="R17">
        <f t="shared" si="26"/>
        <v>6.333333333333333</v>
      </c>
      <c r="S17" s="1">
        <f t="shared" si="27"/>
        <v>84</v>
      </c>
      <c r="U17" t="s">
        <v>12</v>
      </c>
      <c r="V17" t="s">
        <v>11</v>
      </c>
      <c r="W17" s="1">
        <v>20</v>
      </c>
      <c r="X17" s="1">
        <v>44</v>
      </c>
      <c r="Y17" s="1">
        <v>15</v>
      </c>
      <c r="Z17">
        <f t="shared" si="28"/>
        <v>5</v>
      </c>
      <c r="AA17">
        <f t="shared" si="29"/>
        <v>5.5</v>
      </c>
      <c r="AB17">
        <f t="shared" si="30"/>
        <v>5</v>
      </c>
      <c r="AC17" s="1">
        <f t="shared" si="31"/>
        <v>79</v>
      </c>
      <c r="AH17" s="13" t="s">
        <v>0</v>
      </c>
      <c r="AI17" s="13" t="s">
        <v>1</v>
      </c>
      <c r="AJ17" s="13" t="s">
        <v>19</v>
      </c>
      <c r="AK17" s="13" t="s">
        <v>20</v>
      </c>
      <c r="AL17" s="13" t="s">
        <v>21</v>
      </c>
      <c r="AM17" s="13" t="s">
        <v>22</v>
      </c>
      <c r="AN17" s="13" t="s">
        <v>24</v>
      </c>
      <c r="AO17" s="13" t="s">
        <v>23</v>
      </c>
      <c r="AP17" s="13" t="s">
        <v>27</v>
      </c>
      <c r="AQ17" s="13" t="s">
        <v>107</v>
      </c>
      <c r="AV17" t="s">
        <v>12</v>
      </c>
      <c r="AW17" t="s">
        <v>11</v>
      </c>
      <c r="AX17" s="1">
        <v>17</v>
      </c>
      <c r="AY17" s="1">
        <v>47</v>
      </c>
      <c r="AZ17" s="1">
        <v>15</v>
      </c>
      <c r="BA17">
        <f t="shared" si="32"/>
        <v>4.25</v>
      </c>
      <c r="BB17">
        <f t="shared" si="33"/>
        <v>5.875</v>
      </c>
      <c r="BC17">
        <f t="shared" si="34"/>
        <v>5</v>
      </c>
      <c r="BD17" s="1">
        <f t="shared" si="35"/>
        <v>79</v>
      </c>
      <c r="BG17" t="s">
        <v>12</v>
      </c>
      <c r="BH17" t="s">
        <v>11</v>
      </c>
      <c r="BI17" s="1">
        <v>18</v>
      </c>
      <c r="BJ17" s="1">
        <v>37</v>
      </c>
      <c r="BK17" s="1">
        <v>15</v>
      </c>
      <c r="BL17">
        <f t="shared" si="36"/>
        <v>4.5</v>
      </c>
      <c r="BM17">
        <f t="shared" si="37"/>
        <v>4.625</v>
      </c>
      <c r="BN17">
        <f t="shared" si="38"/>
        <v>5</v>
      </c>
      <c r="BO17" s="1">
        <f t="shared" si="39"/>
        <v>70</v>
      </c>
      <c r="BR17" t="s">
        <v>12</v>
      </c>
      <c r="BS17" t="s">
        <v>11</v>
      </c>
      <c r="BT17" s="1">
        <v>18</v>
      </c>
      <c r="BU17" s="1">
        <v>38</v>
      </c>
      <c r="BV17" s="1">
        <v>16</v>
      </c>
      <c r="BW17">
        <f t="shared" si="40"/>
        <v>4.5</v>
      </c>
      <c r="BX17">
        <f t="shared" si="41"/>
        <v>4.75</v>
      </c>
      <c r="BY17">
        <f t="shared" si="42"/>
        <v>5.333333333333333</v>
      </c>
      <c r="BZ17" s="1">
        <f t="shared" si="43"/>
        <v>72</v>
      </c>
    </row>
    <row r="18" spans="1:78" x14ac:dyDescent="0.2">
      <c r="C18" s="1"/>
      <c r="D18" s="1"/>
      <c r="E18" s="1"/>
      <c r="I18" s="1"/>
      <c r="M18" s="1"/>
      <c r="N18" s="1"/>
      <c r="O18" s="1"/>
      <c r="S18" s="1"/>
      <c r="W18" s="1"/>
      <c r="X18" s="1"/>
      <c r="Y18" s="1"/>
      <c r="AC18" s="1"/>
      <c r="AH18" t="s">
        <v>102</v>
      </c>
      <c r="AI18" t="s">
        <v>103</v>
      </c>
      <c r="AJ18" s="1">
        <v>19</v>
      </c>
      <c r="AK18" s="1">
        <v>47</v>
      </c>
      <c r="AL18" s="1">
        <v>14</v>
      </c>
      <c r="AM18" s="1">
        <v>4.75</v>
      </c>
      <c r="AN18" s="1">
        <v>5.87</v>
      </c>
      <c r="AO18" s="1">
        <v>4.6666667000000004</v>
      </c>
      <c r="AP18" s="1">
        <v>80</v>
      </c>
      <c r="AQ18" s="1">
        <v>5</v>
      </c>
      <c r="AX18" s="1"/>
      <c r="AY18" s="1"/>
      <c r="AZ18" s="1"/>
      <c r="BD18" s="1"/>
      <c r="BI18" s="1"/>
      <c r="BJ18" s="1"/>
      <c r="BK18" s="1"/>
      <c r="BO18" s="1"/>
      <c r="BT18" s="1"/>
      <c r="BU18" s="1"/>
      <c r="BV18" s="1"/>
      <c r="BZ18" s="1"/>
    </row>
    <row r="19" spans="1:78" x14ac:dyDescent="0.2">
      <c r="A19" t="s">
        <v>13</v>
      </c>
      <c r="B19" t="s">
        <v>6</v>
      </c>
      <c r="C19" s="1">
        <v>18</v>
      </c>
      <c r="D19" s="1">
        <v>48</v>
      </c>
      <c r="E19" s="1">
        <v>15</v>
      </c>
      <c r="F19">
        <f t="shared" si="0"/>
        <v>4.5</v>
      </c>
      <c r="G19">
        <f t="shared" si="1"/>
        <v>6</v>
      </c>
      <c r="H19">
        <f t="shared" si="2"/>
        <v>5</v>
      </c>
      <c r="I19" s="1">
        <f t="shared" si="3"/>
        <v>81</v>
      </c>
      <c r="K19" t="s">
        <v>13</v>
      </c>
      <c r="L19" t="s">
        <v>6</v>
      </c>
      <c r="M19" s="1">
        <v>13</v>
      </c>
      <c r="N19" s="1">
        <v>44</v>
      </c>
      <c r="O19" s="1">
        <v>16</v>
      </c>
      <c r="P19">
        <f t="shared" ref="P19:P25" si="44">M19/4</f>
        <v>3.25</v>
      </c>
      <c r="Q19">
        <f t="shared" ref="Q19:Q25" si="45">N19/8</f>
        <v>5.5</v>
      </c>
      <c r="R19">
        <f t="shared" ref="R19:R25" si="46">O19/3</f>
        <v>5.333333333333333</v>
      </c>
      <c r="S19" s="1">
        <f t="shared" ref="S19:S25" si="47">SUM(M19:O19)</f>
        <v>73</v>
      </c>
      <c r="U19" t="s">
        <v>13</v>
      </c>
      <c r="V19" t="s">
        <v>6</v>
      </c>
      <c r="W19" s="1">
        <v>26</v>
      </c>
      <c r="X19" s="1">
        <v>46</v>
      </c>
      <c r="Y19" s="1">
        <v>14</v>
      </c>
      <c r="Z19">
        <f t="shared" ref="Z19:Z25" si="48">W19/4</f>
        <v>6.5</v>
      </c>
      <c r="AA19">
        <f t="shared" ref="AA19:AA25" si="49">X19/8</f>
        <v>5.75</v>
      </c>
      <c r="AB19">
        <f t="shared" ref="AB19:AB25" si="50">Y19/3</f>
        <v>4.666666666666667</v>
      </c>
      <c r="AC19" s="1">
        <f t="shared" ref="AC19:AC25" si="51">SUM(W19:Y19)</f>
        <v>86</v>
      </c>
      <c r="AH19" t="s">
        <v>168</v>
      </c>
      <c r="AI19" t="s">
        <v>165</v>
      </c>
      <c r="AJ19">
        <v>18</v>
      </c>
      <c r="AK19">
        <v>46</v>
      </c>
      <c r="AL19">
        <v>16</v>
      </c>
      <c r="AM19">
        <v>4.5</v>
      </c>
      <c r="AN19">
        <v>5.75</v>
      </c>
      <c r="AO19" s="54">
        <v>5333333</v>
      </c>
      <c r="AP19" s="1">
        <v>80</v>
      </c>
      <c r="AQ19">
        <v>5</v>
      </c>
      <c r="AV19" t="s">
        <v>13</v>
      </c>
      <c r="AW19" t="s">
        <v>6</v>
      </c>
      <c r="AX19" s="1">
        <v>17</v>
      </c>
      <c r="AY19" s="1">
        <v>46</v>
      </c>
      <c r="AZ19" s="1">
        <v>19</v>
      </c>
      <c r="BA19">
        <f t="shared" ref="BA19:BA25" si="52">AX19/4</f>
        <v>4.25</v>
      </c>
      <c r="BB19">
        <f t="shared" ref="BB19:BB25" si="53">AY19/8</f>
        <v>5.75</v>
      </c>
      <c r="BC19">
        <f t="shared" ref="BC19:BC25" si="54">AZ19/3</f>
        <v>6.333333333333333</v>
      </c>
      <c r="BD19" s="1">
        <f t="shared" ref="BD19:BD25" si="55">SUM(AX19:AZ19)</f>
        <v>82</v>
      </c>
      <c r="BG19" t="s">
        <v>13</v>
      </c>
      <c r="BH19" t="s">
        <v>6</v>
      </c>
      <c r="BI19" s="1">
        <v>21</v>
      </c>
      <c r="BJ19" s="1">
        <v>39</v>
      </c>
      <c r="BK19" s="1">
        <v>14</v>
      </c>
      <c r="BL19">
        <f t="shared" ref="BL19:BL25" si="56">BI19/4</f>
        <v>5.25</v>
      </c>
      <c r="BM19">
        <f t="shared" ref="BM19:BM25" si="57">BJ19/8</f>
        <v>4.875</v>
      </c>
      <c r="BN19">
        <f t="shared" ref="BN19:BN25" si="58">BK19/3</f>
        <v>4.666666666666667</v>
      </c>
      <c r="BO19" s="1">
        <f t="shared" ref="BO19:BO25" si="59">SUM(BI19:BK19)</f>
        <v>74</v>
      </c>
      <c r="BR19" t="s">
        <v>13</v>
      </c>
      <c r="BS19" t="s">
        <v>6</v>
      </c>
      <c r="BT19" s="1">
        <v>19</v>
      </c>
      <c r="BU19" s="1">
        <v>43</v>
      </c>
      <c r="BV19" s="1">
        <v>16</v>
      </c>
      <c r="BW19">
        <f t="shared" ref="BW19:BW25" si="60">BT19/4</f>
        <v>4.75</v>
      </c>
      <c r="BX19">
        <f t="shared" ref="BX19:BX25" si="61">BU19/8</f>
        <v>5.375</v>
      </c>
      <c r="BY19">
        <f t="shared" ref="BY19:BY25" si="62">BV19/3</f>
        <v>5.333333333333333</v>
      </c>
      <c r="BZ19" s="1">
        <f t="shared" ref="BZ19:BZ25" si="63">SUM(BT19:BV19)</f>
        <v>78</v>
      </c>
    </row>
    <row r="20" spans="1:78" x14ac:dyDescent="0.2">
      <c r="A20" t="s">
        <v>13</v>
      </c>
      <c r="B20" t="s">
        <v>7</v>
      </c>
      <c r="C20" s="1">
        <v>18</v>
      </c>
      <c r="D20" s="1">
        <v>51</v>
      </c>
      <c r="E20" s="1">
        <v>17</v>
      </c>
      <c r="F20">
        <f t="shared" si="0"/>
        <v>4.5</v>
      </c>
      <c r="G20">
        <f t="shared" si="1"/>
        <v>6.375</v>
      </c>
      <c r="H20">
        <f t="shared" si="2"/>
        <v>5.666666666666667</v>
      </c>
      <c r="I20" s="1">
        <f t="shared" si="3"/>
        <v>86</v>
      </c>
      <c r="K20" t="s">
        <v>13</v>
      </c>
      <c r="L20" t="s">
        <v>7</v>
      </c>
      <c r="M20" s="1">
        <v>12</v>
      </c>
      <c r="N20" s="1">
        <v>47</v>
      </c>
      <c r="O20" s="1">
        <v>16</v>
      </c>
      <c r="P20">
        <f t="shared" si="44"/>
        <v>3</v>
      </c>
      <c r="Q20">
        <f t="shared" si="45"/>
        <v>5.875</v>
      </c>
      <c r="R20">
        <f t="shared" si="46"/>
        <v>5.333333333333333</v>
      </c>
      <c r="S20" s="1">
        <f t="shared" si="47"/>
        <v>75</v>
      </c>
      <c r="U20" t="s">
        <v>13</v>
      </c>
      <c r="V20" t="s">
        <v>7</v>
      </c>
      <c r="W20" s="1">
        <v>20</v>
      </c>
      <c r="X20" s="1">
        <v>47</v>
      </c>
      <c r="Y20" s="1">
        <v>15</v>
      </c>
      <c r="Z20">
        <f t="shared" si="48"/>
        <v>5</v>
      </c>
      <c r="AA20">
        <f t="shared" si="49"/>
        <v>5.875</v>
      </c>
      <c r="AB20">
        <f t="shared" si="50"/>
        <v>5</v>
      </c>
      <c r="AC20" s="1">
        <f t="shared" si="51"/>
        <v>82</v>
      </c>
      <c r="AP20" s="1"/>
      <c r="AV20" t="s">
        <v>13</v>
      </c>
      <c r="AW20" t="s">
        <v>7</v>
      </c>
      <c r="AX20" s="1">
        <v>18</v>
      </c>
      <c r="AY20" s="1">
        <v>45</v>
      </c>
      <c r="AZ20" s="1">
        <v>15</v>
      </c>
      <c r="BA20">
        <f t="shared" si="52"/>
        <v>4.5</v>
      </c>
      <c r="BB20">
        <f t="shared" si="53"/>
        <v>5.625</v>
      </c>
      <c r="BC20">
        <f t="shared" si="54"/>
        <v>5</v>
      </c>
      <c r="BD20" s="1">
        <f t="shared" si="55"/>
        <v>78</v>
      </c>
      <c r="BG20" t="s">
        <v>13</v>
      </c>
      <c r="BH20" t="s">
        <v>7</v>
      </c>
      <c r="BI20" s="1">
        <v>18</v>
      </c>
      <c r="BJ20" s="1">
        <v>42</v>
      </c>
      <c r="BK20" s="1">
        <v>11</v>
      </c>
      <c r="BL20">
        <f t="shared" si="56"/>
        <v>4.5</v>
      </c>
      <c r="BM20">
        <f t="shared" si="57"/>
        <v>5.25</v>
      </c>
      <c r="BN20">
        <f t="shared" si="58"/>
        <v>3.6666666666666665</v>
      </c>
      <c r="BO20" s="1">
        <f t="shared" si="59"/>
        <v>71</v>
      </c>
      <c r="BR20" t="s">
        <v>13</v>
      </c>
      <c r="BS20" t="s">
        <v>7</v>
      </c>
      <c r="BT20" s="1">
        <v>18</v>
      </c>
      <c r="BU20" s="1">
        <v>40</v>
      </c>
      <c r="BV20" s="1">
        <v>16</v>
      </c>
      <c r="BW20">
        <f t="shared" si="60"/>
        <v>4.5</v>
      </c>
      <c r="BX20">
        <f t="shared" si="61"/>
        <v>5</v>
      </c>
      <c r="BY20">
        <f t="shared" si="62"/>
        <v>5.333333333333333</v>
      </c>
      <c r="BZ20" s="1">
        <f t="shared" si="63"/>
        <v>74</v>
      </c>
    </row>
    <row r="21" spans="1:78" x14ac:dyDescent="0.2">
      <c r="A21" t="s">
        <v>13</v>
      </c>
      <c r="B21" t="s">
        <v>8</v>
      </c>
      <c r="C21" s="1">
        <v>19</v>
      </c>
      <c r="D21" s="1">
        <v>49</v>
      </c>
      <c r="E21" s="1">
        <v>16</v>
      </c>
      <c r="F21">
        <f t="shared" si="0"/>
        <v>4.75</v>
      </c>
      <c r="G21">
        <f t="shared" si="1"/>
        <v>6.125</v>
      </c>
      <c r="H21">
        <f t="shared" si="2"/>
        <v>5.333333333333333</v>
      </c>
      <c r="I21" s="1">
        <f t="shared" si="3"/>
        <v>84</v>
      </c>
      <c r="K21" t="s">
        <v>13</v>
      </c>
      <c r="L21" t="s">
        <v>8</v>
      </c>
      <c r="M21" s="1">
        <v>11</v>
      </c>
      <c r="N21" s="1">
        <v>37</v>
      </c>
      <c r="O21" s="1">
        <v>18</v>
      </c>
      <c r="P21">
        <f t="shared" si="44"/>
        <v>2.75</v>
      </c>
      <c r="Q21">
        <f t="shared" si="45"/>
        <v>4.625</v>
      </c>
      <c r="R21">
        <f t="shared" si="46"/>
        <v>6</v>
      </c>
      <c r="S21" s="1">
        <f t="shared" si="47"/>
        <v>66</v>
      </c>
      <c r="U21" t="s">
        <v>13</v>
      </c>
      <c r="V21" t="s">
        <v>8</v>
      </c>
      <c r="W21" s="1">
        <v>23</v>
      </c>
      <c r="X21" s="1">
        <v>47</v>
      </c>
      <c r="Y21" s="1">
        <v>15</v>
      </c>
      <c r="Z21">
        <f t="shared" si="48"/>
        <v>5.75</v>
      </c>
      <c r="AA21">
        <f t="shared" si="49"/>
        <v>5.875</v>
      </c>
      <c r="AB21">
        <f t="shared" si="50"/>
        <v>5</v>
      </c>
      <c r="AC21" s="1">
        <f t="shared" si="51"/>
        <v>85</v>
      </c>
      <c r="AH21" s="32" t="s">
        <v>178</v>
      </c>
      <c r="AI21" s="33"/>
      <c r="AJ21" s="33"/>
      <c r="AK21" s="33"/>
      <c r="AL21" s="33"/>
      <c r="AM21" s="33"/>
      <c r="AN21" s="33"/>
      <c r="AO21" s="33"/>
      <c r="AP21" s="33"/>
      <c r="AQ21" s="33"/>
      <c r="AV21" t="s">
        <v>13</v>
      </c>
      <c r="AW21" t="s">
        <v>8</v>
      </c>
      <c r="AX21" s="1">
        <v>17</v>
      </c>
      <c r="AY21" s="1">
        <v>46</v>
      </c>
      <c r="AZ21" s="1">
        <v>18</v>
      </c>
      <c r="BA21">
        <f t="shared" si="52"/>
        <v>4.25</v>
      </c>
      <c r="BB21">
        <f t="shared" si="53"/>
        <v>5.75</v>
      </c>
      <c r="BC21">
        <f t="shared" si="54"/>
        <v>6</v>
      </c>
      <c r="BD21" s="1">
        <f t="shared" si="55"/>
        <v>81</v>
      </c>
      <c r="BG21" t="s">
        <v>13</v>
      </c>
      <c r="BH21" t="s">
        <v>8</v>
      </c>
      <c r="BI21" s="1">
        <v>19</v>
      </c>
      <c r="BJ21" s="1">
        <v>43</v>
      </c>
      <c r="BK21" s="1">
        <v>15</v>
      </c>
      <c r="BL21">
        <f t="shared" si="56"/>
        <v>4.75</v>
      </c>
      <c r="BM21">
        <f t="shared" si="57"/>
        <v>5.375</v>
      </c>
      <c r="BN21">
        <f t="shared" si="58"/>
        <v>5</v>
      </c>
      <c r="BO21" s="1">
        <f t="shared" si="59"/>
        <v>77</v>
      </c>
      <c r="BR21" t="s">
        <v>13</v>
      </c>
      <c r="BS21" t="s">
        <v>8</v>
      </c>
      <c r="BT21" s="1">
        <v>18</v>
      </c>
      <c r="BU21" s="1">
        <v>38</v>
      </c>
      <c r="BV21" s="1">
        <v>16</v>
      </c>
      <c r="BW21">
        <f t="shared" si="60"/>
        <v>4.5</v>
      </c>
      <c r="BX21">
        <f t="shared" si="61"/>
        <v>4.75</v>
      </c>
      <c r="BY21">
        <f t="shared" si="62"/>
        <v>5.333333333333333</v>
      </c>
      <c r="BZ21" s="1">
        <f t="shared" si="63"/>
        <v>72</v>
      </c>
    </row>
    <row r="22" spans="1:78" ht="19" x14ac:dyDescent="0.25">
      <c r="A22" t="s">
        <v>13</v>
      </c>
      <c r="B22" t="s">
        <v>9</v>
      </c>
      <c r="C22" s="1">
        <v>19</v>
      </c>
      <c r="D22" s="1">
        <v>49</v>
      </c>
      <c r="E22" s="1">
        <v>15</v>
      </c>
      <c r="F22">
        <f t="shared" si="0"/>
        <v>4.75</v>
      </c>
      <c r="G22">
        <f t="shared" si="1"/>
        <v>6.125</v>
      </c>
      <c r="H22">
        <f t="shared" si="2"/>
        <v>5</v>
      </c>
      <c r="I22" s="1">
        <f t="shared" si="3"/>
        <v>83</v>
      </c>
      <c r="K22" t="s">
        <v>13</v>
      </c>
      <c r="L22" t="s">
        <v>9</v>
      </c>
      <c r="M22" s="1">
        <v>12</v>
      </c>
      <c r="N22" s="1">
        <v>48</v>
      </c>
      <c r="O22" s="1">
        <v>16</v>
      </c>
      <c r="P22">
        <f t="shared" si="44"/>
        <v>3</v>
      </c>
      <c r="Q22">
        <f t="shared" si="45"/>
        <v>6</v>
      </c>
      <c r="R22">
        <f t="shared" si="46"/>
        <v>5.333333333333333</v>
      </c>
      <c r="S22" s="1">
        <f t="shared" si="47"/>
        <v>76</v>
      </c>
      <c r="U22" t="s">
        <v>13</v>
      </c>
      <c r="V22" t="s">
        <v>9</v>
      </c>
      <c r="W22" s="1">
        <v>22</v>
      </c>
      <c r="X22" s="1">
        <v>48</v>
      </c>
      <c r="Y22" s="1">
        <v>15</v>
      </c>
      <c r="Z22">
        <f t="shared" si="48"/>
        <v>5.5</v>
      </c>
      <c r="AA22">
        <f t="shared" si="49"/>
        <v>6</v>
      </c>
      <c r="AB22">
        <f t="shared" si="50"/>
        <v>5</v>
      </c>
      <c r="AC22" s="1">
        <f t="shared" si="51"/>
        <v>85</v>
      </c>
      <c r="AH22" s="13" t="s">
        <v>0</v>
      </c>
      <c r="AI22" s="13" t="s">
        <v>1</v>
      </c>
      <c r="AJ22" s="13" t="s">
        <v>19</v>
      </c>
      <c r="AK22" s="13" t="s">
        <v>20</v>
      </c>
      <c r="AL22" s="13" t="s">
        <v>21</v>
      </c>
      <c r="AM22" s="13" t="s">
        <v>22</v>
      </c>
      <c r="AN22" s="13" t="s">
        <v>24</v>
      </c>
      <c r="AO22" s="13" t="s">
        <v>23</v>
      </c>
      <c r="AP22" s="13" t="s">
        <v>27</v>
      </c>
      <c r="AQ22" s="13" t="s">
        <v>107</v>
      </c>
      <c r="AV22" t="s">
        <v>13</v>
      </c>
      <c r="AW22" t="s">
        <v>9</v>
      </c>
      <c r="AX22" s="1">
        <v>17</v>
      </c>
      <c r="AY22" s="1">
        <v>47</v>
      </c>
      <c r="AZ22" s="1">
        <v>18</v>
      </c>
      <c r="BA22">
        <f t="shared" si="52"/>
        <v>4.25</v>
      </c>
      <c r="BB22">
        <f t="shared" si="53"/>
        <v>5.875</v>
      </c>
      <c r="BC22">
        <f t="shared" si="54"/>
        <v>6</v>
      </c>
      <c r="BD22" s="1">
        <f t="shared" si="55"/>
        <v>82</v>
      </c>
      <c r="BG22" t="s">
        <v>13</v>
      </c>
      <c r="BH22" t="s">
        <v>9</v>
      </c>
      <c r="BI22" s="1">
        <v>22</v>
      </c>
      <c r="BJ22" s="1">
        <v>46</v>
      </c>
      <c r="BK22" s="1">
        <v>15</v>
      </c>
      <c r="BL22">
        <f t="shared" si="56"/>
        <v>5.5</v>
      </c>
      <c r="BM22">
        <f t="shared" si="57"/>
        <v>5.75</v>
      </c>
      <c r="BN22">
        <f t="shared" si="58"/>
        <v>5</v>
      </c>
      <c r="BO22" s="1">
        <f t="shared" si="59"/>
        <v>83</v>
      </c>
      <c r="BR22" t="s">
        <v>13</v>
      </c>
      <c r="BS22" t="s">
        <v>9</v>
      </c>
      <c r="BT22" s="1">
        <v>18</v>
      </c>
      <c r="BU22" s="1">
        <v>39</v>
      </c>
      <c r="BV22" s="1">
        <v>16</v>
      </c>
      <c r="BW22">
        <f t="shared" si="60"/>
        <v>4.5</v>
      </c>
      <c r="BX22">
        <f t="shared" si="61"/>
        <v>4.875</v>
      </c>
      <c r="BY22">
        <f t="shared" si="62"/>
        <v>5.333333333333333</v>
      </c>
      <c r="BZ22" s="1">
        <f t="shared" si="63"/>
        <v>73</v>
      </c>
    </row>
    <row r="23" spans="1:78" x14ac:dyDescent="0.2">
      <c r="A23" t="s">
        <v>13</v>
      </c>
      <c r="B23" t="s">
        <v>10</v>
      </c>
      <c r="C23" s="1">
        <v>19</v>
      </c>
      <c r="D23" s="1">
        <v>51</v>
      </c>
      <c r="E23" s="1">
        <v>17</v>
      </c>
      <c r="F23">
        <f t="shared" si="0"/>
        <v>4.75</v>
      </c>
      <c r="G23">
        <f t="shared" si="1"/>
        <v>6.375</v>
      </c>
      <c r="H23">
        <f t="shared" si="2"/>
        <v>5.666666666666667</v>
      </c>
      <c r="I23" s="1">
        <f t="shared" si="3"/>
        <v>87</v>
      </c>
      <c r="K23" t="s">
        <v>13</v>
      </c>
      <c r="L23" t="s">
        <v>10</v>
      </c>
      <c r="M23" s="1">
        <v>14</v>
      </c>
      <c r="N23" s="1">
        <v>36</v>
      </c>
      <c r="O23" s="1">
        <v>13</v>
      </c>
      <c r="P23">
        <f t="shared" si="44"/>
        <v>3.5</v>
      </c>
      <c r="Q23">
        <f t="shared" si="45"/>
        <v>4.5</v>
      </c>
      <c r="R23">
        <f t="shared" si="46"/>
        <v>4.333333333333333</v>
      </c>
      <c r="S23" s="1">
        <f t="shared" si="47"/>
        <v>63</v>
      </c>
      <c r="U23" t="s">
        <v>13</v>
      </c>
      <c r="V23" t="s">
        <v>10</v>
      </c>
      <c r="W23" s="1">
        <v>20</v>
      </c>
      <c r="X23" s="1">
        <v>47</v>
      </c>
      <c r="Y23" s="1">
        <v>15</v>
      </c>
      <c r="Z23">
        <f t="shared" si="48"/>
        <v>5</v>
      </c>
      <c r="AA23">
        <f t="shared" si="49"/>
        <v>5.875</v>
      </c>
      <c r="AB23">
        <f t="shared" si="50"/>
        <v>5</v>
      </c>
      <c r="AC23" s="1">
        <f t="shared" si="51"/>
        <v>82</v>
      </c>
      <c r="AH23" t="s">
        <v>102</v>
      </c>
      <c r="AI23" t="s">
        <v>103</v>
      </c>
      <c r="AJ23" s="1">
        <v>17</v>
      </c>
      <c r="AK23" s="1">
        <v>43</v>
      </c>
      <c r="AL23" s="1">
        <v>13</v>
      </c>
      <c r="AM23" s="1">
        <v>4.2300000000000004</v>
      </c>
      <c r="AN23" s="1">
        <v>5.375</v>
      </c>
      <c r="AO23" s="1">
        <v>4.3333332999999996</v>
      </c>
      <c r="AP23" s="1">
        <v>73</v>
      </c>
      <c r="AQ23" s="1">
        <v>4.5625</v>
      </c>
      <c r="AV23" t="s">
        <v>13</v>
      </c>
      <c r="AW23" t="s">
        <v>10</v>
      </c>
      <c r="AX23" s="1">
        <v>18</v>
      </c>
      <c r="AY23" s="1">
        <v>48</v>
      </c>
      <c r="AZ23" s="1">
        <v>17</v>
      </c>
      <c r="BA23">
        <f t="shared" si="52"/>
        <v>4.5</v>
      </c>
      <c r="BB23">
        <f t="shared" si="53"/>
        <v>6</v>
      </c>
      <c r="BC23">
        <f t="shared" si="54"/>
        <v>5.666666666666667</v>
      </c>
      <c r="BD23" s="1">
        <f t="shared" si="55"/>
        <v>83</v>
      </c>
      <c r="BG23" t="s">
        <v>13</v>
      </c>
      <c r="BH23" t="s">
        <v>10</v>
      </c>
      <c r="BI23" s="1">
        <v>23</v>
      </c>
      <c r="BJ23" s="1">
        <v>35</v>
      </c>
      <c r="BK23" s="1">
        <v>10</v>
      </c>
      <c r="BL23">
        <f t="shared" si="56"/>
        <v>5.75</v>
      </c>
      <c r="BM23">
        <f t="shared" si="57"/>
        <v>4.375</v>
      </c>
      <c r="BN23">
        <f t="shared" si="58"/>
        <v>3.3333333333333335</v>
      </c>
      <c r="BO23" s="1">
        <f t="shared" si="59"/>
        <v>68</v>
      </c>
      <c r="BR23" t="s">
        <v>13</v>
      </c>
      <c r="BS23" t="s">
        <v>10</v>
      </c>
      <c r="BT23" s="1">
        <v>17</v>
      </c>
      <c r="BU23" s="1">
        <v>40</v>
      </c>
      <c r="BV23" s="1">
        <v>16</v>
      </c>
      <c r="BW23">
        <f t="shared" si="60"/>
        <v>4.25</v>
      </c>
      <c r="BX23">
        <f t="shared" si="61"/>
        <v>5</v>
      </c>
      <c r="BY23">
        <f t="shared" si="62"/>
        <v>5.333333333333333</v>
      </c>
      <c r="BZ23" s="1">
        <f t="shared" si="63"/>
        <v>73</v>
      </c>
    </row>
    <row r="24" spans="1:78" x14ac:dyDescent="0.2">
      <c r="A24" t="s">
        <v>13</v>
      </c>
      <c r="B24" t="s">
        <v>18</v>
      </c>
      <c r="C24" s="1">
        <v>17</v>
      </c>
      <c r="D24" s="1">
        <v>45</v>
      </c>
      <c r="E24" s="1">
        <v>15</v>
      </c>
      <c r="F24">
        <f t="shared" si="0"/>
        <v>4.25</v>
      </c>
      <c r="G24">
        <f t="shared" si="1"/>
        <v>5.625</v>
      </c>
      <c r="H24">
        <f t="shared" si="2"/>
        <v>5</v>
      </c>
      <c r="I24" s="1">
        <f t="shared" si="3"/>
        <v>77</v>
      </c>
      <c r="K24" t="s">
        <v>13</v>
      </c>
      <c r="L24" t="s">
        <v>18</v>
      </c>
      <c r="M24" s="1">
        <v>12</v>
      </c>
      <c r="N24" s="1">
        <v>38</v>
      </c>
      <c r="O24" s="1">
        <v>16</v>
      </c>
      <c r="P24">
        <f t="shared" si="44"/>
        <v>3</v>
      </c>
      <c r="Q24">
        <f t="shared" si="45"/>
        <v>4.75</v>
      </c>
      <c r="R24">
        <f t="shared" si="46"/>
        <v>5.333333333333333</v>
      </c>
      <c r="S24" s="1">
        <f t="shared" si="47"/>
        <v>66</v>
      </c>
      <c r="U24" t="s">
        <v>13</v>
      </c>
      <c r="V24" t="s">
        <v>18</v>
      </c>
      <c r="W24" s="1">
        <v>23</v>
      </c>
      <c r="X24" s="1">
        <v>45</v>
      </c>
      <c r="Y24" s="1">
        <v>15</v>
      </c>
      <c r="Z24">
        <f t="shared" si="48"/>
        <v>5.75</v>
      </c>
      <c r="AA24">
        <f t="shared" si="49"/>
        <v>5.625</v>
      </c>
      <c r="AB24">
        <f t="shared" si="50"/>
        <v>5</v>
      </c>
      <c r="AC24" s="1">
        <f t="shared" si="51"/>
        <v>83</v>
      </c>
      <c r="AH24" t="s">
        <v>168</v>
      </c>
      <c r="AI24" t="s">
        <v>165</v>
      </c>
      <c r="AJ24">
        <v>18</v>
      </c>
      <c r="AK24">
        <v>44</v>
      </c>
      <c r="AL24">
        <v>14</v>
      </c>
      <c r="AM24">
        <v>4.5</v>
      </c>
      <c r="AN24">
        <v>5.5</v>
      </c>
      <c r="AO24">
        <v>4.6666670000000003</v>
      </c>
      <c r="AP24" s="1">
        <v>76</v>
      </c>
      <c r="AQ24">
        <v>4.75</v>
      </c>
      <c r="AR24" s="16"/>
      <c r="AV24" t="s">
        <v>13</v>
      </c>
      <c r="AW24" t="s">
        <v>18</v>
      </c>
      <c r="AX24" s="1">
        <v>18</v>
      </c>
      <c r="AY24" s="1">
        <v>46</v>
      </c>
      <c r="AZ24" s="1">
        <v>19</v>
      </c>
      <c r="BA24">
        <f t="shared" si="52"/>
        <v>4.5</v>
      </c>
      <c r="BB24">
        <f t="shared" si="53"/>
        <v>5.75</v>
      </c>
      <c r="BC24">
        <f t="shared" si="54"/>
        <v>6.333333333333333</v>
      </c>
      <c r="BD24" s="1">
        <f t="shared" si="55"/>
        <v>83</v>
      </c>
      <c r="BG24" t="s">
        <v>13</v>
      </c>
      <c r="BH24" t="s">
        <v>18</v>
      </c>
      <c r="BI24" s="1">
        <v>20</v>
      </c>
      <c r="BJ24" s="1">
        <v>43</v>
      </c>
      <c r="BK24" s="1">
        <v>12</v>
      </c>
      <c r="BL24">
        <f t="shared" si="56"/>
        <v>5</v>
      </c>
      <c r="BM24">
        <f t="shared" si="57"/>
        <v>5.375</v>
      </c>
      <c r="BN24">
        <f t="shared" si="58"/>
        <v>4</v>
      </c>
      <c r="BO24" s="1">
        <f t="shared" si="59"/>
        <v>75</v>
      </c>
      <c r="BR24" t="s">
        <v>13</v>
      </c>
      <c r="BS24" t="s">
        <v>18</v>
      </c>
      <c r="BT24" s="1">
        <v>18</v>
      </c>
      <c r="BU24" s="1">
        <v>39</v>
      </c>
      <c r="BV24" s="1">
        <v>16</v>
      </c>
      <c r="BW24">
        <f t="shared" si="60"/>
        <v>4.5</v>
      </c>
      <c r="BX24">
        <f t="shared" si="61"/>
        <v>4.875</v>
      </c>
      <c r="BY24">
        <f t="shared" si="62"/>
        <v>5.333333333333333</v>
      </c>
      <c r="BZ24" s="1">
        <f t="shared" si="63"/>
        <v>73</v>
      </c>
    </row>
    <row r="25" spans="1:78" x14ac:dyDescent="0.2">
      <c r="A25" t="s">
        <v>13</v>
      </c>
      <c r="B25" t="s">
        <v>11</v>
      </c>
      <c r="C25" s="1">
        <v>18</v>
      </c>
      <c r="D25" s="1">
        <v>49</v>
      </c>
      <c r="E25" s="1">
        <v>16</v>
      </c>
      <c r="F25">
        <f t="shared" si="0"/>
        <v>4.5</v>
      </c>
      <c r="G25">
        <f t="shared" si="1"/>
        <v>6.125</v>
      </c>
      <c r="H25">
        <f t="shared" si="2"/>
        <v>5.333333333333333</v>
      </c>
      <c r="I25" s="1">
        <f t="shared" si="3"/>
        <v>83</v>
      </c>
      <c r="K25" t="s">
        <v>13</v>
      </c>
      <c r="L25" t="s">
        <v>11</v>
      </c>
      <c r="M25" s="1">
        <v>14</v>
      </c>
      <c r="N25" s="1">
        <v>42</v>
      </c>
      <c r="O25" s="1">
        <v>16</v>
      </c>
      <c r="P25">
        <f t="shared" si="44"/>
        <v>3.5</v>
      </c>
      <c r="Q25">
        <f t="shared" si="45"/>
        <v>5.25</v>
      </c>
      <c r="R25">
        <f t="shared" si="46"/>
        <v>5.333333333333333</v>
      </c>
      <c r="S25" s="1">
        <f t="shared" si="47"/>
        <v>72</v>
      </c>
      <c r="U25" t="s">
        <v>13</v>
      </c>
      <c r="V25" t="s">
        <v>11</v>
      </c>
      <c r="W25" s="1">
        <v>22</v>
      </c>
      <c r="X25" s="1">
        <v>45</v>
      </c>
      <c r="Y25" s="1">
        <v>15</v>
      </c>
      <c r="Z25">
        <f t="shared" si="48"/>
        <v>5.5</v>
      </c>
      <c r="AA25">
        <f t="shared" si="49"/>
        <v>5.625</v>
      </c>
      <c r="AB25">
        <f t="shared" si="50"/>
        <v>5</v>
      </c>
      <c r="AC25" s="1">
        <f t="shared" si="51"/>
        <v>82</v>
      </c>
      <c r="AP25" s="1"/>
      <c r="AR25" s="2"/>
      <c r="AV25" t="s">
        <v>13</v>
      </c>
      <c r="AW25" t="s">
        <v>11</v>
      </c>
      <c r="AX25" s="1">
        <v>18</v>
      </c>
      <c r="AY25" s="1">
        <v>46</v>
      </c>
      <c r="AZ25" s="1">
        <v>16</v>
      </c>
      <c r="BA25">
        <f t="shared" si="52"/>
        <v>4.5</v>
      </c>
      <c r="BB25">
        <f t="shared" si="53"/>
        <v>5.75</v>
      </c>
      <c r="BC25">
        <f t="shared" si="54"/>
        <v>5.333333333333333</v>
      </c>
      <c r="BD25" s="1">
        <f t="shared" si="55"/>
        <v>80</v>
      </c>
      <c r="BG25" t="s">
        <v>13</v>
      </c>
      <c r="BH25" t="s">
        <v>11</v>
      </c>
      <c r="BI25" s="1">
        <v>21</v>
      </c>
      <c r="BJ25" s="1">
        <v>36</v>
      </c>
      <c r="BK25" s="1">
        <v>14</v>
      </c>
      <c r="BL25">
        <f t="shared" si="56"/>
        <v>5.25</v>
      </c>
      <c r="BM25">
        <f t="shared" si="57"/>
        <v>4.5</v>
      </c>
      <c r="BN25">
        <f t="shared" si="58"/>
        <v>4.666666666666667</v>
      </c>
      <c r="BO25" s="1">
        <f t="shared" si="59"/>
        <v>71</v>
      </c>
      <c r="BR25" t="s">
        <v>13</v>
      </c>
      <c r="BS25" t="s">
        <v>11</v>
      </c>
      <c r="BT25" s="1">
        <v>18</v>
      </c>
      <c r="BU25" s="1">
        <v>44</v>
      </c>
      <c r="BV25" s="1">
        <v>16</v>
      </c>
      <c r="BW25">
        <f t="shared" si="60"/>
        <v>4.5</v>
      </c>
      <c r="BX25">
        <f t="shared" si="61"/>
        <v>5.5</v>
      </c>
      <c r="BY25">
        <f t="shared" si="62"/>
        <v>5.333333333333333</v>
      </c>
      <c r="BZ25" s="1">
        <f t="shared" si="63"/>
        <v>78</v>
      </c>
    </row>
    <row r="26" spans="1:78" x14ac:dyDescent="0.2">
      <c r="C26" s="1"/>
      <c r="D26" s="1"/>
      <c r="E26" s="1"/>
      <c r="I26" s="1"/>
      <c r="M26" s="1"/>
      <c r="N26" s="1"/>
      <c r="O26" s="1"/>
      <c r="S26" s="1"/>
      <c r="W26" s="1"/>
      <c r="X26" s="1"/>
      <c r="Y26" s="1"/>
      <c r="AC26" s="1"/>
      <c r="AH26" s="32" t="s">
        <v>179</v>
      </c>
      <c r="AI26" s="32"/>
      <c r="AJ26" s="32"/>
      <c r="AK26" s="32"/>
      <c r="AL26" s="32"/>
      <c r="AM26" s="32"/>
      <c r="AN26" s="32"/>
      <c r="AO26" s="32"/>
      <c r="AP26" s="32"/>
      <c r="AQ26" s="32"/>
      <c r="AR26" s="2"/>
      <c r="AX26" s="1"/>
      <c r="AY26" s="1"/>
      <c r="AZ26" s="1"/>
      <c r="BD26" s="1"/>
      <c r="BI26" s="1"/>
      <c r="BJ26" s="1"/>
      <c r="BK26" s="1"/>
      <c r="BO26" s="1"/>
      <c r="BT26" s="1"/>
      <c r="BU26" s="1"/>
      <c r="BV26" s="1"/>
      <c r="BZ26" s="1"/>
    </row>
    <row r="27" spans="1:78" ht="19" x14ac:dyDescent="0.25">
      <c r="A27" t="s">
        <v>14</v>
      </c>
      <c r="B27" t="s">
        <v>6</v>
      </c>
      <c r="C27" s="1">
        <v>19</v>
      </c>
      <c r="D27" s="1">
        <v>49</v>
      </c>
      <c r="E27" s="1">
        <v>15</v>
      </c>
      <c r="F27">
        <f t="shared" si="0"/>
        <v>4.75</v>
      </c>
      <c r="G27">
        <f t="shared" si="1"/>
        <v>6.125</v>
      </c>
      <c r="H27">
        <f t="shared" si="2"/>
        <v>5</v>
      </c>
      <c r="I27" s="1">
        <f t="shared" si="3"/>
        <v>83</v>
      </c>
      <c r="K27" t="s">
        <v>14</v>
      </c>
      <c r="L27" t="s">
        <v>6</v>
      </c>
      <c r="M27" s="1">
        <v>8</v>
      </c>
      <c r="N27" s="1">
        <v>35</v>
      </c>
      <c r="O27" s="1">
        <v>18</v>
      </c>
      <c r="P27">
        <f t="shared" ref="P27:P33" si="64">M27/4</f>
        <v>2</v>
      </c>
      <c r="Q27">
        <f t="shared" ref="Q27:Q33" si="65">N27/8</f>
        <v>4.375</v>
      </c>
      <c r="R27">
        <f t="shared" ref="R27:R33" si="66">O27/3</f>
        <v>6</v>
      </c>
      <c r="S27" s="1">
        <f t="shared" ref="S27:S33" si="67">SUM(M27:O27)</f>
        <v>61</v>
      </c>
      <c r="U27" t="s">
        <v>14</v>
      </c>
      <c r="V27" t="s">
        <v>6</v>
      </c>
      <c r="W27" s="1">
        <v>25</v>
      </c>
      <c r="X27" s="1">
        <v>45</v>
      </c>
      <c r="Y27" s="1">
        <v>15</v>
      </c>
      <c r="Z27">
        <f t="shared" ref="Z27:Z33" si="68">W27/4</f>
        <v>6.25</v>
      </c>
      <c r="AA27">
        <f t="shared" ref="AA27:AA33" si="69">X27/8</f>
        <v>5.625</v>
      </c>
      <c r="AB27">
        <f t="shared" ref="AB27:AB33" si="70">Y27/3</f>
        <v>5</v>
      </c>
      <c r="AC27" s="1">
        <f t="shared" ref="AC27:AC33" si="71">SUM(W27:Y27)</f>
        <v>85</v>
      </c>
      <c r="AH27" s="13" t="s">
        <v>0</v>
      </c>
      <c r="AI27" s="13" t="s">
        <v>1</v>
      </c>
      <c r="AJ27" s="13" t="s">
        <v>19</v>
      </c>
      <c r="AK27" s="13" t="s">
        <v>20</v>
      </c>
      <c r="AL27" s="13" t="s">
        <v>21</v>
      </c>
      <c r="AM27" s="13" t="s">
        <v>22</v>
      </c>
      <c r="AN27" s="13" t="s">
        <v>24</v>
      </c>
      <c r="AO27" s="13" t="s">
        <v>23</v>
      </c>
      <c r="AP27" s="13" t="s">
        <v>27</v>
      </c>
      <c r="AQ27" s="13" t="s">
        <v>107</v>
      </c>
      <c r="AR27" s="2"/>
      <c r="AV27" t="s">
        <v>14</v>
      </c>
      <c r="AW27" t="s">
        <v>6</v>
      </c>
      <c r="AX27" s="1">
        <v>17</v>
      </c>
      <c r="AY27" s="1">
        <v>46</v>
      </c>
      <c r="AZ27" s="1">
        <v>17</v>
      </c>
      <c r="BA27">
        <f t="shared" ref="BA27:BA33" si="72">AX27/4</f>
        <v>4.25</v>
      </c>
      <c r="BB27">
        <f t="shared" ref="BB27:BB33" si="73">AY27/8</f>
        <v>5.75</v>
      </c>
      <c r="BC27">
        <f t="shared" ref="BC27:BC33" si="74">AZ27/3</f>
        <v>5.666666666666667</v>
      </c>
      <c r="BD27" s="1">
        <f t="shared" ref="BD27:BD33" si="75">SUM(AX27:AZ27)</f>
        <v>80</v>
      </c>
      <c r="BG27" t="s">
        <v>14</v>
      </c>
      <c r="BH27" t="s">
        <v>6</v>
      </c>
      <c r="BI27" s="1">
        <v>14</v>
      </c>
      <c r="BJ27" s="1">
        <v>39</v>
      </c>
      <c r="BK27" s="1">
        <v>14</v>
      </c>
      <c r="BL27">
        <f t="shared" ref="BL27:BL33" si="76">BI27/4</f>
        <v>3.5</v>
      </c>
      <c r="BM27">
        <f t="shared" ref="BM27:BM33" si="77">BJ27/8</f>
        <v>4.875</v>
      </c>
      <c r="BN27">
        <f t="shared" ref="BN27:BN33" si="78">BK27/3</f>
        <v>4.666666666666667</v>
      </c>
      <c r="BO27" s="1">
        <f t="shared" ref="BO27:BO33" si="79">SUM(BI27:BK27)</f>
        <v>67</v>
      </c>
      <c r="BR27" t="s">
        <v>14</v>
      </c>
      <c r="BS27" t="s">
        <v>6</v>
      </c>
      <c r="BT27" s="1">
        <v>20</v>
      </c>
      <c r="BU27" s="1">
        <v>39</v>
      </c>
      <c r="BV27" s="1">
        <v>16</v>
      </c>
      <c r="BW27">
        <f t="shared" ref="BW27:BW33" si="80">BT27/4</f>
        <v>5</v>
      </c>
      <c r="BX27">
        <f t="shared" ref="BX27:BX33" si="81">BU27/8</f>
        <v>4.875</v>
      </c>
      <c r="BY27">
        <f t="shared" ref="BY27:BY33" si="82">BV27/3</f>
        <v>5.333333333333333</v>
      </c>
      <c r="BZ27" s="1">
        <f t="shared" ref="BZ27:BZ33" si="83">SUM(BT27:BV27)</f>
        <v>75</v>
      </c>
    </row>
    <row r="28" spans="1:78" x14ac:dyDescent="0.2">
      <c r="A28" t="s">
        <v>14</v>
      </c>
      <c r="B28" t="s">
        <v>7</v>
      </c>
      <c r="C28" s="1">
        <v>18</v>
      </c>
      <c r="D28" s="1">
        <v>48</v>
      </c>
      <c r="E28" s="1">
        <v>15</v>
      </c>
      <c r="F28">
        <f t="shared" si="0"/>
        <v>4.5</v>
      </c>
      <c r="G28">
        <f t="shared" si="1"/>
        <v>6</v>
      </c>
      <c r="H28">
        <f t="shared" si="2"/>
        <v>5</v>
      </c>
      <c r="I28" s="1">
        <f t="shared" si="3"/>
        <v>81</v>
      </c>
      <c r="K28" t="s">
        <v>14</v>
      </c>
      <c r="L28" t="s">
        <v>7</v>
      </c>
      <c r="M28" s="1">
        <v>9</v>
      </c>
      <c r="N28" s="1">
        <v>37</v>
      </c>
      <c r="O28" s="1">
        <v>18</v>
      </c>
      <c r="P28">
        <f t="shared" si="64"/>
        <v>2.25</v>
      </c>
      <c r="Q28">
        <f t="shared" si="65"/>
        <v>4.625</v>
      </c>
      <c r="R28">
        <f t="shared" si="66"/>
        <v>6</v>
      </c>
      <c r="S28" s="1">
        <f t="shared" si="67"/>
        <v>64</v>
      </c>
      <c r="U28" t="s">
        <v>14</v>
      </c>
      <c r="V28" t="s">
        <v>7</v>
      </c>
      <c r="W28" s="1">
        <v>21</v>
      </c>
      <c r="X28" s="1">
        <v>45</v>
      </c>
      <c r="Y28" s="1">
        <v>15</v>
      </c>
      <c r="Z28">
        <f t="shared" si="68"/>
        <v>5.25</v>
      </c>
      <c r="AA28">
        <f t="shared" si="69"/>
        <v>5.625</v>
      </c>
      <c r="AB28">
        <f t="shared" si="70"/>
        <v>5</v>
      </c>
      <c r="AC28" s="1">
        <f t="shared" si="71"/>
        <v>81</v>
      </c>
      <c r="AH28" t="s">
        <v>102</v>
      </c>
      <c r="AI28" t="s">
        <v>103</v>
      </c>
      <c r="AJ28" s="1">
        <v>21</v>
      </c>
      <c r="AK28" s="1">
        <v>43</v>
      </c>
      <c r="AL28" s="1">
        <v>16</v>
      </c>
      <c r="AM28" s="1">
        <v>5.25</v>
      </c>
      <c r="AN28" s="1">
        <v>5.375</v>
      </c>
      <c r="AO28" s="1">
        <v>5.3333300000000001</v>
      </c>
      <c r="AP28" s="1">
        <v>80</v>
      </c>
      <c r="AQ28" s="1">
        <v>5</v>
      </c>
      <c r="AR28" s="2"/>
      <c r="AV28" t="s">
        <v>14</v>
      </c>
      <c r="AW28" t="s">
        <v>7</v>
      </c>
      <c r="AX28" s="1">
        <v>18</v>
      </c>
      <c r="AY28" s="1">
        <v>46</v>
      </c>
      <c r="AZ28" s="1">
        <v>17</v>
      </c>
      <c r="BA28">
        <f t="shared" si="72"/>
        <v>4.5</v>
      </c>
      <c r="BB28">
        <f t="shared" si="73"/>
        <v>5.75</v>
      </c>
      <c r="BC28">
        <f t="shared" si="74"/>
        <v>5.666666666666667</v>
      </c>
      <c r="BD28" s="1">
        <f t="shared" si="75"/>
        <v>81</v>
      </c>
      <c r="BG28" t="s">
        <v>14</v>
      </c>
      <c r="BH28" t="s">
        <v>7</v>
      </c>
      <c r="BI28" s="1">
        <v>16</v>
      </c>
      <c r="BJ28" s="1">
        <v>41</v>
      </c>
      <c r="BK28" s="1">
        <v>13</v>
      </c>
      <c r="BL28">
        <f t="shared" si="76"/>
        <v>4</v>
      </c>
      <c r="BM28">
        <f t="shared" si="77"/>
        <v>5.125</v>
      </c>
      <c r="BN28">
        <f t="shared" si="78"/>
        <v>4.333333333333333</v>
      </c>
      <c r="BO28" s="1">
        <f t="shared" si="79"/>
        <v>70</v>
      </c>
      <c r="BR28" t="s">
        <v>14</v>
      </c>
      <c r="BS28" t="s">
        <v>7</v>
      </c>
      <c r="BT28" s="1">
        <v>18</v>
      </c>
      <c r="BU28" s="1">
        <v>38</v>
      </c>
      <c r="BV28" s="1">
        <v>16</v>
      </c>
      <c r="BW28">
        <f t="shared" si="80"/>
        <v>4.5</v>
      </c>
      <c r="BX28">
        <f t="shared" si="81"/>
        <v>4.75</v>
      </c>
      <c r="BY28">
        <f t="shared" si="82"/>
        <v>5.333333333333333</v>
      </c>
      <c r="BZ28" s="1">
        <f t="shared" si="83"/>
        <v>72</v>
      </c>
    </row>
    <row r="29" spans="1:78" x14ac:dyDescent="0.2">
      <c r="A29" t="s">
        <v>14</v>
      </c>
      <c r="B29" t="s">
        <v>8</v>
      </c>
      <c r="C29" s="1">
        <v>19</v>
      </c>
      <c r="D29" s="1">
        <v>49</v>
      </c>
      <c r="E29" s="1">
        <v>15</v>
      </c>
      <c r="F29">
        <f t="shared" si="0"/>
        <v>4.75</v>
      </c>
      <c r="G29">
        <f t="shared" si="1"/>
        <v>6.125</v>
      </c>
      <c r="H29">
        <f t="shared" si="2"/>
        <v>5</v>
      </c>
      <c r="I29" s="1">
        <f t="shared" si="3"/>
        <v>83</v>
      </c>
      <c r="K29" t="s">
        <v>14</v>
      </c>
      <c r="L29" t="s">
        <v>8</v>
      </c>
      <c r="M29" s="1">
        <v>8</v>
      </c>
      <c r="N29" s="1">
        <v>33</v>
      </c>
      <c r="O29" s="1">
        <v>21</v>
      </c>
      <c r="P29">
        <f t="shared" si="64"/>
        <v>2</v>
      </c>
      <c r="Q29">
        <f t="shared" si="65"/>
        <v>4.125</v>
      </c>
      <c r="R29">
        <f t="shared" si="66"/>
        <v>7</v>
      </c>
      <c r="S29" s="1">
        <f t="shared" si="67"/>
        <v>62</v>
      </c>
      <c r="U29" t="s">
        <v>14</v>
      </c>
      <c r="V29" t="s">
        <v>8</v>
      </c>
      <c r="W29" s="1">
        <v>21</v>
      </c>
      <c r="X29" s="1">
        <v>45</v>
      </c>
      <c r="Y29" s="1">
        <v>16</v>
      </c>
      <c r="Z29">
        <f t="shared" si="68"/>
        <v>5.25</v>
      </c>
      <c r="AA29">
        <f t="shared" si="69"/>
        <v>5.625</v>
      </c>
      <c r="AB29">
        <f t="shared" si="70"/>
        <v>5.333333333333333</v>
      </c>
      <c r="AC29" s="1">
        <f t="shared" si="71"/>
        <v>82</v>
      </c>
      <c r="AH29" t="s">
        <v>168</v>
      </c>
      <c r="AI29" t="s">
        <v>165</v>
      </c>
      <c r="AJ29">
        <v>19</v>
      </c>
      <c r="AK29">
        <v>42</v>
      </c>
      <c r="AL29">
        <v>18</v>
      </c>
      <c r="AM29">
        <v>4.75</v>
      </c>
      <c r="AN29">
        <v>5.25</v>
      </c>
      <c r="AO29">
        <v>6</v>
      </c>
      <c r="AP29" s="1">
        <v>79</v>
      </c>
      <c r="AQ29">
        <v>4.9375</v>
      </c>
      <c r="AV29" t="s">
        <v>14</v>
      </c>
      <c r="AW29" t="s">
        <v>8</v>
      </c>
      <c r="AX29" s="1">
        <v>18</v>
      </c>
      <c r="AY29" s="1">
        <v>46</v>
      </c>
      <c r="AZ29" s="1">
        <v>18</v>
      </c>
      <c r="BA29">
        <f t="shared" si="72"/>
        <v>4.5</v>
      </c>
      <c r="BB29">
        <f t="shared" si="73"/>
        <v>5.75</v>
      </c>
      <c r="BC29">
        <f t="shared" si="74"/>
        <v>6</v>
      </c>
      <c r="BD29" s="1">
        <f t="shared" si="75"/>
        <v>82</v>
      </c>
      <c r="BG29" t="s">
        <v>14</v>
      </c>
      <c r="BH29" t="s">
        <v>8</v>
      </c>
      <c r="BI29" s="1">
        <v>19</v>
      </c>
      <c r="BJ29" s="1">
        <v>40</v>
      </c>
      <c r="BK29" s="1">
        <v>13</v>
      </c>
      <c r="BL29">
        <f t="shared" si="76"/>
        <v>4.75</v>
      </c>
      <c r="BM29">
        <f t="shared" si="77"/>
        <v>5</v>
      </c>
      <c r="BN29">
        <f t="shared" si="78"/>
        <v>4.333333333333333</v>
      </c>
      <c r="BO29" s="1">
        <f t="shared" si="79"/>
        <v>72</v>
      </c>
      <c r="BR29" t="s">
        <v>14</v>
      </c>
      <c r="BS29" t="s">
        <v>8</v>
      </c>
      <c r="BT29" s="1">
        <v>20</v>
      </c>
      <c r="BU29" s="1">
        <v>37</v>
      </c>
      <c r="BV29" s="1">
        <v>16</v>
      </c>
      <c r="BW29">
        <f t="shared" si="80"/>
        <v>5</v>
      </c>
      <c r="BX29">
        <f t="shared" si="81"/>
        <v>4.625</v>
      </c>
      <c r="BY29">
        <f t="shared" si="82"/>
        <v>5.333333333333333</v>
      </c>
      <c r="BZ29" s="1">
        <f t="shared" si="83"/>
        <v>73</v>
      </c>
    </row>
    <row r="30" spans="1:78" x14ac:dyDescent="0.2">
      <c r="A30" t="s">
        <v>14</v>
      </c>
      <c r="B30" t="s">
        <v>9</v>
      </c>
      <c r="C30" s="1">
        <v>20</v>
      </c>
      <c r="D30" s="1">
        <v>48</v>
      </c>
      <c r="E30" s="1">
        <v>16</v>
      </c>
      <c r="F30">
        <f t="shared" si="0"/>
        <v>5</v>
      </c>
      <c r="G30">
        <f t="shared" si="1"/>
        <v>6</v>
      </c>
      <c r="H30">
        <f t="shared" si="2"/>
        <v>5.333333333333333</v>
      </c>
      <c r="I30" s="1">
        <f t="shared" si="3"/>
        <v>84</v>
      </c>
      <c r="K30" t="s">
        <v>14</v>
      </c>
      <c r="L30" t="s">
        <v>9</v>
      </c>
      <c r="M30" s="1">
        <v>8</v>
      </c>
      <c r="N30" s="1">
        <v>35</v>
      </c>
      <c r="O30" s="1">
        <v>18</v>
      </c>
      <c r="P30">
        <f t="shared" si="64"/>
        <v>2</v>
      </c>
      <c r="Q30">
        <f t="shared" si="65"/>
        <v>4.375</v>
      </c>
      <c r="R30">
        <f t="shared" si="66"/>
        <v>6</v>
      </c>
      <c r="S30" s="1">
        <f t="shared" si="67"/>
        <v>61</v>
      </c>
      <c r="U30" t="s">
        <v>14</v>
      </c>
      <c r="V30" t="s">
        <v>9</v>
      </c>
      <c r="W30" s="1">
        <v>24</v>
      </c>
      <c r="X30" s="1">
        <v>46</v>
      </c>
      <c r="Y30" s="1">
        <v>15</v>
      </c>
      <c r="Z30">
        <f t="shared" si="68"/>
        <v>6</v>
      </c>
      <c r="AA30">
        <f t="shared" si="69"/>
        <v>5.75</v>
      </c>
      <c r="AB30">
        <f t="shared" si="70"/>
        <v>5</v>
      </c>
      <c r="AC30" s="1">
        <f t="shared" si="71"/>
        <v>85</v>
      </c>
      <c r="AP30" s="1"/>
      <c r="AV30" t="s">
        <v>14</v>
      </c>
      <c r="AW30" t="s">
        <v>9</v>
      </c>
      <c r="AX30" s="1">
        <v>18</v>
      </c>
      <c r="AY30" s="1">
        <v>48</v>
      </c>
      <c r="AZ30" s="1">
        <v>18</v>
      </c>
      <c r="BA30">
        <f t="shared" si="72"/>
        <v>4.5</v>
      </c>
      <c r="BB30">
        <f t="shared" si="73"/>
        <v>6</v>
      </c>
      <c r="BC30">
        <f t="shared" si="74"/>
        <v>6</v>
      </c>
      <c r="BD30" s="1">
        <f t="shared" si="75"/>
        <v>84</v>
      </c>
      <c r="BG30" t="s">
        <v>14</v>
      </c>
      <c r="BH30" t="s">
        <v>9</v>
      </c>
      <c r="BI30" s="1">
        <v>13</v>
      </c>
      <c r="BJ30" s="1">
        <v>45</v>
      </c>
      <c r="BK30" s="1">
        <v>14</v>
      </c>
      <c r="BL30">
        <f t="shared" si="76"/>
        <v>3.25</v>
      </c>
      <c r="BM30">
        <f t="shared" si="77"/>
        <v>5.625</v>
      </c>
      <c r="BN30">
        <f t="shared" si="78"/>
        <v>4.666666666666667</v>
      </c>
      <c r="BO30" s="1">
        <f t="shared" si="79"/>
        <v>72</v>
      </c>
      <c r="BR30" t="s">
        <v>14</v>
      </c>
      <c r="BS30" t="s">
        <v>9</v>
      </c>
      <c r="BT30" s="1">
        <v>20</v>
      </c>
      <c r="BU30" s="1">
        <v>38</v>
      </c>
      <c r="BV30" s="1">
        <v>16</v>
      </c>
      <c r="BW30">
        <f t="shared" si="80"/>
        <v>5</v>
      </c>
      <c r="BX30">
        <f t="shared" si="81"/>
        <v>4.75</v>
      </c>
      <c r="BY30">
        <f t="shared" si="82"/>
        <v>5.333333333333333</v>
      </c>
      <c r="BZ30" s="1">
        <f t="shared" si="83"/>
        <v>74</v>
      </c>
    </row>
    <row r="31" spans="1:78" x14ac:dyDescent="0.2">
      <c r="A31" t="s">
        <v>14</v>
      </c>
      <c r="B31" t="s">
        <v>10</v>
      </c>
      <c r="C31" s="1">
        <v>20</v>
      </c>
      <c r="D31" s="1">
        <v>51</v>
      </c>
      <c r="E31" s="1">
        <v>15</v>
      </c>
      <c r="F31">
        <f t="shared" si="0"/>
        <v>5</v>
      </c>
      <c r="G31">
        <f t="shared" si="1"/>
        <v>6.375</v>
      </c>
      <c r="H31">
        <f t="shared" si="2"/>
        <v>5</v>
      </c>
      <c r="I31" s="1">
        <f t="shared" si="3"/>
        <v>86</v>
      </c>
      <c r="K31" t="s">
        <v>14</v>
      </c>
      <c r="L31" t="s">
        <v>10</v>
      </c>
      <c r="M31" s="1">
        <v>12</v>
      </c>
      <c r="N31" s="1">
        <v>45</v>
      </c>
      <c r="O31" s="1">
        <v>16</v>
      </c>
      <c r="P31">
        <f t="shared" si="64"/>
        <v>3</v>
      </c>
      <c r="Q31">
        <f t="shared" si="65"/>
        <v>5.625</v>
      </c>
      <c r="R31">
        <f t="shared" si="66"/>
        <v>5.333333333333333</v>
      </c>
      <c r="S31" s="1">
        <f t="shared" si="67"/>
        <v>73</v>
      </c>
      <c r="U31" t="s">
        <v>14</v>
      </c>
      <c r="V31" t="s">
        <v>10</v>
      </c>
      <c r="W31" s="1">
        <v>24</v>
      </c>
      <c r="X31" s="1">
        <v>44</v>
      </c>
      <c r="Y31" s="1">
        <v>15</v>
      </c>
      <c r="Z31">
        <f t="shared" si="68"/>
        <v>6</v>
      </c>
      <c r="AA31">
        <f t="shared" si="69"/>
        <v>5.5</v>
      </c>
      <c r="AB31">
        <f t="shared" si="70"/>
        <v>5</v>
      </c>
      <c r="AC31" s="1">
        <f t="shared" si="71"/>
        <v>83</v>
      </c>
      <c r="AH31" s="52" t="s">
        <v>185</v>
      </c>
      <c r="AI31" s="52"/>
      <c r="AJ31" s="52"/>
      <c r="AK31" s="52"/>
      <c r="AL31" s="52"/>
      <c r="AM31" s="52"/>
      <c r="AN31" s="52"/>
      <c r="AO31" s="52"/>
      <c r="AP31" s="52"/>
      <c r="AQ31" s="52"/>
      <c r="AV31" t="s">
        <v>14</v>
      </c>
      <c r="AW31" t="s">
        <v>10</v>
      </c>
      <c r="AX31" s="1">
        <v>17</v>
      </c>
      <c r="AY31" s="1">
        <v>47</v>
      </c>
      <c r="AZ31" s="1">
        <v>17</v>
      </c>
      <c r="BA31">
        <f t="shared" si="72"/>
        <v>4.25</v>
      </c>
      <c r="BB31">
        <f t="shared" si="73"/>
        <v>5.875</v>
      </c>
      <c r="BC31">
        <f t="shared" si="74"/>
        <v>5.666666666666667</v>
      </c>
      <c r="BD31" s="1">
        <f t="shared" si="75"/>
        <v>81</v>
      </c>
      <c r="BG31" t="s">
        <v>14</v>
      </c>
      <c r="BH31" t="s">
        <v>10</v>
      </c>
      <c r="BI31" s="1">
        <v>24</v>
      </c>
      <c r="BJ31" s="1">
        <v>33</v>
      </c>
      <c r="BK31" s="1">
        <v>14</v>
      </c>
      <c r="BL31">
        <f t="shared" si="76"/>
        <v>6</v>
      </c>
      <c r="BM31">
        <f t="shared" si="77"/>
        <v>4.125</v>
      </c>
      <c r="BN31">
        <f t="shared" si="78"/>
        <v>4.666666666666667</v>
      </c>
      <c r="BO31" s="1">
        <f t="shared" si="79"/>
        <v>71</v>
      </c>
      <c r="BR31" t="s">
        <v>14</v>
      </c>
      <c r="BS31" t="s">
        <v>10</v>
      </c>
      <c r="BT31" s="1">
        <v>18</v>
      </c>
      <c r="BU31" s="1">
        <v>38</v>
      </c>
      <c r="BV31" s="1">
        <v>16</v>
      </c>
      <c r="BW31">
        <f t="shared" si="80"/>
        <v>4.5</v>
      </c>
      <c r="BX31">
        <f t="shared" si="81"/>
        <v>4.75</v>
      </c>
      <c r="BY31">
        <f t="shared" si="82"/>
        <v>5.333333333333333</v>
      </c>
      <c r="BZ31" s="1">
        <f t="shared" si="83"/>
        <v>72</v>
      </c>
    </row>
    <row r="32" spans="1:78" x14ac:dyDescent="0.2">
      <c r="A32" t="s">
        <v>14</v>
      </c>
      <c r="B32" t="s">
        <v>18</v>
      </c>
      <c r="C32" s="1">
        <v>20</v>
      </c>
      <c r="D32" s="1">
        <v>50</v>
      </c>
      <c r="E32" s="1">
        <v>17</v>
      </c>
      <c r="F32">
        <f t="shared" si="0"/>
        <v>5</v>
      </c>
      <c r="G32">
        <f t="shared" si="1"/>
        <v>6.25</v>
      </c>
      <c r="H32">
        <f t="shared" si="2"/>
        <v>5.666666666666667</v>
      </c>
      <c r="I32" s="1">
        <f t="shared" si="3"/>
        <v>87</v>
      </c>
      <c r="K32" t="s">
        <v>14</v>
      </c>
      <c r="L32" t="s">
        <v>18</v>
      </c>
      <c r="M32" s="1">
        <v>12</v>
      </c>
      <c r="N32" s="1">
        <v>43</v>
      </c>
      <c r="O32" s="1">
        <v>16</v>
      </c>
      <c r="P32">
        <f t="shared" si="64"/>
        <v>3</v>
      </c>
      <c r="Q32">
        <f t="shared" si="65"/>
        <v>5.375</v>
      </c>
      <c r="R32">
        <f t="shared" si="66"/>
        <v>5.333333333333333</v>
      </c>
      <c r="S32" s="1">
        <f t="shared" si="67"/>
        <v>71</v>
      </c>
      <c r="U32" t="s">
        <v>14</v>
      </c>
      <c r="V32" t="s">
        <v>18</v>
      </c>
      <c r="W32" s="1">
        <v>26</v>
      </c>
      <c r="X32" s="1">
        <v>46</v>
      </c>
      <c r="Y32" s="1">
        <v>14</v>
      </c>
      <c r="Z32">
        <f t="shared" si="68"/>
        <v>6.5</v>
      </c>
      <c r="AA32">
        <f t="shared" si="69"/>
        <v>5.75</v>
      </c>
      <c r="AB32">
        <f t="shared" si="70"/>
        <v>4.666666666666667</v>
      </c>
      <c r="AC32" s="1">
        <f t="shared" si="71"/>
        <v>86</v>
      </c>
      <c r="AV32" t="s">
        <v>14</v>
      </c>
      <c r="AW32" t="s">
        <v>18</v>
      </c>
      <c r="AX32" s="1">
        <v>18</v>
      </c>
      <c r="AY32" s="1">
        <v>46</v>
      </c>
      <c r="AZ32" s="1">
        <v>17</v>
      </c>
      <c r="BA32">
        <f t="shared" si="72"/>
        <v>4.5</v>
      </c>
      <c r="BB32">
        <f t="shared" si="73"/>
        <v>5.75</v>
      </c>
      <c r="BC32">
        <f t="shared" si="74"/>
        <v>5.666666666666667</v>
      </c>
      <c r="BD32" s="1">
        <f t="shared" si="75"/>
        <v>81</v>
      </c>
      <c r="BG32" t="s">
        <v>14</v>
      </c>
      <c r="BH32" t="s">
        <v>18</v>
      </c>
      <c r="BI32" s="1">
        <v>11</v>
      </c>
      <c r="BJ32" s="1">
        <v>47</v>
      </c>
      <c r="BK32" s="1">
        <v>14</v>
      </c>
      <c r="BL32">
        <f t="shared" si="76"/>
        <v>2.75</v>
      </c>
      <c r="BM32">
        <f t="shared" si="77"/>
        <v>5.875</v>
      </c>
      <c r="BN32">
        <f t="shared" si="78"/>
        <v>4.666666666666667</v>
      </c>
      <c r="BO32" s="1">
        <f t="shared" si="79"/>
        <v>72</v>
      </c>
      <c r="BR32" t="s">
        <v>14</v>
      </c>
      <c r="BS32" t="s">
        <v>18</v>
      </c>
      <c r="BT32" s="1">
        <v>20</v>
      </c>
      <c r="BU32" s="1">
        <v>39</v>
      </c>
      <c r="BV32" s="1">
        <v>15</v>
      </c>
      <c r="BW32">
        <f t="shared" si="80"/>
        <v>5</v>
      </c>
      <c r="BX32">
        <f t="shared" si="81"/>
        <v>4.875</v>
      </c>
      <c r="BY32">
        <f t="shared" si="82"/>
        <v>5</v>
      </c>
      <c r="BZ32" s="1">
        <f t="shared" si="83"/>
        <v>74</v>
      </c>
    </row>
    <row r="33" spans="1:78" x14ac:dyDescent="0.2">
      <c r="A33" t="s">
        <v>14</v>
      </c>
      <c r="B33" t="s">
        <v>11</v>
      </c>
      <c r="C33" s="1">
        <v>19</v>
      </c>
      <c r="D33" s="1">
        <v>49</v>
      </c>
      <c r="E33" s="1">
        <v>14</v>
      </c>
      <c r="F33">
        <f t="shared" si="0"/>
        <v>4.75</v>
      </c>
      <c r="G33">
        <f t="shared" si="1"/>
        <v>6.125</v>
      </c>
      <c r="H33">
        <f t="shared" si="2"/>
        <v>4.666666666666667</v>
      </c>
      <c r="I33" s="1">
        <f t="shared" si="3"/>
        <v>82</v>
      </c>
      <c r="K33" t="s">
        <v>14</v>
      </c>
      <c r="L33" t="s">
        <v>11</v>
      </c>
      <c r="M33" s="1">
        <v>9</v>
      </c>
      <c r="N33" s="1">
        <v>36</v>
      </c>
      <c r="O33" s="1">
        <v>18</v>
      </c>
      <c r="P33">
        <f t="shared" si="64"/>
        <v>2.25</v>
      </c>
      <c r="Q33">
        <f t="shared" si="65"/>
        <v>4.5</v>
      </c>
      <c r="R33">
        <f t="shared" si="66"/>
        <v>6</v>
      </c>
      <c r="S33" s="1">
        <f t="shared" si="67"/>
        <v>63</v>
      </c>
      <c r="U33" t="s">
        <v>14</v>
      </c>
      <c r="V33" t="s">
        <v>11</v>
      </c>
      <c r="W33" s="1">
        <v>22</v>
      </c>
      <c r="X33" s="1">
        <v>46</v>
      </c>
      <c r="Y33" s="1">
        <v>15</v>
      </c>
      <c r="Z33">
        <f t="shared" si="68"/>
        <v>5.5</v>
      </c>
      <c r="AA33">
        <f t="shared" si="69"/>
        <v>5.75</v>
      </c>
      <c r="AB33">
        <f t="shared" si="70"/>
        <v>5</v>
      </c>
      <c r="AC33" s="1">
        <f t="shared" si="71"/>
        <v>83</v>
      </c>
      <c r="AH33" s="41" t="s">
        <v>108</v>
      </c>
      <c r="AI33" s="41"/>
      <c r="AJ33" s="41"/>
      <c r="AK33" s="41"/>
      <c r="AL33" s="41"/>
      <c r="AM33" s="41"/>
      <c r="AN33" s="41"/>
      <c r="AO33" s="41"/>
      <c r="AP33" s="41"/>
      <c r="AV33" t="s">
        <v>14</v>
      </c>
      <c r="AW33" t="s">
        <v>11</v>
      </c>
      <c r="AX33" s="1">
        <v>17</v>
      </c>
      <c r="AY33" s="1">
        <v>47</v>
      </c>
      <c r="AZ33" s="1">
        <v>15</v>
      </c>
      <c r="BA33">
        <f t="shared" si="72"/>
        <v>4.25</v>
      </c>
      <c r="BB33">
        <f t="shared" si="73"/>
        <v>5.875</v>
      </c>
      <c r="BC33">
        <f t="shared" si="74"/>
        <v>5</v>
      </c>
      <c r="BD33" s="1">
        <f t="shared" si="75"/>
        <v>79</v>
      </c>
      <c r="BG33" t="s">
        <v>14</v>
      </c>
      <c r="BH33" t="s">
        <v>11</v>
      </c>
      <c r="BI33" s="1">
        <v>20</v>
      </c>
      <c r="BJ33" s="1">
        <v>42</v>
      </c>
      <c r="BK33" s="1">
        <v>14</v>
      </c>
      <c r="BL33">
        <f t="shared" si="76"/>
        <v>5</v>
      </c>
      <c r="BM33">
        <f t="shared" si="77"/>
        <v>5.25</v>
      </c>
      <c r="BN33">
        <f t="shared" si="78"/>
        <v>4.666666666666667</v>
      </c>
      <c r="BO33" s="1">
        <f t="shared" si="79"/>
        <v>76</v>
      </c>
      <c r="BR33" t="s">
        <v>14</v>
      </c>
      <c r="BS33" t="s">
        <v>11</v>
      </c>
      <c r="BT33" s="1">
        <v>20</v>
      </c>
      <c r="BU33" s="1">
        <v>38</v>
      </c>
      <c r="BV33" s="1">
        <v>16</v>
      </c>
      <c r="BW33">
        <f t="shared" si="80"/>
        <v>5</v>
      </c>
      <c r="BX33">
        <f t="shared" si="81"/>
        <v>4.75</v>
      </c>
      <c r="BY33">
        <f t="shared" si="82"/>
        <v>5.333333333333333</v>
      </c>
      <c r="BZ33" s="1">
        <f t="shared" si="83"/>
        <v>74</v>
      </c>
    </row>
    <row r="34" spans="1:78" ht="19" x14ac:dyDescent="0.25">
      <c r="C34" s="1"/>
      <c r="D34" s="1"/>
      <c r="E34" s="1"/>
      <c r="I34" s="1"/>
      <c r="M34" s="1"/>
      <c r="N34" s="1"/>
      <c r="O34" s="1"/>
      <c r="S34" s="1"/>
      <c r="W34" s="1"/>
      <c r="X34" s="1"/>
      <c r="Y34" s="1"/>
      <c r="AC34" s="1"/>
      <c r="AH34" s="13" t="s">
        <v>0</v>
      </c>
      <c r="AI34" s="13" t="s">
        <v>153</v>
      </c>
      <c r="AJ34" s="13" t="s">
        <v>19</v>
      </c>
      <c r="AK34" s="13" t="s">
        <v>20</v>
      </c>
      <c r="AL34" s="13" t="s">
        <v>21</v>
      </c>
      <c r="AM34" s="13" t="s">
        <v>22</v>
      </c>
      <c r="AN34" s="13" t="s">
        <v>24</v>
      </c>
      <c r="AO34" s="13" t="s">
        <v>23</v>
      </c>
      <c r="AP34" s="13" t="s">
        <v>27</v>
      </c>
      <c r="AX34" s="1"/>
      <c r="AY34" s="1"/>
      <c r="AZ34" s="1"/>
      <c r="BD34" s="1"/>
      <c r="BI34" s="1"/>
      <c r="BJ34" s="1"/>
      <c r="BK34" s="1"/>
      <c r="BO34" s="1"/>
      <c r="BT34" s="1"/>
      <c r="BU34" s="1"/>
      <c r="BV34" s="1"/>
      <c r="BZ34" s="1"/>
    </row>
    <row r="35" spans="1:78" x14ac:dyDescent="0.2">
      <c r="A35" t="s">
        <v>15</v>
      </c>
      <c r="B35" t="s">
        <v>6</v>
      </c>
      <c r="C35" s="1">
        <v>19</v>
      </c>
      <c r="D35" s="1">
        <v>50</v>
      </c>
      <c r="E35" s="1">
        <v>17</v>
      </c>
      <c r="F35">
        <f t="shared" si="0"/>
        <v>4.75</v>
      </c>
      <c r="G35">
        <f t="shared" si="1"/>
        <v>6.25</v>
      </c>
      <c r="H35">
        <f t="shared" si="2"/>
        <v>5.666666666666667</v>
      </c>
      <c r="I35" s="1">
        <f t="shared" si="3"/>
        <v>86</v>
      </c>
      <c r="K35" t="s">
        <v>15</v>
      </c>
      <c r="L35" t="s">
        <v>6</v>
      </c>
      <c r="M35" s="1">
        <v>14</v>
      </c>
      <c r="N35" s="1">
        <v>39</v>
      </c>
      <c r="O35" s="1">
        <v>16</v>
      </c>
      <c r="P35">
        <f t="shared" ref="P35:P41" si="84">M35/4</f>
        <v>3.5</v>
      </c>
      <c r="Q35">
        <f t="shared" ref="Q35:Q41" si="85">N35/8</f>
        <v>4.875</v>
      </c>
      <c r="R35">
        <f t="shared" ref="R35:R41" si="86">O35/3</f>
        <v>5.333333333333333</v>
      </c>
      <c r="S35" s="1">
        <f t="shared" ref="S35:S41" si="87">SUM(M35:O35)</f>
        <v>69</v>
      </c>
      <c r="U35" t="s">
        <v>15</v>
      </c>
      <c r="V35" t="s">
        <v>6</v>
      </c>
      <c r="W35" s="1">
        <v>24</v>
      </c>
      <c r="X35" s="1">
        <v>45</v>
      </c>
      <c r="Y35" s="1">
        <v>15</v>
      </c>
      <c r="Z35">
        <f t="shared" ref="Z35:Z41" si="88">W35/4</f>
        <v>6</v>
      </c>
      <c r="AA35">
        <f t="shared" ref="AA35:AA41" si="89">X35/8</f>
        <v>5.625</v>
      </c>
      <c r="AB35">
        <f t="shared" ref="AB35:AB41" si="90">Y35/3</f>
        <v>5</v>
      </c>
      <c r="AC35" s="1">
        <f t="shared" ref="AC35:AC41" si="91">SUM(W35:Y35)</f>
        <v>84</v>
      </c>
      <c r="AH35" s="5" t="s">
        <v>105</v>
      </c>
      <c r="AI35" s="5" t="s">
        <v>150</v>
      </c>
      <c r="AJ35" s="18">
        <v>18.329999999999998</v>
      </c>
      <c r="AK35" s="18">
        <v>44.833300000000001</v>
      </c>
      <c r="AL35" s="18">
        <v>14.08</v>
      </c>
      <c r="AM35" s="5">
        <v>4.58</v>
      </c>
      <c r="AN35" s="5">
        <v>5.6040000000000001</v>
      </c>
      <c r="AO35" s="5">
        <v>4.694</v>
      </c>
      <c r="AP35" s="18">
        <v>77.25</v>
      </c>
      <c r="AV35" t="s">
        <v>15</v>
      </c>
      <c r="AW35" t="s">
        <v>6</v>
      </c>
      <c r="AX35" s="1">
        <v>19</v>
      </c>
      <c r="AY35" s="1">
        <v>47</v>
      </c>
      <c r="AZ35" s="1">
        <v>17</v>
      </c>
      <c r="BA35">
        <f t="shared" ref="BA35:BA41" si="92">AX35/4</f>
        <v>4.75</v>
      </c>
      <c r="BB35">
        <f t="shared" ref="BB35:BB41" si="93">AY35/8</f>
        <v>5.875</v>
      </c>
      <c r="BC35">
        <f t="shared" ref="BC35:BC41" si="94">AZ35/3</f>
        <v>5.666666666666667</v>
      </c>
      <c r="BD35" s="1">
        <f t="shared" ref="BD35:BD41" si="95">SUM(AX35:AZ35)</f>
        <v>83</v>
      </c>
      <c r="BG35" t="s">
        <v>15</v>
      </c>
      <c r="BH35" t="s">
        <v>6</v>
      </c>
      <c r="BI35" s="1">
        <v>21</v>
      </c>
      <c r="BJ35" s="1">
        <v>41</v>
      </c>
      <c r="BK35" s="1">
        <v>15</v>
      </c>
      <c r="BL35">
        <f t="shared" ref="BL35:BL41" si="96">BI35/4</f>
        <v>5.25</v>
      </c>
      <c r="BM35">
        <f t="shared" ref="BM35:BM41" si="97">BJ35/8</f>
        <v>5.125</v>
      </c>
      <c r="BN35">
        <f t="shared" ref="BN35:BN41" si="98">BK35/3</f>
        <v>5</v>
      </c>
      <c r="BO35" s="1">
        <f t="shared" ref="BO35:BO41" si="99">SUM(BI35:BK35)</f>
        <v>77</v>
      </c>
      <c r="BR35" t="s">
        <v>15</v>
      </c>
      <c r="BS35" t="s">
        <v>6</v>
      </c>
      <c r="BT35" s="1">
        <v>20</v>
      </c>
      <c r="BU35" s="1">
        <v>42</v>
      </c>
      <c r="BV35" s="1">
        <v>16</v>
      </c>
      <c r="BW35">
        <f t="shared" ref="BW35:BW41" si="100">BT35/4</f>
        <v>5</v>
      </c>
      <c r="BX35">
        <f t="shared" ref="BX35:BX41" si="101">BU35/8</f>
        <v>5.25</v>
      </c>
      <c r="BY35">
        <f t="shared" ref="BY35:BY41" si="102">BV35/3</f>
        <v>5.333333333333333</v>
      </c>
      <c r="BZ35" s="1">
        <f t="shared" ref="BZ35:BZ41" si="103">SUM(BT35:BV35)</f>
        <v>78</v>
      </c>
    </row>
    <row r="36" spans="1:78" x14ac:dyDescent="0.2">
      <c r="A36" t="s">
        <v>15</v>
      </c>
      <c r="B36" t="s">
        <v>7</v>
      </c>
      <c r="C36" s="1">
        <v>19</v>
      </c>
      <c r="D36" s="1">
        <v>50</v>
      </c>
      <c r="E36" s="1">
        <v>17</v>
      </c>
      <c r="F36">
        <f t="shared" si="0"/>
        <v>4.75</v>
      </c>
      <c r="G36">
        <f t="shared" si="1"/>
        <v>6.25</v>
      </c>
      <c r="H36">
        <f t="shared" si="2"/>
        <v>5.666666666666667</v>
      </c>
      <c r="I36" s="1">
        <f t="shared" si="3"/>
        <v>86</v>
      </c>
      <c r="K36" t="s">
        <v>15</v>
      </c>
      <c r="L36" t="s">
        <v>7</v>
      </c>
      <c r="M36" s="1">
        <v>11</v>
      </c>
      <c r="N36" s="1">
        <v>38</v>
      </c>
      <c r="O36" s="1">
        <v>13</v>
      </c>
      <c r="P36">
        <f t="shared" si="84"/>
        <v>2.75</v>
      </c>
      <c r="Q36">
        <f t="shared" si="85"/>
        <v>4.75</v>
      </c>
      <c r="R36">
        <f t="shared" si="86"/>
        <v>4.333333333333333</v>
      </c>
      <c r="S36" s="1">
        <f t="shared" si="87"/>
        <v>62</v>
      </c>
      <c r="U36" t="s">
        <v>15</v>
      </c>
      <c r="V36" t="s">
        <v>7</v>
      </c>
      <c r="W36" s="1">
        <v>20</v>
      </c>
      <c r="X36" s="1">
        <v>47</v>
      </c>
      <c r="Y36" s="1">
        <v>15</v>
      </c>
      <c r="Z36">
        <f t="shared" si="88"/>
        <v>5</v>
      </c>
      <c r="AA36">
        <f t="shared" si="89"/>
        <v>5.875</v>
      </c>
      <c r="AB36">
        <f t="shared" si="90"/>
        <v>5</v>
      </c>
      <c r="AC36" s="1">
        <f t="shared" si="91"/>
        <v>82</v>
      </c>
      <c r="AH36" s="5" t="s">
        <v>105</v>
      </c>
      <c r="AI36" s="5" t="s">
        <v>151</v>
      </c>
      <c r="AJ36" s="18">
        <v>19.25</v>
      </c>
      <c r="AK36" s="18">
        <v>42.58</v>
      </c>
      <c r="AL36" s="18">
        <v>13.5</v>
      </c>
      <c r="AM36" s="5">
        <v>4.8099999999999996</v>
      </c>
      <c r="AN36" s="5">
        <v>5.31</v>
      </c>
      <c r="AO36" s="5">
        <v>4.5</v>
      </c>
      <c r="AP36" s="18">
        <v>75.33</v>
      </c>
      <c r="AV36" t="s">
        <v>15</v>
      </c>
      <c r="AW36" t="s">
        <v>7</v>
      </c>
      <c r="AX36" s="1">
        <v>17</v>
      </c>
      <c r="AY36" s="1">
        <v>46</v>
      </c>
      <c r="AZ36" s="1">
        <v>15</v>
      </c>
      <c r="BA36">
        <f t="shared" si="92"/>
        <v>4.25</v>
      </c>
      <c r="BB36">
        <f t="shared" si="93"/>
        <v>5.75</v>
      </c>
      <c r="BC36">
        <f t="shared" si="94"/>
        <v>5</v>
      </c>
      <c r="BD36" s="1">
        <f t="shared" si="95"/>
        <v>78</v>
      </c>
      <c r="BG36" t="s">
        <v>15</v>
      </c>
      <c r="BH36" t="s">
        <v>7</v>
      </c>
      <c r="BI36" s="1">
        <v>15</v>
      </c>
      <c r="BJ36" s="1">
        <v>41</v>
      </c>
      <c r="BK36" s="1">
        <v>14</v>
      </c>
      <c r="BL36">
        <f t="shared" si="96"/>
        <v>3.75</v>
      </c>
      <c r="BM36">
        <f t="shared" si="97"/>
        <v>5.125</v>
      </c>
      <c r="BN36">
        <f t="shared" si="98"/>
        <v>4.666666666666667</v>
      </c>
      <c r="BO36" s="1">
        <f t="shared" si="99"/>
        <v>70</v>
      </c>
      <c r="BR36" t="s">
        <v>15</v>
      </c>
      <c r="BS36" t="s">
        <v>7</v>
      </c>
      <c r="BT36" s="1">
        <v>18</v>
      </c>
      <c r="BU36" s="1">
        <v>41</v>
      </c>
      <c r="BV36" s="1">
        <v>16</v>
      </c>
      <c r="BW36">
        <f t="shared" si="100"/>
        <v>4.5</v>
      </c>
      <c r="BX36">
        <f t="shared" si="101"/>
        <v>5.125</v>
      </c>
      <c r="BY36">
        <f t="shared" si="102"/>
        <v>5.333333333333333</v>
      </c>
      <c r="BZ36" s="1">
        <f t="shared" si="103"/>
        <v>75</v>
      </c>
    </row>
    <row r="37" spans="1:78" x14ac:dyDescent="0.2">
      <c r="A37" t="s">
        <v>15</v>
      </c>
      <c r="B37" t="s">
        <v>8</v>
      </c>
      <c r="C37" s="1">
        <v>19</v>
      </c>
      <c r="D37" s="1">
        <v>49</v>
      </c>
      <c r="E37" s="1">
        <v>15</v>
      </c>
      <c r="F37">
        <f t="shared" si="0"/>
        <v>4.75</v>
      </c>
      <c r="G37">
        <f t="shared" si="1"/>
        <v>6.125</v>
      </c>
      <c r="H37">
        <f t="shared" si="2"/>
        <v>5</v>
      </c>
      <c r="I37" s="1">
        <f t="shared" si="3"/>
        <v>83</v>
      </c>
      <c r="K37" t="s">
        <v>15</v>
      </c>
      <c r="L37" t="s">
        <v>8</v>
      </c>
      <c r="M37" s="1">
        <v>12</v>
      </c>
      <c r="N37" s="1">
        <v>43</v>
      </c>
      <c r="O37" s="1">
        <v>13</v>
      </c>
      <c r="P37">
        <f t="shared" si="84"/>
        <v>3</v>
      </c>
      <c r="Q37">
        <f t="shared" si="85"/>
        <v>5.375</v>
      </c>
      <c r="R37">
        <f t="shared" si="86"/>
        <v>4.333333333333333</v>
      </c>
      <c r="S37" s="1">
        <f t="shared" si="87"/>
        <v>68</v>
      </c>
      <c r="U37" t="s">
        <v>15</v>
      </c>
      <c r="V37" t="s">
        <v>8</v>
      </c>
      <c r="W37" s="1">
        <v>20</v>
      </c>
      <c r="X37" s="1">
        <v>26</v>
      </c>
      <c r="Y37" s="1">
        <v>15</v>
      </c>
      <c r="Z37">
        <f t="shared" si="88"/>
        <v>5</v>
      </c>
      <c r="AA37">
        <f t="shared" si="89"/>
        <v>3.25</v>
      </c>
      <c r="AB37">
        <f t="shared" si="90"/>
        <v>5</v>
      </c>
      <c r="AC37" s="1">
        <f t="shared" si="91"/>
        <v>61</v>
      </c>
      <c r="AH37" t="s">
        <v>105</v>
      </c>
      <c r="AI37" t="s">
        <v>149</v>
      </c>
      <c r="AJ37">
        <v>19.690000000000001</v>
      </c>
      <c r="AK37">
        <v>43.69</v>
      </c>
      <c r="AL37">
        <v>14.92</v>
      </c>
      <c r="AM37">
        <v>4.92</v>
      </c>
      <c r="AN37">
        <v>5.46</v>
      </c>
      <c r="AO37">
        <v>4.97</v>
      </c>
      <c r="AP37">
        <v>78.307000000000002</v>
      </c>
      <c r="AR37" s="16" t="s">
        <v>110</v>
      </c>
      <c r="AS37" s="26">
        <v>56.47</v>
      </c>
      <c r="AV37" t="s">
        <v>15</v>
      </c>
      <c r="AW37" t="s">
        <v>8</v>
      </c>
      <c r="AX37" s="1">
        <v>17</v>
      </c>
      <c r="AY37" s="1">
        <v>45</v>
      </c>
      <c r="AZ37" s="1">
        <v>18</v>
      </c>
      <c r="BA37">
        <f t="shared" si="92"/>
        <v>4.25</v>
      </c>
      <c r="BB37">
        <f t="shared" si="93"/>
        <v>5.625</v>
      </c>
      <c r="BC37">
        <f t="shared" si="94"/>
        <v>6</v>
      </c>
      <c r="BD37" s="1">
        <f t="shared" si="95"/>
        <v>80</v>
      </c>
      <c r="BG37" t="s">
        <v>15</v>
      </c>
      <c r="BH37" t="s">
        <v>8</v>
      </c>
      <c r="BI37" s="1">
        <v>15</v>
      </c>
      <c r="BJ37" s="1">
        <v>44</v>
      </c>
      <c r="BK37" s="1">
        <v>14</v>
      </c>
      <c r="BL37">
        <f t="shared" si="96"/>
        <v>3.75</v>
      </c>
      <c r="BM37">
        <f t="shared" si="97"/>
        <v>5.5</v>
      </c>
      <c r="BN37">
        <f t="shared" si="98"/>
        <v>4.666666666666667</v>
      </c>
      <c r="BO37" s="1">
        <f t="shared" si="99"/>
        <v>73</v>
      </c>
      <c r="BR37" t="s">
        <v>15</v>
      </c>
      <c r="BS37" t="s">
        <v>8</v>
      </c>
      <c r="BT37" s="1">
        <v>19</v>
      </c>
      <c r="BU37" s="1">
        <v>43</v>
      </c>
      <c r="BV37" s="1">
        <v>16</v>
      </c>
      <c r="BW37">
        <f t="shared" si="100"/>
        <v>4.75</v>
      </c>
      <c r="BX37">
        <f t="shared" si="101"/>
        <v>5.375</v>
      </c>
      <c r="BY37">
        <f t="shared" si="102"/>
        <v>5.333333333333333</v>
      </c>
      <c r="BZ37" s="1">
        <f t="shared" si="103"/>
        <v>78</v>
      </c>
    </row>
    <row r="38" spans="1:78" x14ac:dyDescent="0.2">
      <c r="A38" t="s">
        <v>15</v>
      </c>
      <c r="B38" t="s">
        <v>9</v>
      </c>
      <c r="C38" s="1">
        <v>18</v>
      </c>
      <c r="D38" s="1">
        <v>49</v>
      </c>
      <c r="E38" s="1">
        <v>16</v>
      </c>
      <c r="F38">
        <f t="shared" si="0"/>
        <v>4.5</v>
      </c>
      <c r="G38">
        <f t="shared" si="1"/>
        <v>6.125</v>
      </c>
      <c r="H38">
        <f t="shared" si="2"/>
        <v>5.333333333333333</v>
      </c>
      <c r="I38" s="1">
        <f t="shared" si="3"/>
        <v>83</v>
      </c>
      <c r="K38" t="s">
        <v>15</v>
      </c>
      <c r="L38" t="s">
        <v>9</v>
      </c>
      <c r="M38" s="1">
        <v>11</v>
      </c>
      <c r="N38" s="1">
        <v>38</v>
      </c>
      <c r="O38" s="1">
        <v>13</v>
      </c>
      <c r="P38">
        <f t="shared" si="84"/>
        <v>2.75</v>
      </c>
      <c r="Q38">
        <f t="shared" si="85"/>
        <v>4.75</v>
      </c>
      <c r="R38">
        <f t="shared" si="86"/>
        <v>4.333333333333333</v>
      </c>
      <c r="S38" s="1">
        <f t="shared" si="87"/>
        <v>62</v>
      </c>
      <c r="U38" t="s">
        <v>15</v>
      </c>
      <c r="V38" t="s">
        <v>9</v>
      </c>
      <c r="W38" s="1">
        <v>26</v>
      </c>
      <c r="X38" s="1">
        <v>46</v>
      </c>
      <c r="Y38" s="1">
        <v>14</v>
      </c>
      <c r="Z38">
        <f t="shared" si="88"/>
        <v>6.5</v>
      </c>
      <c r="AA38">
        <f t="shared" si="89"/>
        <v>5.75</v>
      </c>
      <c r="AB38">
        <f t="shared" si="90"/>
        <v>4.666666666666667</v>
      </c>
      <c r="AC38" s="1">
        <f t="shared" si="91"/>
        <v>86</v>
      </c>
      <c r="AM38">
        <f>SUM(AM35:AM37)/3</f>
        <v>4.7700000000000005</v>
      </c>
      <c r="AN38">
        <f>SUM(AN35:AN37)/3</f>
        <v>5.4579999999999993</v>
      </c>
      <c r="AO38">
        <f>SUM(AO35:AO37)/3</f>
        <v>4.7213333333333329</v>
      </c>
      <c r="AR38" s="2" t="s">
        <v>109</v>
      </c>
      <c r="AS38" s="26" t="s">
        <v>136</v>
      </c>
      <c r="AV38" t="s">
        <v>15</v>
      </c>
      <c r="AW38" t="s">
        <v>9</v>
      </c>
      <c r="AX38" s="1">
        <v>17</v>
      </c>
      <c r="AY38" s="1">
        <v>49</v>
      </c>
      <c r="AZ38" s="1">
        <v>19</v>
      </c>
      <c r="BA38">
        <f t="shared" si="92"/>
        <v>4.25</v>
      </c>
      <c r="BB38">
        <f t="shared" si="93"/>
        <v>6.125</v>
      </c>
      <c r="BC38">
        <f t="shared" si="94"/>
        <v>6.333333333333333</v>
      </c>
      <c r="BD38" s="1">
        <f t="shared" si="95"/>
        <v>85</v>
      </c>
      <c r="BG38" t="s">
        <v>15</v>
      </c>
      <c r="BH38" t="s">
        <v>9</v>
      </c>
      <c r="BI38" s="1">
        <v>17</v>
      </c>
      <c r="BJ38" s="1">
        <v>42</v>
      </c>
      <c r="BK38" s="1">
        <v>14</v>
      </c>
      <c r="BL38">
        <f t="shared" si="96"/>
        <v>4.25</v>
      </c>
      <c r="BM38">
        <f t="shared" si="97"/>
        <v>5.25</v>
      </c>
      <c r="BN38">
        <f t="shared" si="98"/>
        <v>4.666666666666667</v>
      </c>
      <c r="BO38" s="1">
        <f t="shared" si="99"/>
        <v>73</v>
      </c>
      <c r="BR38" t="s">
        <v>15</v>
      </c>
      <c r="BS38" t="s">
        <v>9</v>
      </c>
      <c r="BT38" s="1">
        <v>18</v>
      </c>
      <c r="BU38" s="1">
        <v>41</v>
      </c>
      <c r="BV38" s="1">
        <v>16</v>
      </c>
      <c r="BW38">
        <f t="shared" si="100"/>
        <v>4.5</v>
      </c>
      <c r="BX38">
        <f t="shared" si="101"/>
        <v>5.125</v>
      </c>
      <c r="BY38">
        <f t="shared" si="102"/>
        <v>5.333333333333333</v>
      </c>
      <c r="BZ38" s="1">
        <f t="shared" si="103"/>
        <v>75</v>
      </c>
    </row>
    <row r="39" spans="1:78" x14ac:dyDescent="0.2">
      <c r="A39" t="s">
        <v>15</v>
      </c>
      <c r="B39" t="s">
        <v>10</v>
      </c>
      <c r="C39" s="1">
        <v>18</v>
      </c>
      <c r="D39" s="1">
        <v>50</v>
      </c>
      <c r="E39" s="1">
        <v>16</v>
      </c>
      <c r="F39">
        <f t="shared" si="0"/>
        <v>4.5</v>
      </c>
      <c r="G39">
        <f t="shared" si="1"/>
        <v>6.25</v>
      </c>
      <c r="H39">
        <f t="shared" si="2"/>
        <v>5.333333333333333</v>
      </c>
      <c r="I39" s="1">
        <f t="shared" si="3"/>
        <v>84</v>
      </c>
      <c r="K39" t="s">
        <v>15</v>
      </c>
      <c r="L39" t="s">
        <v>10</v>
      </c>
      <c r="M39" s="1">
        <v>12</v>
      </c>
      <c r="N39" s="1">
        <v>38</v>
      </c>
      <c r="O39" s="1">
        <v>13</v>
      </c>
      <c r="P39">
        <f t="shared" si="84"/>
        <v>3</v>
      </c>
      <c r="Q39">
        <f t="shared" si="85"/>
        <v>4.75</v>
      </c>
      <c r="R39">
        <f t="shared" si="86"/>
        <v>4.333333333333333</v>
      </c>
      <c r="S39" s="1">
        <f t="shared" si="87"/>
        <v>63</v>
      </c>
      <c r="U39" t="s">
        <v>15</v>
      </c>
      <c r="V39" t="s">
        <v>10</v>
      </c>
      <c r="W39" s="1">
        <v>21</v>
      </c>
      <c r="X39" s="1">
        <v>48</v>
      </c>
      <c r="Y39" s="1">
        <v>15</v>
      </c>
      <c r="Z39">
        <f t="shared" si="88"/>
        <v>5.25</v>
      </c>
      <c r="AA39">
        <f t="shared" si="89"/>
        <v>6</v>
      </c>
      <c r="AB39">
        <f t="shared" si="90"/>
        <v>5</v>
      </c>
      <c r="AC39" s="1">
        <f t="shared" si="91"/>
        <v>84</v>
      </c>
      <c r="AO39" t="s">
        <v>152</v>
      </c>
      <c r="AP39">
        <f>SUM(AP35:AP37)/3</f>
        <v>76.962333333333333</v>
      </c>
      <c r="AR39" s="2" t="s">
        <v>113</v>
      </c>
      <c r="AS39" s="26" t="s">
        <v>137</v>
      </c>
      <c r="AV39" t="s">
        <v>15</v>
      </c>
      <c r="AW39" t="s">
        <v>10</v>
      </c>
      <c r="AX39" s="1">
        <v>17</v>
      </c>
      <c r="AY39" s="1">
        <v>45</v>
      </c>
      <c r="AZ39" s="1">
        <v>15</v>
      </c>
      <c r="BA39">
        <f t="shared" si="92"/>
        <v>4.25</v>
      </c>
      <c r="BB39">
        <f t="shared" si="93"/>
        <v>5.625</v>
      </c>
      <c r="BC39">
        <f t="shared" si="94"/>
        <v>5</v>
      </c>
      <c r="BD39" s="1">
        <f t="shared" si="95"/>
        <v>77</v>
      </c>
      <c r="BG39" t="s">
        <v>15</v>
      </c>
      <c r="BH39" t="s">
        <v>10</v>
      </c>
      <c r="BI39" s="1">
        <v>24</v>
      </c>
      <c r="BJ39" s="1">
        <v>31</v>
      </c>
      <c r="BK39" s="1">
        <v>10</v>
      </c>
      <c r="BL39">
        <f t="shared" si="96"/>
        <v>6</v>
      </c>
      <c r="BM39">
        <f t="shared" si="97"/>
        <v>3.875</v>
      </c>
      <c r="BN39">
        <f t="shared" si="98"/>
        <v>3.3333333333333335</v>
      </c>
      <c r="BO39" s="1">
        <f t="shared" si="99"/>
        <v>65</v>
      </c>
      <c r="BR39" t="s">
        <v>15</v>
      </c>
      <c r="BS39" t="s">
        <v>10</v>
      </c>
      <c r="BT39" s="1">
        <v>18</v>
      </c>
      <c r="BU39" s="1">
        <v>40</v>
      </c>
      <c r="BV39" s="1">
        <v>16</v>
      </c>
      <c r="BW39">
        <f t="shared" si="100"/>
        <v>4.5</v>
      </c>
      <c r="BX39">
        <f t="shared" si="101"/>
        <v>5</v>
      </c>
      <c r="BY39">
        <f t="shared" si="102"/>
        <v>5.333333333333333</v>
      </c>
      <c r="BZ39" s="1">
        <f t="shared" si="103"/>
        <v>74</v>
      </c>
    </row>
    <row r="40" spans="1:78" x14ac:dyDescent="0.2">
      <c r="A40" t="s">
        <v>15</v>
      </c>
      <c r="B40" t="s">
        <v>18</v>
      </c>
      <c r="C40" s="1">
        <v>17</v>
      </c>
      <c r="D40" s="1">
        <v>48</v>
      </c>
      <c r="E40" s="1">
        <v>15</v>
      </c>
      <c r="F40">
        <f t="shared" si="0"/>
        <v>4.25</v>
      </c>
      <c r="G40">
        <f t="shared" si="1"/>
        <v>6</v>
      </c>
      <c r="H40">
        <f t="shared" si="2"/>
        <v>5</v>
      </c>
      <c r="I40" s="1">
        <f t="shared" si="3"/>
        <v>80</v>
      </c>
      <c r="K40" t="s">
        <v>15</v>
      </c>
      <c r="L40" t="s">
        <v>18</v>
      </c>
      <c r="M40" s="1">
        <v>11</v>
      </c>
      <c r="N40" s="1">
        <v>41</v>
      </c>
      <c r="O40" s="1">
        <v>16</v>
      </c>
      <c r="P40">
        <f t="shared" si="84"/>
        <v>2.75</v>
      </c>
      <c r="Q40">
        <f t="shared" si="85"/>
        <v>5.125</v>
      </c>
      <c r="R40">
        <f t="shared" si="86"/>
        <v>5.333333333333333</v>
      </c>
      <c r="S40" s="1">
        <f t="shared" si="87"/>
        <v>68</v>
      </c>
      <c r="U40" t="s">
        <v>15</v>
      </c>
      <c r="V40" t="s">
        <v>18</v>
      </c>
      <c r="W40" s="1">
        <v>26</v>
      </c>
      <c r="X40" s="1">
        <v>46</v>
      </c>
      <c r="Y40" s="1">
        <v>14</v>
      </c>
      <c r="Z40">
        <f t="shared" si="88"/>
        <v>6.5</v>
      </c>
      <c r="AA40">
        <f t="shared" si="89"/>
        <v>5.75</v>
      </c>
      <c r="AB40">
        <f t="shared" si="90"/>
        <v>4.666666666666667</v>
      </c>
      <c r="AC40" s="1">
        <f t="shared" si="91"/>
        <v>86</v>
      </c>
      <c r="AR40" s="2" t="s">
        <v>123</v>
      </c>
      <c r="AS40" s="26" t="s">
        <v>138</v>
      </c>
      <c r="AV40" t="s">
        <v>15</v>
      </c>
      <c r="AW40" t="s">
        <v>18</v>
      </c>
      <c r="AX40" s="1">
        <v>18</v>
      </c>
      <c r="AY40" s="1">
        <v>46</v>
      </c>
      <c r="AZ40" s="1">
        <v>15</v>
      </c>
      <c r="BA40">
        <f t="shared" si="92"/>
        <v>4.5</v>
      </c>
      <c r="BB40">
        <f t="shared" si="93"/>
        <v>5.75</v>
      </c>
      <c r="BC40">
        <f t="shared" si="94"/>
        <v>5</v>
      </c>
      <c r="BD40" s="1">
        <f t="shared" si="95"/>
        <v>79</v>
      </c>
      <c r="BG40" t="s">
        <v>15</v>
      </c>
      <c r="BH40" t="s">
        <v>18</v>
      </c>
      <c r="BI40" s="1">
        <v>19</v>
      </c>
      <c r="BJ40" s="1">
        <v>44</v>
      </c>
      <c r="BK40" s="1">
        <v>14</v>
      </c>
      <c r="BL40">
        <f t="shared" si="96"/>
        <v>4.75</v>
      </c>
      <c r="BM40">
        <f t="shared" si="97"/>
        <v>5.5</v>
      </c>
      <c r="BN40">
        <f t="shared" si="98"/>
        <v>4.666666666666667</v>
      </c>
      <c r="BO40" s="1">
        <f t="shared" si="99"/>
        <v>77</v>
      </c>
      <c r="BR40" t="s">
        <v>15</v>
      </c>
      <c r="BS40" t="s">
        <v>18</v>
      </c>
      <c r="BT40" s="1">
        <v>18</v>
      </c>
      <c r="BU40" s="1">
        <v>41</v>
      </c>
      <c r="BV40" s="1">
        <v>16</v>
      </c>
      <c r="BW40">
        <f t="shared" si="100"/>
        <v>4.5</v>
      </c>
      <c r="BX40">
        <f t="shared" si="101"/>
        <v>5.125</v>
      </c>
      <c r="BY40">
        <f t="shared" si="102"/>
        <v>5.333333333333333</v>
      </c>
      <c r="BZ40" s="1">
        <f t="shared" si="103"/>
        <v>75</v>
      </c>
    </row>
    <row r="41" spans="1:78" x14ac:dyDescent="0.2">
      <c r="A41" t="s">
        <v>15</v>
      </c>
      <c r="B41" t="s">
        <v>11</v>
      </c>
      <c r="C41" s="1">
        <v>18</v>
      </c>
      <c r="D41" s="1">
        <v>50</v>
      </c>
      <c r="E41" s="1">
        <v>16</v>
      </c>
      <c r="F41">
        <f t="shared" si="0"/>
        <v>4.5</v>
      </c>
      <c r="G41">
        <f t="shared" si="1"/>
        <v>6.25</v>
      </c>
      <c r="H41">
        <f t="shared" si="2"/>
        <v>5.333333333333333</v>
      </c>
      <c r="I41" s="1">
        <f t="shared" si="3"/>
        <v>84</v>
      </c>
      <c r="K41" t="s">
        <v>15</v>
      </c>
      <c r="L41" t="s">
        <v>11</v>
      </c>
      <c r="M41" s="1">
        <v>16</v>
      </c>
      <c r="N41" s="1">
        <v>42</v>
      </c>
      <c r="O41" s="1">
        <v>13</v>
      </c>
      <c r="P41">
        <f t="shared" si="84"/>
        <v>4</v>
      </c>
      <c r="Q41">
        <f t="shared" si="85"/>
        <v>5.25</v>
      </c>
      <c r="R41">
        <f t="shared" si="86"/>
        <v>4.333333333333333</v>
      </c>
      <c r="S41" s="1">
        <f t="shared" si="87"/>
        <v>71</v>
      </c>
      <c r="U41" t="s">
        <v>15</v>
      </c>
      <c r="V41" t="s">
        <v>11</v>
      </c>
      <c r="W41" s="1">
        <v>21</v>
      </c>
      <c r="X41" s="1">
        <v>46</v>
      </c>
      <c r="Y41" s="1">
        <v>15</v>
      </c>
      <c r="Z41">
        <f t="shared" si="88"/>
        <v>5.25</v>
      </c>
      <c r="AA41">
        <f t="shared" si="89"/>
        <v>5.75</v>
      </c>
      <c r="AB41">
        <f t="shared" si="90"/>
        <v>5</v>
      </c>
      <c r="AC41" s="1">
        <f t="shared" si="91"/>
        <v>82</v>
      </c>
      <c r="AR41" s="2" t="s">
        <v>124</v>
      </c>
      <c r="AS41" s="26" t="s">
        <v>139</v>
      </c>
      <c r="AV41" t="s">
        <v>15</v>
      </c>
      <c r="AW41" t="s">
        <v>11</v>
      </c>
      <c r="AX41" s="1">
        <v>17</v>
      </c>
      <c r="AY41" s="1">
        <v>46</v>
      </c>
      <c r="AZ41" s="1">
        <v>15</v>
      </c>
      <c r="BA41">
        <f t="shared" si="92"/>
        <v>4.25</v>
      </c>
      <c r="BB41">
        <f t="shared" si="93"/>
        <v>5.75</v>
      </c>
      <c r="BC41">
        <f t="shared" si="94"/>
        <v>5</v>
      </c>
      <c r="BD41" s="1">
        <f t="shared" si="95"/>
        <v>78</v>
      </c>
      <c r="BG41" t="s">
        <v>15</v>
      </c>
      <c r="BH41" t="s">
        <v>11</v>
      </c>
      <c r="BI41" s="1">
        <v>18</v>
      </c>
      <c r="BJ41" s="1">
        <v>42</v>
      </c>
      <c r="BK41" s="1">
        <v>13</v>
      </c>
      <c r="BL41">
        <f t="shared" si="96"/>
        <v>4.5</v>
      </c>
      <c r="BM41">
        <f t="shared" si="97"/>
        <v>5.25</v>
      </c>
      <c r="BN41">
        <f t="shared" si="98"/>
        <v>4.333333333333333</v>
      </c>
      <c r="BO41" s="1">
        <f t="shared" si="99"/>
        <v>73</v>
      </c>
      <c r="BR41" t="s">
        <v>15</v>
      </c>
      <c r="BS41" t="s">
        <v>11</v>
      </c>
      <c r="BT41" s="1">
        <v>21</v>
      </c>
      <c r="BU41" s="1">
        <v>44</v>
      </c>
      <c r="BV41" s="1">
        <v>16</v>
      </c>
      <c r="BW41">
        <f t="shared" si="100"/>
        <v>5.25</v>
      </c>
      <c r="BX41">
        <f t="shared" si="101"/>
        <v>5.5</v>
      </c>
      <c r="BY41">
        <f t="shared" si="102"/>
        <v>5.333333333333333</v>
      </c>
      <c r="BZ41" s="1">
        <f t="shared" si="103"/>
        <v>81</v>
      </c>
    </row>
    <row r="42" spans="1:78" x14ac:dyDescent="0.2">
      <c r="I42" s="1"/>
      <c r="S42" s="1"/>
      <c r="AC42" s="1"/>
      <c r="AH42" s="41" t="s">
        <v>144</v>
      </c>
      <c r="AI42" s="41"/>
      <c r="AJ42" s="41"/>
      <c r="AK42" s="41"/>
      <c r="AL42" s="41"/>
      <c r="AM42" s="41"/>
      <c r="AN42" s="41"/>
      <c r="AO42" s="41"/>
      <c r="AP42" s="41"/>
      <c r="BD42" s="1"/>
      <c r="BO42" s="1"/>
      <c r="BZ42" s="1"/>
    </row>
    <row r="43" spans="1:78" ht="19" x14ac:dyDescent="0.25">
      <c r="A43" t="s">
        <v>16</v>
      </c>
      <c r="B43" t="s">
        <v>6</v>
      </c>
      <c r="C43" s="1">
        <v>19</v>
      </c>
      <c r="D43" s="1">
        <v>50</v>
      </c>
      <c r="E43" s="1">
        <v>16</v>
      </c>
      <c r="F43">
        <f t="shared" si="0"/>
        <v>4.75</v>
      </c>
      <c r="G43">
        <f t="shared" si="1"/>
        <v>6.25</v>
      </c>
      <c r="H43">
        <f t="shared" si="2"/>
        <v>5.333333333333333</v>
      </c>
      <c r="I43" s="1">
        <f t="shared" si="3"/>
        <v>85</v>
      </c>
      <c r="K43" t="s">
        <v>16</v>
      </c>
      <c r="L43" t="s">
        <v>6</v>
      </c>
      <c r="M43" s="1">
        <v>14</v>
      </c>
      <c r="N43" s="1">
        <v>38</v>
      </c>
      <c r="O43" s="1">
        <v>16</v>
      </c>
      <c r="P43">
        <f t="shared" ref="P43:P49" si="104">M43/4</f>
        <v>3.5</v>
      </c>
      <c r="Q43">
        <f t="shared" ref="Q43:Q49" si="105">N43/8</f>
        <v>4.75</v>
      </c>
      <c r="R43">
        <f t="shared" ref="R43:R49" si="106">O43/3</f>
        <v>5.333333333333333</v>
      </c>
      <c r="S43" s="1">
        <f t="shared" ref="S43:S49" si="107">SUM(M43:O43)</f>
        <v>68</v>
      </c>
      <c r="U43" t="s">
        <v>16</v>
      </c>
      <c r="V43" t="s">
        <v>6</v>
      </c>
      <c r="W43" s="1">
        <v>26</v>
      </c>
      <c r="X43" s="1">
        <v>46</v>
      </c>
      <c r="Y43" s="1">
        <v>14</v>
      </c>
      <c r="Z43">
        <f t="shared" ref="Z43:Z49" si="108">W43/4</f>
        <v>6.5</v>
      </c>
      <c r="AA43">
        <f t="shared" ref="AA43:AA49" si="109">X43/8</f>
        <v>5.75</v>
      </c>
      <c r="AB43">
        <f t="shared" ref="AB43:AB49" si="110">Y43/3</f>
        <v>4.666666666666667</v>
      </c>
      <c r="AC43" s="1">
        <f t="shared" ref="AC43:AC49" si="111">SUM(W43:Y43)</f>
        <v>86</v>
      </c>
      <c r="AH43" s="13" t="s">
        <v>0</v>
      </c>
      <c r="AI43" s="13" t="s">
        <v>1</v>
      </c>
      <c r="AJ43" s="13" t="s">
        <v>19</v>
      </c>
      <c r="AK43" s="13" t="s">
        <v>20</v>
      </c>
      <c r="AL43" s="13" t="s">
        <v>21</v>
      </c>
      <c r="AM43" s="13" t="s">
        <v>22</v>
      </c>
      <c r="AN43" s="13" t="s">
        <v>24</v>
      </c>
      <c r="AO43" s="13" t="s">
        <v>23</v>
      </c>
      <c r="AP43" s="13" t="s">
        <v>27</v>
      </c>
      <c r="AV43" t="s">
        <v>16</v>
      </c>
      <c r="AW43" t="s">
        <v>6</v>
      </c>
      <c r="AX43" s="1">
        <v>17</v>
      </c>
      <c r="AY43" s="1">
        <v>46</v>
      </c>
      <c r="AZ43" s="1">
        <v>15</v>
      </c>
      <c r="BA43">
        <f t="shared" ref="BA43" si="112">AX43/4</f>
        <v>4.25</v>
      </c>
      <c r="BB43">
        <f t="shared" ref="BB43:BB49" si="113">AY43/8</f>
        <v>5.75</v>
      </c>
      <c r="BC43">
        <f t="shared" ref="BC43:BC49" si="114">AZ43/3</f>
        <v>5</v>
      </c>
      <c r="BD43" s="1">
        <f t="shared" ref="BD43:BD49" si="115">SUM(AX43:AZ43)</f>
        <v>78</v>
      </c>
      <c r="BG43" t="s">
        <v>16</v>
      </c>
      <c r="BH43" t="s">
        <v>6</v>
      </c>
      <c r="BI43" s="1">
        <v>17</v>
      </c>
      <c r="BJ43" s="1">
        <v>43</v>
      </c>
      <c r="BK43" s="1">
        <v>15</v>
      </c>
      <c r="BL43">
        <f t="shared" ref="BL43:BL49" si="116">BI43/4</f>
        <v>4.25</v>
      </c>
      <c r="BM43">
        <f t="shared" ref="BM43:BM49" si="117">BJ43/8</f>
        <v>5.375</v>
      </c>
      <c r="BN43">
        <f t="shared" ref="BN43:BN49" si="118">BK43/3</f>
        <v>5</v>
      </c>
      <c r="BO43" s="1">
        <f t="shared" ref="BO43:BO49" si="119">SUM(BI43:BK43)</f>
        <v>75</v>
      </c>
      <c r="BR43" t="s">
        <v>16</v>
      </c>
      <c r="BS43" t="s">
        <v>6</v>
      </c>
      <c r="BT43" s="1">
        <v>18</v>
      </c>
      <c r="BU43" s="1">
        <v>37</v>
      </c>
      <c r="BV43" s="1">
        <v>16</v>
      </c>
      <c r="BW43">
        <f t="shared" ref="BW43:BW49" si="120">BT43/4</f>
        <v>4.5</v>
      </c>
      <c r="BX43">
        <f t="shared" ref="BX43:BX49" si="121">BU43/8</f>
        <v>4.625</v>
      </c>
      <c r="BY43">
        <f t="shared" ref="BY43:BY49" si="122">BV43/3</f>
        <v>5.333333333333333</v>
      </c>
      <c r="BZ43" s="1">
        <f t="shared" ref="BZ43:BZ49" si="123">SUM(BT43:BV43)</f>
        <v>71</v>
      </c>
    </row>
    <row r="44" spans="1:78" x14ac:dyDescent="0.2">
      <c r="A44" t="s">
        <v>16</v>
      </c>
      <c r="B44" t="s">
        <v>7</v>
      </c>
      <c r="C44" s="1">
        <v>18</v>
      </c>
      <c r="D44" s="1">
        <v>49</v>
      </c>
      <c r="E44" s="1">
        <v>17</v>
      </c>
      <c r="F44">
        <f t="shared" si="0"/>
        <v>4.5</v>
      </c>
      <c r="G44">
        <f t="shared" si="1"/>
        <v>6.125</v>
      </c>
      <c r="H44">
        <f t="shared" si="2"/>
        <v>5.666666666666667</v>
      </c>
      <c r="I44" s="1">
        <f t="shared" si="3"/>
        <v>84</v>
      </c>
      <c r="K44" t="s">
        <v>16</v>
      </c>
      <c r="L44" t="s">
        <v>7</v>
      </c>
      <c r="M44" s="1">
        <v>13</v>
      </c>
      <c r="N44" s="1">
        <v>39</v>
      </c>
      <c r="O44" s="1">
        <v>13</v>
      </c>
      <c r="P44">
        <f t="shared" si="104"/>
        <v>3.25</v>
      </c>
      <c r="Q44">
        <f t="shared" si="105"/>
        <v>4.875</v>
      </c>
      <c r="R44">
        <f t="shared" si="106"/>
        <v>4.333333333333333</v>
      </c>
      <c r="S44" s="1">
        <f t="shared" si="107"/>
        <v>65</v>
      </c>
      <c r="U44" t="s">
        <v>16</v>
      </c>
      <c r="V44" t="s">
        <v>7</v>
      </c>
      <c r="W44" s="1">
        <v>20</v>
      </c>
      <c r="X44" s="1">
        <v>45</v>
      </c>
      <c r="Y44" s="1">
        <v>15</v>
      </c>
      <c r="Z44">
        <f t="shared" si="108"/>
        <v>5</v>
      </c>
      <c r="AA44">
        <f t="shared" si="109"/>
        <v>5.625</v>
      </c>
      <c r="AB44">
        <f t="shared" si="110"/>
        <v>5</v>
      </c>
      <c r="AC44" s="1">
        <f t="shared" si="111"/>
        <v>80</v>
      </c>
      <c r="AH44" s="5" t="s">
        <v>105</v>
      </c>
      <c r="AI44" s="5" t="s">
        <v>103</v>
      </c>
      <c r="AJ44" s="18"/>
      <c r="AK44" s="18"/>
      <c r="AL44" s="18"/>
      <c r="AM44" s="5"/>
      <c r="AN44" s="5"/>
      <c r="AO44" s="5"/>
      <c r="AP44" s="18">
        <v>56.47</v>
      </c>
      <c r="AV44" t="s">
        <v>16</v>
      </c>
      <c r="AW44" t="s">
        <v>7</v>
      </c>
      <c r="AX44" s="1">
        <v>17</v>
      </c>
      <c r="AY44" s="1">
        <v>46</v>
      </c>
      <c r="AZ44" s="1">
        <v>15</v>
      </c>
      <c r="BA44">
        <f t="shared" ref="BA44:BA49" si="124">AX44/4</f>
        <v>4.25</v>
      </c>
      <c r="BB44">
        <f t="shared" si="113"/>
        <v>5.75</v>
      </c>
      <c r="BC44">
        <f t="shared" si="114"/>
        <v>5</v>
      </c>
      <c r="BD44" s="1">
        <f t="shared" si="115"/>
        <v>78</v>
      </c>
      <c r="BG44" t="s">
        <v>16</v>
      </c>
      <c r="BH44" t="s">
        <v>7</v>
      </c>
      <c r="BI44" s="1">
        <v>17</v>
      </c>
      <c r="BJ44" s="1">
        <v>40</v>
      </c>
      <c r="BK44" s="1">
        <v>13</v>
      </c>
      <c r="BL44">
        <f t="shared" si="116"/>
        <v>4.25</v>
      </c>
      <c r="BM44">
        <f t="shared" si="117"/>
        <v>5</v>
      </c>
      <c r="BN44">
        <f t="shared" si="118"/>
        <v>4.333333333333333</v>
      </c>
      <c r="BO44" s="1">
        <f t="shared" si="119"/>
        <v>70</v>
      </c>
      <c r="BR44" t="s">
        <v>16</v>
      </c>
      <c r="BS44" t="s">
        <v>7</v>
      </c>
      <c r="BT44" s="1">
        <v>18</v>
      </c>
      <c r="BU44" s="1">
        <v>37</v>
      </c>
      <c r="BV44" s="1">
        <v>16</v>
      </c>
      <c r="BW44">
        <f t="shared" si="120"/>
        <v>4.5</v>
      </c>
      <c r="BX44">
        <f t="shared" si="121"/>
        <v>4.625</v>
      </c>
      <c r="BY44">
        <f t="shared" si="122"/>
        <v>5.333333333333333</v>
      </c>
      <c r="BZ44" s="1">
        <f t="shared" si="123"/>
        <v>71</v>
      </c>
    </row>
    <row r="45" spans="1:78" x14ac:dyDescent="0.2">
      <c r="A45" t="s">
        <v>16</v>
      </c>
      <c r="B45" t="s">
        <v>8</v>
      </c>
      <c r="C45" s="1">
        <v>19</v>
      </c>
      <c r="D45" s="1">
        <v>49</v>
      </c>
      <c r="E45" s="1">
        <v>14</v>
      </c>
      <c r="F45">
        <f t="shared" si="0"/>
        <v>4.75</v>
      </c>
      <c r="G45">
        <f t="shared" si="1"/>
        <v>6.125</v>
      </c>
      <c r="H45">
        <f t="shared" si="2"/>
        <v>4.666666666666667</v>
      </c>
      <c r="I45" s="1">
        <f t="shared" si="3"/>
        <v>82</v>
      </c>
      <c r="K45" t="s">
        <v>16</v>
      </c>
      <c r="L45" t="s">
        <v>8</v>
      </c>
      <c r="M45" s="1">
        <v>12</v>
      </c>
      <c r="N45" s="1">
        <v>42</v>
      </c>
      <c r="O45" s="1">
        <v>15</v>
      </c>
      <c r="P45">
        <f t="shared" si="104"/>
        <v>3</v>
      </c>
      <c r="Q45">
        <f t="shared" si="105"/>
        <v>5.25</v>
      </c>
      <c r="R45">
        <f t="shared" si="106"/>
        <v>5</v>
      </c>
      <c r="S45" s="1">
        <f t="shared" si="107"/>
        <v>69</v>
      </c>
      <c r="U45" t="s">
        <v>16</v>
      </c>
      <c r="V45" t="s">
        <v>8</v>
      </c>
      <c r="W45" s="1">
        <v>20</v>
      </c>
      <c r="X45" s="1">
        <v>45</v>
      </c>
      <c r="Y45" s="1">
        <v>15</v>
      </c>
      <c r="Z45">
        <f t="shared" si="108"/>
        <v>5</v>
      </c>
      <c r="AA45">
        <f t="shared" si="109"/>
        <v>5.625</v>
      </c>
      <c r="AB45">
        <f t="shared" si="110"/>
        <v>5</v>
      </c>
      <c r="AC45" s="1">
        <f t="shared" si="111"/>
        <v>80</v>
      </c>
      <c r="AV45" t="s">
        <v>16</v>
      </c>
      <c r="AW45" t="s">
        <v>8</v>
      </c>
      <c r="AX45" s="1">
        <v>17</v>
      </c>
      <c r="AY45" s="1">
        <v>46</v>
      </c>
      <c r="AZ45" s="1">
        <v>17</v>
      </c>
      <c r="BA45">
        <f t="shared" si="124"/>
        <v>4.25</v>
      </c>
      <c r="BB45">
        <f t="shared" si="113"/>
        <v>5.75</v>
      </c>
      <c r="BC45">
        <f t="shared" si="114"/>
        <v>5.666666666666667</v>
      </c>
      <c r="BD45" s="1">
        <f t="shared" si="115"/>
        <v>80</v>
      </c>
      <c r="BG45" t="s">
        <v>16</v>
      </c>
      <c r="BH45" t="s">
        <v>8</v>
      </c>
      <c r="BI45" s="1">
        <v>20</v>
      </c>
      <c r="BJ45" s="1">
        <v>44</v>
      </c>
      <c r="BK45" s="1">
        <v>14</v>
      </c>
      <c r="BL45">
        <f t="shared" si="116"/>
        <v>5</v>
      </c>
      <c r="BM45">
        <f t="shared" si="117"/>
        <v>5.5</v>
      </c>
      <c r="BN45">
        <f t="shared" si="118"/>
        <v>4.666666666666667</v>
      </c>
      <c r="BO45" s="1">
        <f t="shared" si="119"/>
        <v>78</v>
      </c>
      <c r="BR45" t="s">
        <v>16</v>
      </c>
      <c r="BS45" t="s">
        <v>8</v>
      </c>
      <c r="BT45" s="1">
        <v>18</v>
      </c>
      <c r="BU45" s="1">
        <v>37</v>
      </c>
      <c r="BV45" s="1">
        <v>16</v>
      </c>
      <c r="BW45">
        <f t="shared" si="120"/>
        <v>4.5</v>
      </c>
      <c r="BX45">
        <f t="shared" si="121"/>
        <v>4.625</v>
      </c>
      <c r="BY45">
        <f t="shared" si="122"/>
        <v>5.333333333333333</v>
      </c>
      <c r="BZ45" s="1">
        <f t="shared" si="123"/>
        <v>71</v>
      </c>
    </row>
    <row r="46" spans="1:78" x14ac:dyDescent="0.2">
      <c r="A46" t="s">
        <v>16</v>
      </c>
      <c r="B46" t="s">
        <v>9</v>
      </c>
      <c r="C46" s="1">
        <v>18</v>
      </c>
      <c r="D46" s="1">
        <v>49</v>
      </c>
      <c r="E46" s="1">
        <v>15</v>
      </c>
      <c r="F46">
        <f t="shared" si="0"/>
        <v>4.5</v>
      </c>
      <c r="G46">
        <f t="shared" si="1"/>
        <v>6.125</v>
      </c>
      <c r="H46">
        <f t="shared" si="2"/>
        <v>5</v>
      </c>
      <c r="I46" s="1">
        <f t="shared" si="3"/>
        <v>82</v>
      </c>
      <c r="K46" t="s">
        <v>16</v>
      </c>
      <c r="L46" t="s">
        <v>9</v>
      </c>
      <c r="M46" s="1">
        <v>12</v>
      </c>
      <c r="N46" s="1">
        <v>40</v>
      </c>
      <c r="O46" s="1">
        <v>15</v>
      </c>
      <c r="P46">
        <f t="shared" si="104"/>
        <v>3</v>
      </c>
      <c r="Q46">
        <f t="shared" si="105"/>
        <v>5</v>
      </c>
      <c r="R46">
        <f t="shared" si="106"/>
        <v>5</v>
      </c>
      <c r="S46" s="1">
        <f t="shared" si="107"/>
        <v>67</v>
      </c>
      <c r="U46" t="s">
        <v>16</v>
      </c>
      <c r="V46" t="s">
        <v>9</v>
      </c>
      <c r="W46" s="1">
        <v>20</v>
      </c>
      <c r="X46" s="1">
        <v>47</v>
      </c>
      <c r="Y46" s="1">
        <v>15</v>
      </c>
      <c r="Z46">
        <f t="shared" si="108"/>
        <v>5</v>
      </c>
      <c r="AA46">
        <f t="shared" si="109"/>
        <v>5.875</v>
      </c>
      <c r="AB46">
        <f t="shared" si="110"/>
        <v>5</v>
      </c>
      <c r="AC46" s="1">
        <f t="shared" si="111"/>
        <v>82</v>
      </c>
      <c r="AV46" t="s">
        <v>16</v>
      </c>
      <c r="AW46" t="s">
        <v>9</v>
      </c>
      <c r="AX46" s="1">
        <v>17</v>
      </c>
      <c r="AY46" s="1">
        <v>47</v>
      </c>
      <c r="AZ46" s="1">
        <v>17</v>
      </c>
      <c r="BA46">
        <f t="shared" si="124"/>
        <v>4.25</v>
      </c>
      <c r="BB46">
        <f t="shared" si="113"/>
        <v>5.875</v>
      </c>
      <c r="BC46">
        <f t="shared" si="114"/>
        <v>5.666666666666667</v>
      </c>
      <c r="BD46" s="1">
        <f t="shared" si="115"/>
        <v>81</v>
      </c>
      <c r="BG46" t="s">
        <v>16</v>
      </c>
      <c r="BH46" t="s">
        <v>9</v>
      </c>
      <c r="BI46" s="1">
        <v>19</v>
      </c>
      <c r="BJ46" s="1">
        <v>45</v>
      </c>
      <c r="BK46" s="1">
        <v>16</v>
      </c>
      <c r="BL46">
        <f t="shared" si="116"/>
        <v>4.75</v>
      </c>
      <c r="BM46">
        <f t="shared" si="117"/>
        <v>5.625</v>
      </c>
      <c r="BN46">
        <f t="shared" si="118"/>
        <v>5.333333333333333</v>
      </c>
      <c r="BO46" s="1">
        <f t="shared" si="119"/>
        <v>80</v>
      </c>
      <c r="BR46" t="s">
        <v>16</v>
      </c>
      <c r="BS46" t="s">
        <v>9</v>
      </c>
      <c r="BT46" s="1">
        <v>18</v>
      </c>
      <c r="BU46" s="1">
        <v>38</v>
      </c>
      <c r="BV46" s="1">
        <v>16</v>
      </c>
      <c r="BW46">
        <f t="shared" si="120"/>
        <v>4.5</v>
      </c>
      <c r="BX46">
        <f t="shared" si="121"/>
        <v>4.75</v>
      </c>
      <c r="BY46">
        <f t="shared" si="122"/>
        <v>5.333333333333333</v>
      </c>
      <c r="BZ46" s="1">
        <f t="shared" si="123"/>
        <v>72</v>
      </c>
    </row>
    <row r="47" spans="1:78" x14ac:dyDescent="0.2">
      <c r="A47" t="s">
        <v>16</v>
      </c>
      <c r="B47" t="s">
        <v>10</v>
      </c>
      <c r="C47" s="1">
        <v>18</v>
      </c>
      <c r="D47" s="1">
        <v>49</v>
      </c>
      <c r="E47" s="1">
        <v>16</v>
      </c>
      <c r="F47">
        <f t="shared" si="0"/>
        <v>4.5</v>
      </c>
      <c r="G47">
        <f t="shared" si="1"/>
        <v>6.125</v>
      </c>
      <c r="H47">
        <f t="shared" si="2"/>
        <v>5.333333333333333</v>
      </c>
      <c r="I47" s="1">
        <f t="shared" si="3"/>
        <v>83</v>
      </c>
      <c r="K47" t="s">
        <v>16</v>
      </c>
      <c r="L47" t="s">
        <v>10</v>
      </c>
      <c r="M47" s="1">
        <v>14</v>
      </c>
      <c r="N47" s="1">
        <v>50</v>
      </c>
      <c r="O47" s="1">
        <v>21</v>
      </c>
      <c r="P47">
        <f t="shared" si="104"/>
        <v>3.5</v>
      </c>
      <c r="Q47">
        <f t="shared" si="105"/>
        <v>6.25</v>
      </c>
      <c r="R47">
        <f t="shared" si="106"/>
        <v>7</v>
      </c>
      <c r="S47" s="1">
        <f t="shared" si="107"/>
        <v>85</v>
      </c>
      <c r="U47" t="s">
        <v>16</v>
      </c>
      <c r="V47" t="s">
        <v>10</v>
      </c>
      <c r="W47" s="1">
        <v>22</v>
      </c>
      <c r="X47" s="1">
        <v>45</v>
      </c>
      <c r="Y47" s="1">
        <v>16</v>
      </c>
      <c r="Z47">
        <f t="shared" si="108"/>
        <v>5.5</v>
      </c>
      <c r="AA47">
        <f t="shared" si="109"/>
        <v>5.625</v>
      </c>
      <c r="AB47">
        <f t="shared" si="110"/>
        <v>5.333333333333333</v>
      </c>
      <c r="AC47" s="1">
        <f t="shared" si="111"/>
        <v>83</v>
      </c>
      <c r="AV47" t="s">
        <v>16</v>
      </c>
      <c r="AW47" t="s">
        <v>10</v>
      </c>
      <c r="AX47" s="1">
        <v>17</v>
      </c>
      <c r="AY47" s="1">
        <v>47</v>
      </c>
      <c r="AZ47" s="1">
        <v>15</v>
      </c>
      <c r="BA47">
        <f t="shared" si="124"/>
        <v>4.25</v>
      </c>
      <c r="BB47">
        <f t="shared" si="113"/>
        <v>5.875</v>
      </c>
      <c r="BC47">
        <f t="shared" si="114"/>
        <v>5</v>
      </c>
      <c r="BD47" s="1">
        <f t="shared" si="115"/>
        <v>79</v>
      </c>
      <c r="BG47" t="s">
        <v>16</v>
      </c>
      <c r="BH47" t="s">
        <v>10</v>
      </c>
      <c r="BI47" s="1">
        <v>20</v>
      </c>
      <c r="BJ47" s="1">
        <v>37</v>
      </c>
      <c r="BK47" s="1">
        <v>17</v>
      </c>
      <c r="BL47">
        <f t="shared" si="116"/>
        <v>5</v>
      </c>
      <c r="BM47">
        <f t="shared" si="117"/>
        <v>4.625</v>
      </c>
      <c r="BN47">
        <f t="shared" si="118"/>
        <v>5.666666666666667</v>
      </c>
      <c r="BO47" s="1">
        <f t="shared" si="119"/>
        <v>74</v>
      </c>
      <c r="BR47" t="s">
        <v>16</v>
      </c>
      <c r="BS47" t="s">
        <v>10</v>
      </c>
      <c r="BT47" s="1">
        <v>18</v>
      </c>
      <c r="BU47" s="1">
        <v>39</v>
      </c>
      <c r="BV47" s="1">
        <v>16</v>
      </c>
      <c r="BW47">
        <f t="shared" si="120"/>
        <v>4.5</v>
      </c>
      <c r="BX47">
        <f t="shared" si="121"/>
        <v>4.875</v>
      </c>
      <c r="BY47">
        <f t="shared" si="122"/>
        <v>5.333333333333333</v>
      </c>
      <c r="BZ47" s="1">
        <f t="shared" si="123"/>
        <v>73</v>
      </c>
    </row>
    <row r="48" spans="1:78" x14ac:dyDescent="0.2">
      <c r="A48" t="s">
        <v>16</v>
      </c>
      <c r="B48" t="s">
        <v>18</v>
      </c>
      <c r="C48" s="1">
        <v>19</v>
      </c>
      <c r="D48" s="1">
        <v>50</v>
      </c>
      <c r="E48" s="1">
        <v>16</v>
      </c>
      <c r="F48">
        <f t="shared" si="0"/>
        <v>4.75</v>
      </c>
      <c r="G48">
        <f t="shared" si="1"/>
        <v>6.25</v>
      </c>
      <c r="H48">
        <f t="shared" si="2"/>
        <v>5.333333333333333</v>
      </c>
      <c r="I48" s="1">
        <f t="shared" si="3"/>
        <v>85</v>
      </c>
      <c r="K48" t="s">
        <v>16</v>
      </c>
      <c r="L48" t="s">
        <v>18</v>
      </c>
      <c r="M48" s="1">
        <v>12</v>
      </c>
      <c r="N48" s="1">
        <v>47</v>
      </c>
      <c r="O48" s="1">
        <v>16</v>
      </c>
      <c r="P48">
        <f t="shared" si="104"/>
        <v>3</v>
      </c>
      <c r="Q48">
        <f t="shared" si="105"/>
        <v>5.875</v>
      </c>
      <c r="R48">
        <f t="shared" si="106"/>
        <v>5.333333333333333</v>
      </c>
      <c r="S48" s="1">
        <f t="shared" si="107"/>
        <v>75</v>
      </c>
      <c r="U48" t="s">
        <v>16</v>
      </c>
      <c r="V48" t="s">
        <v>18</v>
      </c>
      <c r="W48" s="1">
        <v>25</v>
      </c>
      <c r="X48" s="1">
        <v>46</v>
      </c>
      <c r="Y48" s="1">
        <v>14</v>
      </c>
      <c r="Z48">
        <f t="shared" si="108"/>
        <v>6.25</v>
      </c>
      <c r="AA48">
        <f t="shared" si="109"/>
        <v>5.75</v>
      </c>
      <c r="AB48">
        <f t="shared" si="110"/>
        <v>4.666666666666667</v>
      </c>
      <c r="AC48" s="1">
        <f t="shared" si="111"/>
        <v>85</v>
      </c>
      <c r="AV48" t="s">
        <v>16</v>
      </c>
      <c r="AW48" t="s">
        <v>18</v>
      </c>
      <c r="AX48" s="1">
        <v>18</v>
      </c>
      <c r="AY48" s="1">
        <v>47</v>
      </c>
      <c r="AZ48" s="1">
        <v>15</v>
      </c>
      <c r="BA48">
        <f t="shared" si="124"/>
        <v>4.5</v>
      </c>
      <c r="BB48">
        <f t="shared" si="113"/>
        <v>5.875</v>
      </c>
      <c r="BC48">
        <f t="shared" si="114"/>
        <v>5</v>
      </c>
      <c r="BD48" s="1">
        <f t="shared" si="115"/>
        <v>80</v>
      </c>
      <c r="BG48" t="s">
        <v>16</v>
      </c>
      <c r="BH48" t="s">
        <v>18</v>
      </c>
      <c r="BI48" s="1">
        <v>19</v>
      </c>
      <c r="BJ48" s="1">
        <v>41</v>
      </c>
      <c r="BK48" s="1">
        <v>15</v>
      </c>
      <c r="BL48">
        <f t="shared" si="116"/>
        <v>4.75</v>
      </c>
      <c r="BM48">
        <f t="shared" si="117"/>
        <v>5.125</v>
      </c>
      <c r="BN48">
        <f t="shared" si="118"/>
        <v>5</v>
      </c>
      <c r="BO48" s="1">
        <f t="shared" si="119"/>
        <v>75</v>
      </c>
      <c r="BR48" t="s">
        <v>16</v>
      </c>
      <c r="BS48" t="s">
        <v>18</v>
      </c>
      <c r="BT48" s="1">
        <v>18</v>
      </c>
      <c r="BU48" s="1">
        <v>38</v>
      </c>
      <c r="BV48" s="1">
        <v>16</v>
      </c>
      <c r="BW48">
        <f t="shared" si="120"/>
        <v>4.5</v>
      </c>
      <c r="BX48">
        <f t="shared" si="121"/>
        <v>4.75</v>
      </c>
      <c r="BY48">
        <f t="shared" si="122"/>
        <v>5.333333333333333</v>
      </c>
      <c r="BZ48" s="1">
        <f t="shared" si="123"/>
        <v>72</v>
      </c>
    </row>
    <row r="49" spans="1:78" x14ac:dyDescent="0.2">
      <c r="A49" t="s">
        <v>16</v>
      </c>
      <c r="B49" t="s">
        <v>11</v>
      </c>
      <c r="C49" s="1">
        <v>18</v>
      </c>
      <c r="D49" s="1">
        <v>49</v>
      </c>
      <c r="E49" s="1">
        <v>14</v>
      </c>
      <c r="F49">
        <f t="shared" si="0"/>
        <v>4.5</v>
      </c>
      <c r="G49">
        <f t="shared" si="1"/>
        <v>6.125</v>
      </c>
      <c r="H49">
        <f t="shared" si="2"/>
        <v>4.666666666666667</v>
      </c>
      <c r="I49" s="1">
        <f t="shared" si="3"/>
        <v>81</v>
      </c>
      <c r="K49" t="s">
        <v>16</v>
      </c>
      <c r="L49" t="s">
        <v>11</v>
      </c>
      <c r="M49" s="1">
        <v>12</v>
      </c>
      <c r="N49" s="1">
        <v>43</v>
      </c>
      <c r="O49" s="1">
        <v>16</v>
      </c>
      <c r="P49">
        <f t="shared" si="104"/>
        <v>3</v>
      </c>
      <c r="Q49">
        <f t="shared" si="105"/>
        <v>5.375</v>
      </c>
      <c r="R49">
        <f t="shared" si="106"/>
        <v>5.333333333333333</v>
      </c>
      <c r="S49" s="1">
        <f t="shared" si="107"/>
        <v>71</v>
      </c>
      <c r="U49" t="s">
        <v>16</v>
      </c>
      <c r="V49" t="s">
        <v>11</v>
      </c>
      <c r="W49" s="1">
        <v>20</v>
      </c>
      <c r="X49" s="1">
        <v>45</v>
      </c>
      <c r="Y49" s="1">
        <v>15</v>
      </c>
      <c r="Z49">
        <f t="shared" si="108"/>
        <v>5</v>
      </c>
      <c r="AA49">
        <f t="shared" si="109"/>
        <v>5.625</v>
      </c>
      <c r="AB49">
        <f t="shared" si="110"/>
        <v>5</v>
      </c>
      <c r="AC49" s="1">
        <f t="shared" si="111"/>
        <v>80</v>
      </c>
      <c r="AV49" t="s">
        <v>16</v>
      </c>
      <c r="AW49" t="s">
        <v>11</v>
      </c>
      <c r="AX49" s="1">
        <v>18</v>
      </c>
      <c r="AY49" s="1">
        <v>47</v>
      </c>
      <c r="AZ49" s="1">
        <v>15</v>
      </c>
      <c r="BA49">
        <f t="shared" si="124"/>
        <v>4.5</v>
      </c>
      <c r="BB49">
        <f t="shared" si="113"/>
        <v>5.875</v>
      </c>
      <c r="BC49">
        <f t="shared" si="114"/>
        <v>5</v>
      </c>
      <c r="BD49" s="1">
        <f t="shared" si="115"/>
        <v>80</v>
      </c>
      <c r="BG49" t="s">
        <v>16</v>
      </c>
      <c r="BH49" t="s">
        <v>11</v>
      </c>
      <c r="BI49" s="1">
        <v>19</v>
      </c>
      <c r="BJ49" s="1">
        <v>40</v>
      </c>
      <c r="BK49" s="1">
        <v>14</v>
      </c>
      <c r="BL49">
        <f t="shared" si="116"/>
        <v>4.75</v>
      </c>
      <c r="BM49">
        <f t="shared" si="117"/>
        <v>5</v>
      </c>
      <c r="BN49">
        <f t="shared" si="118"/>
        <v>4.666666666666667</v>
      </c>
      <c r="BO49" s="1">
        <f t="shared" si="119"/>
        <v>73</v>
      </c>
      <c r="BR49" t="s">
        <v>16</v>
      </c>
      <c r="BS49" t="s">
        <v>11</v>
      </c>
      <c r="BT49" s="1">
        <v>18</v>
      </c>
      <c r="BU49" s="1">
        <v>43</v>
      </c>
      <c r="BV49" s="1">
        <v>16</v>
      </c>
      <c r="BW49">
        <f t="shared" si="120"/>
        <v>4.5</v>
      </c>
      <c r="BX49">
        <f t="shared" si="121"/>
        <v>5.375</v>
      </c>
      <c r="BY49">
        <f t="shared" si="122"/>
        <v>5.333333333333333</v>
      </c>
      <c r="BZ49" s="1">
        <f t="shared" si="123"/>
        <v>77</v>
      </c>
    </row>
    <row r="52" spans="1:78" x14ac:dyDescent="0.2">
      <c r="B52" s="32" t="s">
        <v>17</v>
      </c>
      <c r="C52" s="32"/>
      <c r="D52" s="32"/>
      <c r="E52" s="32"/>
      <c r="F52" s="32"/>
      <c r="G52" s="32"/>
      <c r="H52" s="32"/>
      <c r="I52" s="32"/>
      <c r="L52" s="32" t="s">
        <v>40</v>
      </c>
      <c r="M52" s="32"/>
      <c r="N52" s="32"/>
      <c r="O52" s="32"/>
      <c r="P52" s="32"/>
      <c r="Q52" s="32"/>
      <c r="R52" s="32"/>
      <c r="S52" s="32"/>
      <c r="V52" s="32" t="s">
        <v>86</v>
      </c>
      <c r="W52" s="32"/>
      <c r="X52" s="32"/>
      <c r="Y52" s="32"/>
      <c r="Z52" s="32"/>
      <c r="AA52" s="32"/>
      <c r="AB52" s="32"/>
      <c r="AC52" s="32"/>
      <c r="AW52" s="32" t="s">
        <v>177</v>
      </c>
      <c r="AX52" s="32"/>
      <c r="AY52" s="32"/>
      <c r="AZ52" s="32"/>
      <c r="BA52" s="32"/>
      <c r="BB52" s="32"/>
      <c r="BC52" s="32"/>
      <c r="BD52" s="32"/>
      <c r="BH52" s="32" t="s">
        <v>178</v>
      </c>
      <c r="BI52" s="32"/>
      <c r="BJ52" s="32"/>
      <c r="BK52" s="32"/>
      <c r="BL52" s="32"/>
      <c r="BM52" s="32"/>
      <c r="BN52" s="32"/>
      <c r="BO52" s="32"/>
      <c r="BS52" s="32" t="s">
        <v>179</v>
      </c>
      <c r="BT52" s="32"/>
      <c r="BU52" s="32"/>
      <c r="BV52" s="32"/>
      <c r="BW52" s="32"/>
      <c r="BX52" s="32"/>
      <c r="BY52" s="32"/>
      <c r="BZ52" s="32"/>
    </row>
    <row r="53" spans="1:78" ht="19" x14ac:dyDescent="0.25">
      <c r="B53" s="3" t="s">
        <v>1</v>
      </c>
      <c r="C53" s="3" t="s">
        <v>19</v>
      </c>
      <c r="D53" s="3" t="s">
        <v>20</v>
      </c>
      <c r="E53" s="3" t="s">
        <v>21</v>
      </c>
      <c r="F53" s="3" t="s">
        <v>22</v>
      </c>
      <c r="G53" s="3" t="s">
        <v>24</v>
      </c>
      <c r="H53" s="3" t="s">
        <v>23</v>
      </c>
      <c r="I53" s="3" t="s">
        <v>27</v>
      </c>
      <c r="L53" s="3" t="s">
        <v>1</v>
      </c>
      <c r="M53" s="3" t="s">
        <v>19</v>
      </c>
      <c r="N53" s="3" t="s">
        <v>20</v>
      </c>
      <c r="O53" s="3" t="s">
        <v>21</v>
      </c>
      <c r="P53" s="3" t="s">
        <v>22</v>
      </c>
      <c r="Q53" s="3" t="s">
        <v>24</v>
      </c>
      <c r="R53" s="3" t="s">
        <v>23</v>
      </c>
      <c r="S53" s="3" t="s">
        <v>27</v>
      </c>
      <c r="V53" s="3" t="s">
        <v>1</v>
      </c>
      <c r="W53" s="3" t="s">
        <v>19</v>
      </c>
      <c r="X53" s="3" t="s">
        <v>20</v>
      </c>
      <c r="Y53" s="3" t="s">
        <v>21</v>
      </c>
      <c r="Z53" s="3" t="s">
        <v>22</v>
      </c>
      <c r="AA53" s="3" t="s">
        <v>24</v>
      </c>
      <c r="AB53" s="3" t="s">
        <v>23</v>
      </c>
      <c r="AC53" s="3" t="s">
        <v>27</v>
      </c>
      <c r="AW53" s="3" t="s">
        <v>1</v>
      </c>
      <c r="AX53" s="3" t="s">
        <v>19</v>
      </c>
      <c r="AY53" s="3" t="s">
        <v>20</v>
      </c>
      <c r="AZ53" s="3" t="s">
        <v>21</v>
      </c>
      <c r="BA53" s="3" t="s">
        <v>22</v>
      </c>
      <c r="BB53" s="3" t="s">
        <v>24</v>
      </c>
      <c r="BC53" s="3" t="s">
        <v>23</v>
      </c>
      <c r="BD53" s="3" t="s">
        <v>27</v>
      </c>
      <c r="BH53" s="3" t="s">
        <v>1</v>
      </c>
      <c r="BI53" s="3" t="s">
        <v>19</v>
      </c>
      <c r="BJ53" s="3" t="s">
        <v>20</v>
      </c>
      <c r="BK53" s="3" t="s">
        <v>21</v>
      </c>
      <c r="BL53" s="3" t="s">
        <v>22</v>
      </c>
      <c r="BM53" s="3" t="s">
        <v>24</v>
      </c>
      <c r="BN53" s="3" t="s">
        <v>23</v>
      </c>
      <c r="BO53" s="3" t="s">
        <v>27</v>
      </c>
      <c r="BS53" s="3" t="s">
        <v>1</v>
      </c>
      <c r="BT53" s="3" t="s">
        <v>19</v>
      </c>
      <c r="BU53" s="3" t="s">
        <v>20</v>
      </c>
      <c r="BV53" s="3" t="s">
        <v>21</v>
      </c>
      <c r="BW53" s="3" t="s">
        <v>22</v>
      </c>
      <c r="BX53" s="3" t="s">
        <v>24</v>
      </c>
      <c r="BY53" s="3" t="s">
        <v>23</v>
      </c>
      <c r="BZ53" s="3" t="s">
        <v>27</v>
      </c>
    </row>
    <row r="54" spans="1:78" x14ac:dyDescent="0.2">
      <c r="B54" t="s">
        <v>6</v>
      </c>
      <c r="C54" s="1">
        <f t="shared" ref="C54:F60" si="125">SUM(C3+C11+C19+C27+C35+C43)/6</f>
        <v>18.666666666666668</v>
      </c>
      <c r="D54">
        <f t="shared" si="125"/>
        <v>49</v>
      </c>
      <c r="E54">
        <f t="shared" si="125"/>
        <v>15.166666666666666</v>
      </c>
      <c r="F54">
        <f t="shared" si="125"/>
        <v>4.666666666666667</v>
      </c>
      <c r="G54" s="8">
        <f t="shared" ref="G54:I54" si="126">SUM(G3+G11+G19+G27+G35+G43)/6</f>
        <v>6.125</v>
      </c>
      <c r="H54" s="8">
        <f t="shared" si="126"/>
        <v>5.0555555555555562</v>
      </c>
      <c r="I54">
        <f t="shared" si="126"/>
        <v>82.833333333333329</v>
      </c>
      <c r="L54" t="s">
        <v>6</v>
      </c>
      <c r="M54" s="1">
        <f t="shared" ref="M54:P54" si="127">SUM(M3+M11+M19+M27+M35+M43)/6</f>
        <v>12.5</v>
      </c>
      <c r="N54">
        <f t="shared" si="127"/>
        <v>41.333333333333336</v>
      </c>
      <c r="O54">
        <f t="shared" si="127"/>
        <v>17.666666666666668</v>
      </c>
      <c r="P54">
        <f t="shared" si="127"/>
        <v>3.125</v>
      </c>
      <c r="Q54">
        <f t="shared" ref="Q54:S54" si="128">SUM(Q3+Q11+Q19+Q27+Q35+Q43)/6</f>
        <v>5.166666666666667</v>
      </c>
      <c r="R54" s="7">
        <f t="shared" si="128"/>
        <v>5.8888888888888884</v>
      </c>
      <c r="S54">
        <f t="shared" si="128"/>
        <v>71.5</v>
      </c>
      <c r="V54" t="s">
        <v>6</v>
      </c>
      <c r="W54" s="1">
        <f t="shared" ref="W54:AC54" si="129">SUM(W3+W11+W19+W27+W35+W43)/6</f>
        <v>23.666666666666668</v>
      </c>
      <c r="X54">
        <f t="shared" si="129"/>
        <v>45</v>
      </c>
      <c r="Y54">
        <f t="shared" si="129"/>
        <v>14.833333333333334</v>
      </c>
      <c r="Z54">
        <f t="shared" si="129"/>
        <v>5.916666666666667</v>
      </c>
      <c r="AA54">
        <f t="shared" si="129"/>
        <v>5.625</v>
      </c>
      <c r="AB54" s="7">
        <f t="shared" si="129"/>
        <v>4.9444444444444446</v>
      </c>
      <c r="AC54">
        <f t="shared" si="129"/>
        <v>83.5</v>
      </c>
      <c r="AW54" t="s">
        <v>6</v>
      </c>
      <c r="AX54" s="1">
        <f t="shared" ref="AX54:BD54" si="130">SUM(AX3+AX11+AX19+AX27+AX35+AX43)/6</f>
        <v>17.5</v>
      </c>
      <c r="AY54">
        <f t="shared" si="130"/>
        <v>46.166666666666664</v>
      </c>
      <c r="AZ54">
        <f t="shared" si="130"/>
        <v>17.666666666666668</v>
      </c>
      <c r="BA54">
        <f t="shared" si="130"/>
        <v>4.375</v>
      </c>
      <c r="BB54">
        <f t="shared" si="130"/>
        <v>5.770833333333333</v>
      </c>
      <c r="BC54" s="7">
        <f t="shared" si="130"/>
        <v>5.8888888888888893</v>
      </c>
      <c r="BD54">
        <f t="shared" si="130"/>
        <v>81.333333333333329</v>
      </c>
      <c r="BH54" t="s">
        <v>6</v>
      </c>
      <c r="BI54" s="1">
        <f t="shared" ref="BI54:BO54" si="131">SUM(BI3+BI11+BI19+BI27+BI35+BI43)/6</f>
        <v>18.666666666666668</v>
      </c>
      <c r="BJ54">
        <f t="shared" si="131"/>
        <v>41.666666666666664</v>
      </c>
      <c r="BK54">
        <f t="shared" si="131"/>
        <v>14.666666666666666</v>
      </c>
      <c r="BL54">
        <f t="shared" si="131"/>
        <v>4.666666666666667</v>
      </c>
      <c r="BM54">
        <f t="shared" si="131"/>
        <v>5.208333333333333</v>
      </c>
      <c r="BN54" s="7">
        <f t="shared" si="131"/>
        <v>4.8888888888888893</v>
      </c>
      <c r="BO54">
        <f t="shared" si="131"/>
        <v>75</v>
      </c>
      <c r="BS54" t="s">
        <v>6</v>
      </c>
      <c r="BT54" s="1">
        <f t="shared" ref="BT54:BZ54" si="132">SUM(BT3+BT11+BT19+BT27+BT35+BT43)/6</f>
        <v>19.5</v>
      </c>
      <c r="BU54">
        <f t="shared" si="132"/>
        <v>39.333333333333336</v>
      </c>
      <c r="BV54">
        <f t="shared" si="132"/>
        <v>16</v>
      </c>
      <c r="BW54">
        <f t="shared" si="132"/>
        <v>4.875</v>
      </c>
      <c r="BX54">
        <f t="shared" si="132"/>
        <v>4.916666666666667</v>
      </c>
      <c r="BY54" s="7">
        <f t="shared" si="132"/>
        <v>5.333333333333333</v>
      </c>
      <c r="BZ54">
        <f t="shared" si="132"/>
        <v>74.833333333333329</v>
      </c>
    </row>
    <row r="55" spans="1:78" x14ac:dyDescent="0.2">
      <c r="B55" t="s">
        <v>7</v>
      </c>
      <c r="C55">
        <f t="shared" si="125"/>
        <v>18</v>
      </c>
      <c r="D55">
        <f t="shared" si="125"/>
        <v>49</v>
      </c>
      <c r="E55">
        <f t="shared" si="125"/>
        <v>16.166666666666668</v>
      </c>
      <c r="F55" s="7">
        <f t="shared" si="125"/>
        <v>4.5</v>
      </c>
      <c r="G55">
        <f t="shared" ref="G55:I55" si="133">SUM(G4+G12+G20+G28+G36+G44)/6</f>
        <v>6.125</v>
      </c>
      <c r="H55">
        <f t="shared" si="133"/>
        <v>5.3888888888888893</v>
      </c>
      <c r="I55">
        <f t="shared" si="133"/>
        <v>83.166666666666671</v>
      </c>
      <c r="L55" t="s">
        <v>7</v>
      </c>
      <c r="M55">
        <f t="shared" ref="M55:P55" si="134">SUM(M4+M12+M20+M28+M36+M44)/6</f>
        <v>11.833333333333334</v>
      </c>
      <c r="N55">
        <f t="shared" si="134"/>
        <v>42.5</v>
      </c>
      <c r="O55">
        <f t="shared" si="134"/>
        <v>15.333333333333334</v>
      </c>
      <c r="P55">
        <f t="shared" si="134"/>
        <v>2.9583333333333335</v>
      </c>
      <c r="Q55">
        <f t="shared" ref="Q55:S55" si="135">SUM(Q4+Q12+Q20+Q28+Q36+Q44)/6</f>
        <v>5.3125</v>
      </c>
      <c r="R55" s="11">
        <f t="shared" si="135"/>
        <v>5.1111111111111107</v>
      </c>
      <c r="S55">
        <f t="shared" si="135"/>
        <v>69.666666666666671</v>
      </c>
      <c r="V55" t="s">
        <v>7</v>
      </c>
      <c r="W55">
        <f t="shared" ref="W55:AC55" si="136">SUM(W4+W12+W20+W28+W36+W44)/6</f>
        <v>20.5</v>
      </c>
      <c r="X55">
        <f t="shared" si="136"/>
        <v>45.333333333333336</v>
      </c>
      <c r="Y55">
        <f t="shared" si="136"/>
        <v>15</v>
      </c>
      <c r="Z55">
        <f t="shared" si="136"/>
        <v>5.125</v>
      </c>
      <c r="AA55">
        <f t="shared" si="136"/>
        <v>5.666666666666667</v>
      </c>
      <c r="AB55" s="11">
        <f t="shared" si="136"/>
        <v>5</v>
      </c>
      <c r="AC55">
        <f t="shared" si="136"/>
        <v>80.833333333333329</v>
      </c>
      <c r="AH55" s="29" t="s">
        <v>170</v>
      </c>
      <c r="AI55" t="s">
        <v>171</v>
      </c>
      <c r="AJ55" t="s">
        <v>172</v>
      </c>
      <c r="AK55" t="s">
        <v>173</v>
      </c>
      <c r="AL55" s="29" t="s">
        <v>22</v>
      </c>
      <c r="AM55" s="29" t="s">
        <v>24</v>
      </c>
      <c r="AN55" s="29" t="s">
        <v>23</v>
      </c>
      <c r="AO55" s="30" t="s">
        <v>174</v>
      </c>
      <c r="AW55" t="s">
        <v>7</v>
      </c>
      <c r="AX55">
        <f t="shared" ref="AX55:BD55" si="137">SUM(AX4+AX12+AX20+AX28+AX36+AX44)/6</f>
        <v>17.5</v>
      </c>
      <c r="AY55">
        <f t="shared" si="137"/>
        <v>45.666666666666664</v>
      </c>
      <c r="AZ55">
        <f t="shared" si="137"/>
        <v>15.333333333333334</v>
      </c>
      <c r="BA55">
        <f t="shared" si="137"/>
        <v>4.375</v>
      </c>
      <c r="BB55">
        <f t="shared" si="137"/>
        <v>5.708333333333333</v>
      </c>
      <c r="BC55" s="11">
        <f t="shared" si="137"/>
        <v>5.1111111111111116</v>
      </c>
      <c r="BD55">
        <f t="shared" si="137"/>
        <v>78.5</v>
      </c>
      <c r="BH55" t="s">
        <v>7</v>
      </c>
      <c r="BI55">
        <f t="shared" ref="BI55:BO55" si="138">SUM(BI4+BI12+BI20+BI28+BI36+BI44)/6</f>
        <v>16.833333333333332</v>
      </c>
      <c r="BJ55">
        <f t="shared" si="138"/>
        <v>42</v>
      </c>
      <c r="BK55">
        <f t="shared" si="138"/>
        <v>12.5</v>
      </c>
      <c r="BL55">
        <f t="shared" si="138"/>
        <v>4.208333333333333</v>
      </c>
      <c r="BM55">
        <f t="shared" si="138"/>
        <v>5.25</v>
      </c>
      <c r="BN55" s="11">
        <f t="shared" si="138"/>
        <v>4.166666666666667</v>
      </c>
      <c r="BO55">
        <f t="shared" si="138"/>
        <v>71.333333333333329</v>
      </c>
      <c r="BS55" t="s">
        <v>7</v>
      </c>
      <c r="BT55">
        <f t="shared" ref="BT55:BZ55" si="139">SUM(BT4+BT12+BT20+BT28+BT36+BT44)/6</f>
        <v>18.5</v>
      </c>
      <c r="BU55">
        <f t="shared" si="139"/>
        <v>39.333333333333336</v>
      </c>
      <c r="BV55">
        <f t="shared" si="139"/>
        <v>16</v>
      </c>
      <c r="BW55">
        <f t="shared" si="139"/>
        <v>4.625</v>
      </c>
      <c r="BX55">
        <f t="shared" si="139"/>
        <v>4.916666666666667</v>
      </c>
      <c r="BY55" s="11">
        <f t="shared" si="139"/>
        <v>5.333333333333333</v>
      </c>
      <c r="BZ55">
        <f t="shared" si="139"/>
        <v>73.833333333333329</v>
      </c>
    </row>
    <row r="56" spans="1:78" x14ac:dyDescent="0.2">
      <c r="B56" t="s">
        <v>8</v>
      </c>
      <c r="C56">
        <f t="shared" si="125"/>
        <v>18.666666666666668</v>
      </c>
      <c r="D56">
        <f t="shared" si="125"/>
        <v>49.333333333333336</v>
      </c>
      <c r="E56">
        <f t="shared" si="125"/>
        <v>15.333333333333334</v>
      </c>
      <c r="F56" s="8">
        <f t="shared" si="125"/>
        <v>4.666666666666667</v>
      </c>
      <c r="G56">
        <f t="shared" ref="G56:I56" si="140">SUM(G5+G13+G21+G29+G37+G45)/6</f>
        <v>6.166666666666667</v>
      </c>
      <c r="H56">
        <f t="shared" si="140"/>
        <v>5.1111111111111116</v>
      </c>
      <c r="I56">
        <f t="shared" si="140"/>
        <v>83.333333333333329</v>
      </c>
      <c r="L56" t="s">
        <v>8</v>
      </c>
      <c r="M56">
        <f t="shared" ref="M56:P56" si="141">SUM(M5+M13+M21+M29+M37+M45)/6</f>
        <v>11.666666666666666</v>
      </c>
      <c r="N56">
        <f t="shared" si="141"/>
        <v>41</v>
      </c>
      <c r="O56">
        <f t="shared" si="141"/>
        <v>17.333333333333332</v>
      </c>
      <c r="P56" s="11">
        <f t="shared" si="141"/>
        <v>2.9166666666666665</v>
      </c>
      <c r="Q56" s="11">
        <f t="shared" ref="Q56:S56" si="142">SUM(Q5+Q13+Q21+Q29+Q37+Q45)/6</f>
        <v>5.125</v>
      </c>
      <c r="R56" s="7">
        <f t="shared" si="142"/>
        <v>5.7777777777777777</v>
      </c>
      <c r="S56">
        <f t="shared" si="142"/>
        <v>70</v>
      </c>
      <c r="V56" t="s">
        <v>8</v>
      </c>
      <c r="W56">
        <f t="shared" ref="W56:AC56" si="143">SUM(W5+W13+W21+W29+W37+W45)/6</f>
        <v>21</v>
      </c>
      <c r="X56">
        <f t="shared" si="143"/>
        <v>42.666666666666664</v>
      </c>
      <c r="Y56">
        <f t="shared" si="143"/>
        <v>15.166666666666666</v>
      </c>
      <c r="Z56" s="11">
        <f t="shared" si="143"/>
        <v>5.25</v>
      </c>
      <c r="AA56" s="11">
        <f t="shared" si="143"/>
        <v>5.333333333333333</v>
      </c>
      <c r="AB56" s="7">
        <f t="shared" si="143"/>
        <v>5.0555555555555554</v>
      </c>
      <c r="AC56">
        <f t="shared" si="143"/>
        <v>78.833333333333329</v>
      </c>
      <c r="AH56" s="29" t="s">
        <v>9</v>
      </c>
      <c r="AI56">
        <f>SUM(AL56*4)</f>
        <v>13</v>
      </c>
      <c r="AJ56">
        <f>SUM(AM56*8)</f>
        <v>29.25</v>
      </c>
      <c r="AK56">
        <f>SUM(AN56*3)</f>
        <v>9.5</v>
      </c>
      <c r="AL56" s="10">
        <v>3.25</v>
      </c>
      <c r="AM56" s="10">
        <v>3.65625</v>
      </c>
      <c r="AN56" s="10">
        <v>3.166666666666667</v>
      </c>
      <c r="AO56">
        <f>SUM(AI56:AK56)</f>
        <v>51.75</v>
      </c>
      <c r="AW56" t="s">
        <v>8</v>
      </c>
      <c r="AX56">
        <f t="shared" ref="AX56:BD56" si="144">SUM(AX5+AX13+AX21+AX29+AX37+AX45)/6</f>
        <v>17.333333333333332</v>
      </c>
      <c r="AY56">
        <f t="shared" si="144"/>
        <v>46</v>
      </c>
      <c r="AZ56">
        <f t="shared" si="144"/>
        <v>17.833333333333332</v>
      </c>
      <c r="BA56" s="11">
        <f t="shared" si="144"/>
        <v>4.333333333333333</v>
      </c>
      <c r="BB56" s="11">
        <f t="shared" si="144"/>
        <v>5.75</v>
      </c>
      <c r="BC56" s="7">
        <f t="shared" si="144"/>
        <v>5.9444444444444438</v>
      </c>
      <c r="BD56">
        <f t="shared" si="144"/>
        <v>81.166666666666671</v>
      </c>
      <c r="BH56" t="s">
        <v>8</v>
      </c>
      <c r="BI56">
        <f t="shared" ref="BI56:BO56" si="145">SUM(BI5+BI13+BI21+BI29+BI37+BI45)/6</f>
        <v>17.833333333333332</v>
      </c>
      <c r="BJ56">
        <f t="shared" si="145"/>
        <v>43.833333333333336</v>
      </c>
      <c r="BK56">
        <f t="shared" si="145"/>
        <v>14</v>
      </c>
      <c r="BL56" s="11">
        <f t="shared" si="145"/>
        <v>4.458333333333333</v>
      </c>
      <c r="BM56" s="11">
        <f t="shared" si="145"/>
        <v>5.479166666666667</v>
      </c>
      <c r="BN56" s="7">
        <f t="shared" si="145"/>
        <v>4.666666666666667</v>
      </c>
      <c r="BO56">
        <f t="shared" si="145"/>
        <v>75.666666666666671</v>
      </c>
      <c r="BS56" t="s">
        <v>8</v>
      </c>
      <c r="BT56">
        <f t="shared" ref="BT56:BZ56" si="146">SUM(BT5+BT13+BT21+BT29+BT37+BT45)/6</f>
        <v>18.833333333333332</v>
      </c>
      <c r="BU56">
        <f t="shared" si="146"/>
        <v>38.833333333333336</v>
      </c>
      <c r="BV56">
        <f t="shared" si="146"/>
        <v>16</v>
      </c>
      <c r="BW56" s="11">
        <f t="shared" si="146"/>
        <v>4.708333333333333</v>
      </c>
      <c r="BX56" s="11">
        <f t="shared" si="146"/>
        <v>4.854166666666667</v>
      </c>
      <c r="BY56" s="7">
        <f t="shared" si="146"/>
        <v>5.333333333333333</v>
      </c>
      <c r="BZ56">
        <f t="shared" si="146"/>
        <v>73.666666666666671</v>
      </c>
    </row>
    <row r="57" spans="1:78" x14ac:dyDescent="0.2">
      <c r="B57" t="s">
        <v>9</v>
      </c>
      <c r="C57">
        <f t="shared" si="125"/>
        <v>18.333333333333332</v>
      </c>
      <c r="D57">
        <f t="shared" si="125"/>
        <v>49.5</v>
      </c>
      <c r="E57">
        <f t="shared" si="125"/>
        <v>15.166666666666666</v>
      </c>
      <c r="F57">
        <f t="shared" si="125"/>
        <v>4.583333333333333</v>
      </c>
      <c r="G57" s="7">
        <f t="shared" ref="G57:I57" si="147">SUM(G6+G14+G22+G30+G38+G46)/6</f>
        <v>6.1875</v>
      </c>
      <c r="H57" s="8">
        <f t="shared" si="147"/>
        <v>5.0555555555555554</v>
      </c>
      <c r="I57">
        <f t="shared" si="147"/>
        <v>83</v>
      </c>
      <c r="L57" t="s">
        <v>9</v>
      </c>
      <c r="M57">
        <f t="shared" ref="M57:P57" si="148">SUM(M6+M14+M22+M30+M38+M46)/6</f>
        <v>11.5</v>
      </c>
      <c r="N57">
        <f t="shared" si="148"/>
        <v>40.833333333333336</v>
      </c>
      <c r="O57">
        <f t="shared" si="148"/>
        <v>15.166666666666666</v>
      </c>
      <c r="P57" s="11">
        <f t="shared" si="148"/>
        <v>2.875</v>
      </c>
      <c r="Q57" s="11">
        <f t="shared" ref="Q57:S57" si="149">SUM(Q6+Q14+Q22+Q30+Q38+Q46)/6</f>
        <v>5.104166666666667</v>
      </c>
      <c r="R57" s="11">
        <f t="shared" si="149"/>
        <v>5.0555555555555554</v>
      </c>
      <c r="S57">
        <f t="shared" si="149"/>
        <v>67.5</v>
      </c>
      <c r="V57" t="s">
        <v>9</v>
      </c>
      <c r="W57">
        <f t="shared" ref="W57:AC57" si="150">SUM(W6+W14+W22+W30+W38+W46)/6</f>
        <v>22.333333333333332</v>
      </c>
      <c r="X57">
        <f t="shared" si="150"/>
        <v>46.333333333333336</v>
      </c>
      <c r="Y57">
        <f t="shared" si="150"/>
        <v>14.833333333333334</v>
      </c>
      <c r="Z57" s="11">
        <f t="shared" si="150"/>
        <v>5.583333333333333</v>
      </c>
      <c r="AA57" s="11">
        <f t="shared" si="150"/>
        <v>5.791666666666667</v>
      </c>
      <c r="AB57" s="11">
        <f t="shared" si="150"/>
        <v>4.9444444444444446</v>
      </c>
      <c r="AC57">
        <f t="shared" si="150"/>
        <v>83.5</v>
      </c>
      <c r="AH57" s="29" t="s">
        <v>7</v>
      </c>
      <c r="AI57">
        <f t="shared" ref="AI57:AI62" si="151">SUM(AL57*4)</f>
        <v>13</v>
      </c>
      <c r="AJ57">
        <f t="shared" ref="AJ57:AJ62" si="152">SUM(AM57*8)</f>
        <v>28.333333333333332</v>
      </c>
      <c r="AK57">
        <f t="shared" ref="AK57:AK62" si="153">SUM(AN57*3)</f>
        <v>9</v>
      </c>
      <c r="AL57" s="10">
        <v>3.25</v>
      </c>
      <c r="AM57" s="10">
        <v>3.5416666666666665</v>
      </c>
      <c r="AN57" s="10">
        <v>3</v>
      </c>
      <c r="AO57">
        <f t="shared" ref="AO57:AO62" si="154">SUM(AI57:AK57)</f>
        <v>50.333333333333329</v>
      </c>
      <c r="AW57" t="s">
        <v>9</v>
      </c>
      <c r="AX57">
        <f t="shared" ref="AX57:BD57" si="155">SUM(AX6+AX14+AX22+AX30+AX38+AX46)/6</f>
        <v>17.5</v>
      </c>
      <c r="AY57">
        <f t="shared" si="155"/>
        <v>47</v>
      </c>
      <c r="AZ57">
        <f t="shared" si="155"/>
        <v>18.333333333333332</v>
      </c>
      <c r="BA57" s="11">
        <f t="shared" si="155"/>
        <v>4.375</v>
      </c>
      <c r="BB57" s="11">
        <f t="shared" si="155"/>
        <v>5.875</v>
      </c>
      <c r="BC57" s="11">
        <f t="shared" si="155"/>
        <v>6.1111111111111107</v>
      </c>
      <c r="BD57">
        <f t="shared" si="155"/>
        <v>82.833333333333329</v>
      </c>
      <c r="BH57" t="s">
        <v>9</v>
      </c>
      <c r="BI57">
        <f t="shared" ref="BI57:BO57" si="156">SUM(BI6+BI14+BI22+BI30+BI38+BI46)/6</f>
        <v>17.833333333333332</v>
      </c>
      <c r="BJ57">
        <f t="shared" si="156"/>
        <v>44.5</v>
      </c>
      <c r="BK57">
        <f t="shared" si="156"/>
        <v>14.5</v>
      </c>
      <c r="BL57" s="11">
        <f t="shared" si="156"/>
        <v>4.458333333333333</v>
      </c>
      <c r="BM57" s="11">
        <f t="shared" si="156"/>
        <v>5.5625</v>
      </c>
      <c r="BN57" s="11">
        <f t="shared" si="156"/>
        <v>4.833333333333333</v>
      </c>
      <c r="BO57">
        <f t="shared" si="156"/>
        <v>76.833333333333329</v>
      </c>
      <c r="BS57" t="s">
        <v>9</v>
      </c>
      <c r="BT57">
        <f t="shared" ref="BT57:BZ57" si="157">SUM(BT6+BT14+BT22+BT30+BT38+BT46)/6</f>
        <v>18.333333333333332</v>
      </c>
      <c r="BU57">
        <f t="shared" si="157"/>
        <v>38.666666666666664</v>
      </c>
      <c r="BV57">
        <f t="shared" si="157"/>
        <v>16</v>
      </c>
      <c r="BW57" s="11">
        <f t="shared" si="157"/>
        <v>4.583333333333333</v>
      </c>
      <c r="BX57" s="11">
        <f t="shared" si="157"/>
        <v>4.833333333333333</v>
      </c>
      <c r="BY57" s="11">
        <f t="shared" si="157"/>
        <v>5.333333333333333</v>
      </c>
      <c r="BZ57">
        <f t="shared" si="157"/>
        <v>73</v>
      </c>
    </row>
    <row r="58" spans="1:78" x14ac:dyDescent="0.2">
      <c r="B58" t="s">
        <v>10</v>
      </c>
      <c r="C58" s="1">
        <f t="shared" si="125"/>
        <v>18.5</v>
      </c>
      <c r="D58">
        <f t="shared" si="125"/>
        <v>49.166666666666664</v>
      </c>
      <c r="E58">
        <f t="shared" si="125"/>
        <v>15.666666666666666</v>
      </c>
      <c r="F58" s="8">
        <f t="shared" si="125"/>
        <v>4.625</v>
      </c>
      <c r="G58">
        <f t="shared" ref="G58:I58" si="158">SUM(G7+G15+G23+G31+G39+G47)/6</f>
        <v>6.145833333333333</v>
      </c>
      <c r="H58">
        <f t="shared" si="158"/>
        <v>5.2222222222222223</v>
      </c>
      <c r="I58">
        <f t="shared" si="158"/>
        <v>83.333333333333329</v>
      </c>
      <c r="L58" t="s">
        <v>10</v>
      </c>
      <c r="M58" s="1">
        <f t="shared" ref="M58:P58" si="159">SUM(M7+M15+M23+M31+M39+M47)/6</f>
        <v>12.666666666666666</v>
      </c>
      <c r="N58">
        <f t="shared" si="159"/>
        <v>43.5</v>
      </c>
      <c r="O58">
        <f t="shared" si="159"/>
        <v>16.666666666666668</v>
      </c>
      <c r="P58" s="7">
        <f t="shared" si="159"/>
        <v>3.1666666666666665</v>
      </c>
      <c r="Q58" s="7">
        <f t="shared" ref="Q58:S58" si="160">SUM(Q7+Q15+Q23+Q31+Q39+Q47)/6</f>
        <v>5.4375</v>
      </c>
      <c r="R58">
        <f t="shared" si="160"/>
        <v>5.5555555555555545</v>
      </c>
      <c r="S58">
        <f t="shared" si="160"/>
        <v>72.833333333333329</v>
      </c>
      <c r="V58" t="s">
        <v>10</v>
      </c>
      <c r="W58" s="1">
        <f t="shared" ref="W58:AC58" si="161">SUM(W7+W15+W23+W31+W39+W47)/6</f>
        <v>21.833333333333332</v>
      </c>
      <c r="X58">
        <f t="shared" si="161"/>
        <v>45.5</v>
      </c>
      <c r="Y58">
        <f t="shared" si="161"/>
        <v>15.166666666666666</v>
      </c>
      <c r="Z58" s="7">
        <f t="shared" si="161"/>
        <v>5.458333333333333</v>
      </c>
      <c r="AA58" s="7">
        <f t="shared" si="161"/>
        <v>5.6875</v>
      </c>
      <c r="AB58">
        <f t="shared" si="161"/>
        <v>5.0555555555555554</v>
      </c>
      <c r="AC58">
        <f t="shared" si="161"/>
        <v>82.5</v>
      </c>
      <c r="AH58" s="29" t="s">
        <v>10</v>
      </c>
      <c r="AI58">
        <f t="shared" si="151"/>
        <v>12.666666666666666</v>
      </c>
      <c r="AJ58">
        <f t="shared" si="152"/>
        <v>27.102564102564102</v>
      </c>
      <c r="AK58">
        <f t="shared" si="153"/>
        <v>9.0769230769230749</v>
      </c>
      <c r="AL58" s="10">
        <v>3.1666666666666665</v>
      </c>
      <c r="AM58" s="10">
        <v>3.3878205128205128</v>
      </c>
      <c r="AN58" s="10">
        <v>3.0256410256410251</v>
      </c>
      <c r="AO58">
        <f t="shared" si="154"/>
        <v>48.84615384615384</v>
      </c>
      <c r="AW58" t="s">
        <v>10</v>
      </c>
      <c r="AX58" s="1">
        <f t="shared" ref="AX58:BD58" si="162">SUM(AX7+AX15+AX23+AX31+AX39+AX47)/6</f>
        <v>17.333333333333332</v>
      </c>
      <c r="AY58">
        <f t="shared" si="162"/>
        <v>46.666666666666664</v>
      </c>
      <c r="AZ58">
        <f t="shared" si="162"/>
        <v>15.666666666666666</v>
      </c>
      <c r="BA58" s="7">
        <f t="shared" si="162"/>
        <v>4.333333333333333</v>
      </c>
      <c r="BB58" s="7">
        <f t="shared" si="162"/>
        <v>5.833333333333333</v>
      </c>
      <c r="BC58">
        <f t="shared" si="162"/>
        <v>5.2222222222222223</v>
      </c>
      <c r="BD58">
        <f t="shared" si="162"/>
        <v>79.666666666666671</v>
      </c>
      <c r="BH58" t="s">
        <v>10</v>
      </c>
      <c r="BI58" s="1">
        <f t="shared" ref="BI58:BO58" si="163">SUM(BI7+BI15+BI23+BI31+BI39+BI47)/6</f>
        <v>22.166666666666668</v>
      </c>
      <c r="BJ58">
        <f t="shared" si="163"/>
        <v>37.166666666666664</v>
      </c>
      <c r="BK58">
        <f t="shared" si="163"/>
        <v>12.666666666666666</v>
      </c>
      <c r="BL58" s="7">
        <f t="shared" si="163"/>
        <v>5.541666666666667</v>
      </c>
      <c r="BM58" s="7">
        <f t="shared" si="163"/>
        <v>4.645833333333333</v>
      </c>
      <c r="BN58">
        <f t="shared" si="163"/>
        <v>4.2222222222222223</v>
      </c>
      <c r="BO58">
        <f t="shared" si="163"/>
        <v>72</v>
      </c>
      <c r="BS58" t="s">
        <v>10</v>
      </c>
      <c r="BT58" s="1">
        <f t="shared" ref="BT58:BZ58" si="164">SUM(BT7+BT15+BT23+BT31+BT39+BT47)/6</f>
        <v>17.666666666666668</v>
      </c>
      <c r="BU58">
        <f t="shared" si="164"/>
        <v>39.333333333333336</v>
      </c>
      <c r="BV58">
        <f t="shared" si="164"/>
        <v>16</v>
      </c>
      <c r="BW58" s="7">
        <f t="shared" si="164"/>
        <v>4.416666666666667</v>
      </c>
      <c r="BX58" s="7">
        <f t="shared" si="164"/>
        <v>4.916666666666667</v>
      </c>
      <c r="BY58">
        <f t="shared" si="164"/>
        <v>5.333333333333333</v>
      </c>
      <c r="BZ58">
        <f t="shared" si="164"/>
        <v>73</v>
      </c>
    </row>
    <row r="59" spans="1:78" x14ac:dyDescent="0.2">
      <c r="B59" t="s">
        <v>18</v>
      </c>
      <c r="C59" s="1">
        <f t="shared" si="125"/>
        <v>18.166666666666668</v>
      </c>
      <c r="D59" s="1">
        <f t="shared" si="125"/>
        <v>48.833333333333336</v>
      </c>
      <c r="E59" s="1">
        <f t="shared" si="125"/>
        <v>15.666666666666666</v>
      </c>
      <c r="F59">
        <f t="shared" si="125"/>
        <v>4.541666666666667</v>
      </c>
      <c r="G59" s="8">
        <f t="shared" ref="G59:I59" si="165">SUM(G8+G16+G24+G32+G40+G48)/6</f>
        <v>6.104166666666667</v>
      </c>
      <c r="H59" s="7">
        <f t="shared" si="165"/>
        <v>5.2222222222222223</v>
      </c>
      <c r="I59">
        <f t="shared" si="165"/>
        <v>82.666666666666671</v>
      </c>
      <c r="L59" t="s">
        <v>18</v>
      </c>
      <c r="M59" s="1">
        <f t="shared" ref="M59:P59" si="166">SUM(M8+M16+M24+M32+M40+M48)/6</f>
        <v>11.833333333333334</v>
      </c>
      <c r="N59" s="1">
        <f t="shared" si="166"/>
        <v>44.5</v>
      </c>
      <c r="O59" s="1">
        <f t="shared" si="166"/>
        <v>16</v>
      </c>
      <c r="P59">
        <f t="shared" si="166"/>
        <v>2.9583333333333335</v>
      </c>
      <c r="Q59" s="7">
        <f t="shared" ref="Q59:S59" si="167">SUM(Q8+Q16+Q24+Q32+Q40+Q48)/6</f>
        <v>5.5625</v>
      </c>
      <c r="R59">
        <f t="shared" si="167"/>
        <v>5.333333333333333</v>
      </c>
      <c r="S59">
        <f t="shared" si="167"/>
        <v>72.333333333333329</v>
      </c>
      <c r="V59" t="s">
        <v>18</v>
      </c>
      <c r="W59" s="1">
        <f t="shared" ref="W59:AC59" si="168">SUM(W8+W16+W24+W32+W40+W48)/6</f>
        <v>24.5</v>
      </c>
      <c r="X59" s="1">
        <f t="shared" si="168"/>
        <v>45.333333333333336</v>
      </c>
      <c r="Y59" s="1">
        <f t="shared" si="168"/>
        <v>14.5</v>
      </c>
      <c r="Z59">
        <f t="shared" si="168"/>
        <v>6.125</v>
      </c>
      <c r="AA59" s="7">
        <f t="shared" si="168"/>
        <v>5.666666666666667</v>
      </c>
      <c r="AB59">
        <f t="shared" si="168"/>
        <v>4.8333333333333339</v>
      </c>
      <c r="AC59">
        <f t="shared" si="168"/>
        <v>84.333333333333329</v>
      </c>
      <c r="AH59" s="29" t="s">
        <v>6</v>
      </c>
      <c r="AI59">
        <f t="shared" si="151"/>
        <v>13.392857142857142</v>
      </c>
      <c r="AJ59">
        <f t="shared" si="152"/>
        <v>30.25</v>
      </c>
      <c r="AK59">
        <f t="shared" si="153"/>
        <v>10.321428571428569</v>
      </c>
      <c r="AL59" s="10">
        <v>3.3482142857142856</v>
      </c>
      <c r="AM59" s="10">
        <v>3.78125</v>
      </c>
      <c r="AN59" s="10">
        <v>3.4404761904761898</v>
      </c>
      <c r="AO59">
        <f t="shared" si="154"/>
        <v>53.964285714285708</v>
      </c>
      <c r="AW59" t="s">
        <v>18</v>
      </c>
      <c r="AX59" s="1">
        <f t="shared" ref="AX59:BD59" si="169">SUM(AX8+AX16+AX24+AX32+AX40+AX48)/6</f>
        <v>17.833333333333332</v>
      </c>
      <c r="AY59" s="1">
        <f t="shared" si="169"/>
        <v>46.166666666666664</v>
      </c>
      <c r="AZ59" s="1">
        <f t="shared" si="169"/>
        <v>17</v>
      </c>
      <c r="BA59">
        <f t="shared" si="169"/>
        <v>4.458333333333333</v>
      </c>
      <c r="BB59" s="7">
        <f t="shared" si="169"/>
        <v>5.770833333333333</v>
      </c>
      <c r="BC59">
        <f t="shared" si="169"/>
        <v>5.666666666666667</v>
      </c>
      <c r="BD59">
        <f t="shared" si="169"/>
        <v>81</v>
      </c>
      <c r="BH59" t="s">
        <v>18</v>
      </c>
      <c r="BI59" s="1">
        <f t="shared" ref="BI59:BO59" si="170">SUM(BI8+BI16+BI24+BI32+BI40+BI48)/6</f>
        <v>17.666666666666668</v>
      </c>
      <c r="BJ59" s="1">
        <f t="shared" si="170"/>
        <v>43</v>
      </c>
      <c r="BK59" s="1">
        <f t="shared" si="170"/>
        <v>13.666666666666666</v>
      </c>
      <c r="BL59">
        <f t="shared" si="170"/>
        <v>4.416666666666667</v>
      </c>
      <c r="BM59" s="7">
        <f t="shared" si="170"/>
        <v>5.375</v>
      </c>
      <c r="BN59">
        <f t="shared" si="170"/>
        <v>4.5555555555555562</v>
      </c>
      <c r="BO59">
        <f t="shared" si="170"/>
        <v>74.333333333333329</v>
      </c>
      <c r="BS59" t="s">
        <v>18</v>
      </c>
      <c r="BT59" s="1">
        <f t="shared" ref="BT59:BZ59" si="171">SUM(BT8+BT16+BT24+BT32+BT40+BT48)/6</f>
        <v>18.5</v>
      </c>
      <c r="BU59" s="1">
        <f t="shared" si="171"/>
        <v>39.166666666666664</v>
      </c>
      <c r="BV59" s="1">
        <f t="shared" si="171"/>
        <v>15.833333333333334</v>
      </c>
      <c r="BW59">
        <f t="shared" si="171"/>
        <v>4.625</v>
      </c>
      <c r="BX59" s="7">
        <f t="shared" si="171"/>
        <v>4.895833333333333</v>
      </c>
      <c r="BY59">
        <f t="shared" si="171"/>
        <v>5.2777777777777777</v>
      </c>
      <c r="BZ59">
        <f t="shared" si="171"/>
        <v>73.5</v>
      </c>
    </row>
    <row r="60" spans="1:78" x14ac:dyDescent="0.2">
      <c r="B60" t="s">
        <v>11</v>
      </c>
      <c r="C60">
        <f t="shared" si="125"/>
        <v>18.166666666666668</v>
      </c>
      <c r="D60">
        <f t="shared" si="125"/>
        <v>50</v>
      </c>
      <c r="E60">
        <f t="shared" si="125"/>
        <v>15.5</v>
      </c>
      <c r="F60" s="7">
        <f t="shared" si="125"/>
        <v>4.541666666666667</v>
      </c>
      <c r="G60" s="7">
        <f t="shared" ref="G60:I60" si="172">SUM(G9+G17+G25+G33+G41+G49)/6</f>
        <v>6.25</v>
      </c>
      <c r="H60" s="7">
        <f t="shared" si="172"/>
        <v>5.166666666666667</v>
      </c>
      <c r="I60">
        <f t="shared" si="172"/>
        <v>83.666666666666671</v>
      </c>
      <c r="L60" t="s">
        <v>11</v>
      </c>
      <c r="M60">
        <f t="shared" ref="M60:P60" si="173">SUM(M9+M17+M25+M33+M41+M49)/6</f>
        <v>13</v>
      </c>
      <c r="N60">
        <f t="shared" si="173"/>
        <v>42.833333333333336</v>
      </c>
      <c r="O60">
        <f t="shared" si="173"/>
        <v>16.333333333333332</v>
      </c>
      <c r="P60" s="7">
        <f t="shared" si="173"/>
        <v>3.25</v>
      </c>
      <c r="Q60">
        <f t="shared" ref="Q60:S60" si="174">SUM(Q9+Q17+Q25+Q33+Q41+Q49)/6</f>
        <v>5.354166666666667</v>
      </c>
      <c r="R60">
        <f t="shared" si="174"/>
        <v>5.4444444444444438</v>
      </c>
      <c r="S60">
        <f t="shared" si="174"/>
        <v>72.166666666666671</v>
      </c>
      <c r="V60" t="s">
        <v>11</v>
      </c>
      <c r="W60">
        <f t="shared" ref="W60:AC60" si="175">SUM(W9+W17+W25+W33+W41+W49)/6</f>
        <v>21</v>
      </c>
      <c r="X60">
        <f t="shared" si="175"/>
        <v>45.166666666666664</v>
      </c>
      <c r="Y60">
        <f t="shared" si="175"/>
        <v>15</v>
      </c>
      <c r="Z60" s="7">
        <f t="shared" si="175"/>
        <v>5.25</v>
      </c>
      <c r="AA60">
        <f t="shared" si="175"/>
        <v>5.645833333333333</v>
      </c>
      <c r="AB60">
        <f t="shared" si="175"/>
        <v>5</v>
      </c>
      <c r="AC60">
        <f t="shared" si="175"/>
        <v>81.166666666666671</v>
      </c>
      <c r="AH60" s="29" t="s">
        <v>18</v>
      </c>
      <c r="AI60">
        <f t="shared" si="151"/>
        <v>13.875</v>
      </c>
      <c r="AJ60">
        <f t="shared" si="152"/>
        <v>29.666666666666668</v>
      </c>
      <c r="AK60">
        <f t="shared" si="153"/>
        <v>9.8750000000000018</v>
      </c>
      <c r="AL60" s="10">
        <v>3.46875</v>
      </c>
      <c r="AM60" s="10">
        <v>3.7083333333333335</v>
      </c>
      <c r="AN60" s="10">
        <v>3.2916666666666674</v>
      </c>
      <c r="AO60">
        <f t="shared" si="154"/>
        <v>53.416666666666671</v>
      </c>
      <c r="AW60" t="s">
        <v>11</v>
      </c>
      <c r="AX60">
        <f t="shared" ref="AX60:BD60" si="176">SUM(AX9+AX17+AX25+AX33+AX41+AX49)/6</f>
        <v>17.333333333333332</v>
      </c>
      <c r="AY60">
        <f t="shared" si="176"/>
        <v>46.5</v>
      </c>
      <c r="AZ60">
        <f t="shared" si="176"/>
        <v>15.333333333333334</v>
      </c>
      <c r="BA60" s="7">
        <f t="shared" si="176"/>
        <v>4.333333333333333</v>
      </c>
      <c r="BB60">
        <f t="shared" si="176"/>
        <v>5.8125</v>
      </c>
      <c r="BC60">
        <f t="shared" si="176"/>
        <v>5.1111111111111107</v>
      </c>
      <c r="BD60">
        <f t="shared" si="176"/>
        <v>79.166666666666671</v>
      </c>
      <c r="BH60" t="s">
        <v>11</v>
      </c>
      <c r="BI60">
        <f t="shared" ref="BI60:BO60" si="177">SUM(BI9+BI17+BI25+BI33+BI41+BI49)/6</f>
        <v>19.333333333333332</v>
      </c>
      <c r="BJ60">
        <f t="shared" si="177"/>
        <v>39.333333333333336</v>
      </c>
      <c r="BK60">
        <f t="shared" si="177"/>
        <v>13.833333333333334</v>
      </c>
      <c r="BL60" s="7">
        <f t="shared" si="177"/>
        <v>4.833333333333333</v>
      </c>
      <c r="BM60">
        <f t="shared" si="177"/>
        <v>4.916666666666667</v>
      </c>
      <c r="BN60">
        <f t="shared" si="177"/>
        <v>4.6111111111111116</v>
      </c>
      <c r="BO60">
        <f t="shared" si="177"/>
        <v>72.5</v>
      </c>
      <c r="BS60" t="s">
        <v>11</v>
      </c>
      <c r="BT60">
        <f t="shared" ref="BT60:BZ60" si="178">SUM(BT9+BT17+BT25+BT33+BT41+BT49)/6</f>
        <v>19.5</v>
      </c>
      <c r="BU60">
        <f t="shared" si="178"/>
        <v>41.333333333333336</v>
      </c>
      <c r="BV60">
        <f t="shared" si="178"/>
        <v>15.833333333333334</v>
      </c>
      <c r="BW60" s="7">
        <f t="shared" si="178"/>
        <v>4.875</v>
      </c>
      <c r="BX60">
        <f t="shared" si="178"/>
        <v>5.166666666666667</v>
      </c>
      <c r="BY60">
        <f t="shared" si="178"/>
        <v>5.2777777777777768</v>
      </c>
      <c r="BZ60">
        <f t="shared" si="178"/>
        <v>76.666666666666671</v>
      </c>
    </row>
    <row r="61" spans="1:78" x14ac:dyDescent="0.2">
      <c r="AH61" s="29" t="s">
        <v>8</v>
      </c>
      <c r="AI61">
        <f t="shared" si="151"/>
        <v>14.666666666666666</v>
      </c>
      <c r="AJ61">
        <f t="shared" si="152"/>
        <v>26.5</v>
      </c>
      <c r="AK61">
        <f t="shared" si="153"/>
        <v>9.6666666666666679</v>
      </c>
      <c r="AL61" s="10">
        <v>3.6666666666666665</v>
      </c>
      <c r="AM61" s="10">
        <v>3.3125</v>
      </c>
      <c r="AN61" s="10">
        <v>3.2222222222222228</v>
      </c>
      <c r="AO61">
        <f t="shared" si="154"/>
        <v>50.833333333333329</v>
      </c>
    </row>
    <row r="62" spans="1:78" x14ac:dyDescent="0.2">
      <c r="AH62" s="29" t="s">
        <v>11</v>
      </c>
      <c r="AI62">
        <f t="shared" si="151"/>
        <v>12.571428571428571</v>
      </c>
      <c r="AJ62">
        <f t="shared" si="152"/>
        <v>25.571428571428573</v>
      </c>
      <c r="AK62">
        <f t="shared" si="153"/>
        <v>10.285714285714285</v>
      </c>
      <c r="AL62" s="10">
        <v>3.1428571428571428</v>
      </c>
      <c r="AM62" s="10">
        <v>3.1964285714285716</v>
      </c>
      <c r="AN62" s="10">
        <v>3.4285714285714284</v>
      </c>
      <c r="AO62">
        <f t="shared" si="154"/>
        <v>48.428571428571431</v>
      </c>
    </row>
    <row r="63" spans="1:78" x14ac:dyDescent="0.2">
      <c r="B63" s="36" t="s">
        <v>38</v>
      </c>
      <c r="C63" s="37"/>
      <c r="D63" s="37"/>
      <c r="E63" s="37"/>
      <c r="F63" s="37"/>
      <c r="G63" s="37"/>
      <c r="H63" s="37"/>
      <c r="I63" s="37"/>
      <c r="L63" s="36" t="s">
        <v>38</v>
      </c>
      <c r="M63" s="37"/>
      <c r="N63" s="37"/>
      <c r="O63" s="37"/>
      <c r="P63" s="37"/>
      <c r="Q63" s="37"/>
      <c r="R63" s="37"/>
      <c r="S63" s="37"/>
      <c r="V63" s="36" t="s">
        <v>38</v>
      </c>
      <c r="W63" s="37"/>
      <c r="X63" s="37"/>
      <c r="Y63" s="37"/>
      <c r="Z63" s="37"/>
      <c r="AA63" s="37"/>
      <c r="AB63" s="37"/>
      <c r="AC63" s="37"/>
    </row>
    <row r="64" spans="1:78" x14ac:dyDescent="0.2">
      <c r="B64" s="38" t="s">
        <v>39</v>
      </c>
      <c r="C64" s="38"/>
      <c r="D64" s="38"/>
      <c r="E64" s="38"/>
      <c r="F64" s="38"/>
      <c r="G64" s="38"/>
      <c r="H64" s="38"/>
      <c r="I64" s="38"/>
      <c r="L64" s="38" t="s">
        <v>39</v>
      </c>
      <c r="M64" s="38"/>
      <c r="N64" s="38"/>
      <c r="O64" s="38"/>
      <c r="P64" s="38"/>
      <c r="Q64" s="38"/>
      <c r="R64" s="38"/>
      <c r="S64" s="38"/>
      <c r="V64" s="38" t="s">
        <v>39</v>
      </c>
      <c r="W64" s="38"/>
      <c r="X64" s="38"/>
      <c r="Y64" s="38"/>
      <c r="Z64" s="38"/>
      <c r="AA64" s="38"/>
      <c r="AB64" s="38"/>
      <c r="AC64" s="38"/>
    </row>
    <row r="67" spans="1:8" ht="19" x14ac:dyDescent="0.25">
      <c r="A67" s="39" t="s">
        <v>35</v>
      </c>
      <c r="B67" s="40"/>
      <c r="C67" s="40"/>
      <c r="D67" s="40"/>
      <c r="E67" s="40"/>
      <c r="F67" s="40"/>
      <c r="G67" s="40"/>
      <c r="H67" s="40"/>
    </row>
    <row r="232" spans="1:8" ht="19" x14ac:dyDescent="0.25">
      <c r="A232" s="39" t="s">
        <v>36</v>
      </c>
      <c r="B232" s="40"/>
      <c r="C232" s="40"/>
      <c r="D232" s="40"/>
      <c r="E232" s="40"/>
      <c r="F232" s="40"/>
      <c r="G232" s="40"/>
      <c r="H232" s="40"/>
    </row>
  </sheetData>
  <mergeCells count="29">
    <mergeCell ref="U1:AC1"/>
    <mergeCell ref="V52:AC52"/>
    <mergeCell ref="V63:AC63"/>
    <mergeCell ref="V64:AC64"/>
    <mergeCell ref="A67:H67"/>
    <mergeCell ref="A232:H232"/>
    <mergeCell ref="B52:I52"/>
    <mergeCell ref="K1:S1"/>
    <mergeCell ref="L52:S52"/>
    <mergeCell ref="L63:S63"/>
    <mergeCell ref="L64:S64"/>
    <mergeCell ref="B63:I63"/>
    <mergeCell ref="B64:I64"/>
    <mergeCell ref="A1:I1"/>
    <mergeCell ref="AH1:AP1"/>
    <mergeCell ref="AH6:AP6"/>
    <mergeCell ref="AH11:AP11"/>
    <mergeCell ref="AH33:AP33"/>
    <mergeCell ref="AH42:AP42"/>
    <mergeCell ref="AH16:AQ16"/>
    <mergeCell ref="AH21:AQ21"/>
    <mergeCell ref="AH26:AQ26"/>
    <mergeCell ref="AH31:AQ31"/>
    <mergeCell ref="AV1:BD1"/>
    <mergeCell ref="AW52:BD52"/>
    <mergeCell ref="BG1:BO1"/>
    <mergeCell ref="BH52:BO52"/>
    <mergeCell ref="BR1:BZ1"/>
    <mergeCell ref="BS52:BZ52"/>
  </mergeCells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BFDB-7F1F-CE43-A312-A9FEB24939A3}">
  <dimension ref="A1:AJ216"/>
  <sheetViews>
    <sheetView topLeftCell="M5" workbookViewId="0">
      <selection activeCell="S29" sqref="S29"/>
    </sheetView>
  </sheetViews>
  <sheetFormatPr baseColWidth="10" defaultRowHeight="16" x14ac:dyDescent="0.2"/>
  <cols>
    <col min="1" max="1" width="24.1640625" customWidth="1"/>
    <col min="2" max="2" width="19.83203125" customWidth="1"/>
    <col min="3" max="3" width="20.83203125" customWidth="1"/>
    <col min="4" max="4" width="13.5" customWidth="1"/>
    <col min="5" max="5" width="15" customWidth="1"/>
    <col min="6" max="6" width="15.83203125" customWidth="1"/>
    <col min="7" max="7" width="27.5" customWidth="1"/>
    <col min="8" max="8" width="17.1640625" customWidth="1"/>
    <col min="9" max="9" width="33.5" customWidth="1"/>
    <col min="10" max="10" width="26.5" customWidth="1"/>
    <col min="11" max="11" width="30.5" customWidth="1"/>
    <col min="12" max="12" width="18.5" customWidth="1"/>
    <col min="13" max="13" width="19.1640625" customWidth="1"/>
    <col min="17" max="17" width="19.33203125" customWidth="1"/>
    <col min="18" max="18" width="25.5" customWidth="1"/>
    <col min="19" max="19" width="50.83203125" customWidth="1"/>
    <col min="20" max="20" width="9.5" customWidth="1"/>
    <col min="21" max="21" width="15.1640625" customWidth="1"/>
    <col min="22" max="22" width="12.33203125" customWidth="1"/>
    <col min="23" max="23" width="15.1640625" customWidth="1"/>
    <col min="24" max="24" width="28.6640625" customWidth="1"/>
    <col min="25" max="25" width="18.6640625" customWidth="1"/>
    <col min="26" max="26" width="31.6640625" customWidth="1"/>
    <col min="29" max="29" width="25.6640625" customWidth="1"/>
    <col min="30" max="30" width="19.5" customWidth="1"/>
    <col min="31" max="31" width="23.83203125" customWidth="1"/>
    <col min="34" max="34" width="20.33203125" customWidth="1"/>
    <col min="35" max="35" width="17" customWidth="1"/>
    <col min="36" max="36" width="18.83203125" customWidth="1"/>
  </cols>
  <sheetData>
    <row r="1" spans="1:36" x14ac:dyDescent="0.2">
      <c r="X1" s="33" t="s">
        <v>177</v>
      </c>
      <c r="Y1" s="33"/>
      <c r="Z1" s="33"/>
      <c r="AC1" s="33" t="s">
        <v>178</v>
      </c>
      <c r="AD1" s="33"/>
      <c r="AE1" s="33"/>
      <c r="AH1" s="33" t="s">
        <v>179</v>
      </c>
      <c r="AI1" s="33"/>
      <c r="AJ1" s="33"/>
    </row>
    <row r="2" spans="1:36" ht="19" x14ac:dyDescent="0.25">
      <c r="A2" s="32" t="s">
        <v>17</v>
      </c>
      <c r="B2" s="32"/>
      <c r="C2" s="32"/>
      <c r="D2" s="2"/>
      <c r="E2" s="2"/>
      <c r="F2" s="2"/>
      <c r="G2" s="32" t="s">
        <v>40</v>
      </c>
      <c r="H2" s="32"/>
      <c r="I2" s="32"/>
      <c r="J2" s="2"/>
      <c r="K2" s="32" t="s">
        <v>86</v>
      </c>
      <c r="L2" s="32"/>
      <c r="M2" s="32"/>
      <c r="N2" s="2"/>
      <c r="Q2" s="32" t="s">
        <v>86</v>
      </c>
      <c r="R2" s="32"/>
      <c r="S2" s="32"/>
      <c r="X2" s="3" t="s">
        <v>0</v>
      </c>
      <c r="Y2" s="3" t="s">
        <v>1</v>
      </c>
      <c r="Z2" s="3" t="s">
        <v>28</v>
      </c>
      <c r="AA2" s="1"/>
      <c r="AB2" s="2"/>
      <c r="AC2" s="3" t="s">
        <v>0</v>
      </c>
      <c r="AD2" s="3" t="s">
        <v>1</v>
      </c>
      <c r="AE2" s="3" t="s">
        <v>28</v>
      </c>
      <c r="AF2" s="2"/>
      <c r="AH2" s="3" t="s">
        <v>0</v>
      </c>
      <c r="AI2" s="3" t="s">
        <v>1</v>
      </c>
      <c r="AJ2" s="3" t="s">
        <v>28</v>
      </c>
    </row>
    <row r="3" spans="1:36" s="2" customFormat="1" ht="19" x14ac:dyDescent="0.25">
      <c r="A3" s="3" t="s">
        <v>0</v>
      </c>
      <c r="B3" s="3" t="s">
        <v>1</v>
      </c>
      <c r="C3" s="3" t="s">
        <v>28</v>
      </c>
      <c r="D3" s="4"/>
      <c r="E3" s="4"/>
      <c r="G3" s="3" t="s">
        <v>0</v>
      </c>
      <c r="H3" s="3" t="s">
        <v>1</v>
      </c>
      <c r="I3" s="3" t="s">
        <v>28</v>
      </c>
      <c r="K3" s="3" t="s">
        <v>0</v>
      </c>
      <c r="L3" s="3" t="s">
        <v>1</v>
      </c>
      <c r="M3" s="3" t="s">
        <v>28</v>
      </c>
      <c r="Q3" s="3" t="s">
        <v>0</v>
      </c>
      <c r="R3" s="3" t="s">
        <v>1</v>
      </c>
      <c r="S3" s="3" t="s">
        <v>28</v>
      </c>
      <c r="X3" t="s">
        <v>5</v>
      </c>
      <c r="Y3" t="s">
        <v>6</v>
      </c>
      <c r="Z3" s="1">
        <v>60</v>
      </c>
      <c r="AA3" s="1"/>
      <c r="AB3" s="1"/>
      <c r="AC3" t="s">
        <v>5</v>
      </c>
      <c r="AD3" t="s">
        <v>6</v>
      </c>
      <c r="AE3" s="1">
        <v>73</v>
      </c>
      <c r="AF3" s="1"/>
      <c r="AH3" t="s">
        <v>5</v>
      </c>
      <c r="AI3" t="s">
        <v>6</v>
      </c>
      <c r="AJ3" s="1">
        <v>99</v>
      </c>
    </row>
    <row r="4" spans="1:36" x14ac:dyDescent="0.2">
      <c r="A4" t="s">
        <v>5</v>
      </c>
      <c r="B4" t="s">
        <v>6</v>
      </c>
      <c r="C4" s="1">
        <v>89</v>
      </c>
      <c r="D4" s="1"/>
      <c r="E4" s="1"/>
      <c r="G4" t="s">
        <v>5</v>
      </c>
      <c r="H4" t="s">
        <v>6</v>
      </c>
      <c r="I4" s="1">
        <v>81</v>
      </c>
      <c r="K4" t="s">
        <v>5</v>
      </c>
      <c r="L4" t="s">
        <v>6</v>
      </c>
      <c r="M4" s="1">
        <v>88</v>
      </c>
      <c r="Q4" t="s">
        <v>105</v>
      </c>
      <c r="R4" t="s">
        <v>103</v>
      </c>
      <c r="S4">
        <v>91</v>
      </c>
      <c r="X4" t="s">
        <v>5</v>
      </c>
      <c r="Y4" t="s">
        <v>7</v>
      </c>
      <c r="Z4" s="1">
        <v>77</v>
      </c>
      <c r="AA4" s="1"/>
      <c r="AB4" s="1"/>
      <c r="AC4" t="s">
        <v>5</v>
      </c>
      <c r="AD4" t="s">
        <v>7</v>
      </c>
      <c r="AE4" s="1">
        <v>81</v>
      </c>
      <c r="AF4" s="1"/>
      <c r="AH4" t="s">
        <v>5</v>
      </c>
      <c r="AI4" t="s">
        <v>7</v>
      </c>
      <c r="AJ4" s="1">
        <v>99</v>
      </c>
    </row>
    <row r="5" spans="1:36" x14ac:dyDescent="0.2">
      <c r="A5" t="s">
        <v>5</v>
      </c>
      <c r="B5" t="s">
        <v>7</v>
      </c>
      <c r="C5" s="1">
        <v>100</v>
      </c>
      <c r="D5" s="1"/>
      <c r="E5" s="1"/>
      <c r="G5" t="s">
        <v>5</v>
      </c>
      <c r="H5" t="s">
        <v>7</v>
      </c>
      <c r="I5" s="1">
        <v>88</v>
      </c>
      <c r="K5" t="s">
        <v>5</v>
      </c>
      <c r="L5" t="s">
        <v>7</v>
      </c>
      <c r="M5" s="1">
        <v>87</v>
      </c>
      <c r="Q5" t="s">
        <v>105</v>
      </c>
      <c r="R5" t="s">
        <v>165</v>
      </c>
      <c r="S5">
        <v>88</v>
      </c>
      <c r="X5" t="s">
        <v>5</v>
      </c>
      <c r="Y5" t="s">
        <v>8</v>
      </c>
      <c r="Z5" s="1">
        <v>62</v>
      </c>
      <c r="AA5" s="1"/>
      <c r="AB5" s="1"/>
      <c r="AC5" t="s">
        <v>5</v>
      </c>
      <c r="AD5" t="s">
        <v>8</v>
      </c>
      <c r="AE5" s="1">
        <v>79</v>
      </c>
      <c r="AF5" s="1"/>
      <c r="AH5" t="s">
        <v>5</v>
      </c>
      <c r="AI5" t="s">
        <v>8</v>
      </c>
      <c r="AJ5" s="1">
        <v>99</v>
      </c>
    </row>
    <row r="6" spans="1:36" x14ac:dyDescent="0.2">
      <c r="A6" t="s">
        <v>5</v>
      </c>
      <c r="B6" t="s">
        <v>8</v>
      </c>
      <c r="C6" s="1">
        <v>100</v>
      </c>
      <c r="D6" s="1"/>
      <c r="E6" s="1"/>
      <c r="G6" t="s">
        <v>5</v>
      </c>
      <c r="H6" t="s">
        <v>8</v>
      </c>
      <c r="I6" s="1">
        <v>81</v>
      </c>
      <c r="K6" t="s">
        <v>5</v>
      </c>
      <c r="L6" t="s">
        <v>8</v>
      </c>
      <c r="M6" s="1">
        <v>88</v>
      </c>
      <c r="Q6" s="32" t="s">
        <v>17</v>
      </c>
      <c r="R6" s="32"/>
      <c r="S6" s="32"/>
      <c r="X6" t="s">
        <v>5</v>
      </c>
      <c r="Y6" t="s">
        <v>9</v>
      </c>
      <c r="Z6" s="1">
        <v>72</v>
      </c>
      <c r="AA6" s="1"/>
      <c r="AB6" s="1"/>
      <c r="AC6" t="s">
        <v>5</v>
      </c>
      <c r="AD6" t="s">
        <v>9</v>
      </c>
      <c r="AE6" s="1">
        <v>79</v>
      </c>
      <c r="AF6" s="1"/>
      <c r="AH6" t="s">
        <v>5</v>
      </c>
      <c r="AI6" t="s">
        <v>9</v>
      </c>
      <c r="AJ6" s="1">
        <v>98</v>
      </c>
    </row>
    <row r="7" spans="1:36" ht="19" x14ac:dyDescent="0.25">
      <c r="A7" t="s">
        <v>5</v>
      </c>
      <c r="B7" t="s">
        <v>9</v>
      </c>
      <c r="C7" s="1">
        <v>89</v>
      </c>
      <c r="D7" s="1"/>
      <c r="E7" s="1"/>
      <c r="G7" t="s">
        <v>5</v>
      </c>
      <c r="H7" t="s">
        <v>9</v>
      </c>
      <c r="I7" s="1">
        <v>81</v>
      </c>
      <c r="K7" t="s">
        <v>5</v>
      </c>
      <c r="L7" t="s">
        <v>9</v>
      </c>
      <c r="M7" s="1">
        <v>88</v>
      </c>
      <c r="Q7" s="3" t="s">
        <v>0</v>
      </c>
      <c r="R7" s="3" t="s">
        <v>1</v>
      </c>
      <c r="S7" s="3" t="s">
        <v>28</v>
      </c>
      <c r="X7" t="s">
        <v>5</v>
      </c>
      <c r="Y7" t="s">
        <v>10</v>
      </c>
      <c r="Z7" s="1">
        <v>79</v>
      </c>
      <c r="AA7" s="1"/>
      <c r="AB7" s="1"/>
      <c r="AC7" t="s">
        <v>5</v>
      </c>
      <c r="AD7" t="s">
        <v>10</v>
      </c>
      <c r="AE7" s="1">
        <v>69</v>
      </c>
      <c r="AF7" s="1"/>
      <c r="AH7" t="s">
        <v>5</v>
      </c>
      <c r="AI7" t="s">
        <v>10</v>
      </c>
      <c r="AJ7" s="1">
        <v>98</v>
      </c>
    </row>
    <row r="8" spans="1:36" x14ac:dyDescent="0.2">
      <c r="A8" t="s">
        <v>5</v>
      </c>
      <c r="B8" t="s">
        <v>10</v>
      </c>
      <c r="C8" s="1">
        <v>90</v>
      </c>
      <c r="D8" s="1"/>
      <c r="E8" s="1"/>
      <c r="G8" t="s">
        <v>5</v>
      </c>
      <c r="H8" t="s">
        <v>10</v>
      </c>
      <c r="I8" s="1">
        <v>81</v>
      </c>
      <c r="K8" t="s">
        <v>5</v>
      </c>
      <c r="L8" t="s">
        <v>10</v>
      </c>
      <c r="M8" s="1">
        <v>93</v>
      </c>
      <c r="Q8" t="s">
        <v>105</v>
      </c>
      <c r="R8" t="s">
        <v>103</v>
      </c>
      <c r="S8">
        <v>81</v>
      </c>
      <c r="X8" t="s">
        <v>5</v>
      </c>
      <c r="Y8" t="s">
        <v>18</v>
      </c>
      <c r="Z8" s="1">
        <v>70</v>
      </c>
      <c r="AA8" s="1"/>
      <c r="AB8" s="1"/>
      <c r="AC8" t="s">
        <v>5</v>
      </c>
      <c r="AD8" t="s">
        <v>18</v>
      </c>
      <c r="AE8" s="1">
        <v>78</v>
      </c>
      <c r="AF8" s="1"/>
      <c r="AH8" t="s">
        <v>5</v>
      </c>
      <c r="AI8" t="s">
        <v>18</v>
      </c>
      <c r="AJ8" s="1">
        <v>99</v>
      </c>
    </row>
    <row r="9" spans="1:36" x14ac:dyDescent="0.2">
      <c r="A9" t="s">
        <v>5</v>
      </c>
      <c r="B9" t="s">
        <v>18</v>
      </c>
      <c r="C9" s="1">
        <v>100</v>
      </c>
      <c r="D9" s="1"/>
      <c r="E9" s="1"/>
      <c r="G9" t="s">
        <v>5</v>
      </c>
      <c r="H9" t="s">
        <v>18</v>
      </c>
      <c r="I9" s="1">
        <v>81</v>
      </c>
      <c r="K9" t="s">
        <v>5</v>
      </c>
      <c r="L9" t="s">
        <v>18</v>
      </c>
      <c r="M9" s="1">
        <v>87</v>
      </c>
      <c r="Q9" t="s">
        <v>105</v>
      </c>
      <c r="R9" t="s">
        <v>165</v>
      </c>
      <c r="S9">
        <v>80</v>
      </c>
      <c r="X9" t="s">
        <v>5</v>
      </c>
      <c r="Y9" t="s">
        <v>11</v>
      </c>
      <c r="Z9" s="1">
        <v>78</v>
      </c>
      <c r="AA9" s="1"/>
      <c r="AB9" s="1"/>
      <c r="AC9" t="s">
        <v>5</v>
      </c>
      <c r="AD9" t="s">
        <v>11</v>
      </c>
      <c r="AE9" s="1">
        <v>85</v>
      </c>
      <c r="AF9" s="1"/>
      <c r="AH9" t="s">
        <v>5</v>
      </c>
      <c r="AI9" t="s">
        <v>11</v>
      </c>
      <c r="AJ9" s="1">
        <v>99</v>
      </c>
    </row>
    <row r="10" spans="1:36" x14ac:dyDescent="0.2">
      <c r="A10" t="s">
        <v>5</v>
      </c>
      <c r="B10" t="s">
        <v>11</v>
      </c>
      <c r="C10" s="1">
        <v>89</v>
      </c>
      <c r="D10" s="1"/>
      <c r="E10" s="1"/>
      <c r="G10" t="s">
        <v>5</v>
      </c>
      <c r="H10" t="s">
        <v>11</v>
      </c>
      <c r="I10" s="1">
        <v>81</v>
      </c>
      <c r="K10" t="s">
        <v>5</v>
      </c>
      <c r="L10" t="s">
        <v>11</v>
      </c>
      <c r="M10" s="1">
        <v>91</v>
      </c>
      <c r="Z10" s="1"/>
      <c r="AA10" s="1"/>
      <c r="AB10" s="1"/>
      <c r="AE10" s="1"/>
      <c r="AF10" s="1"/>
      <c r="AJ10" s="1"/>
    </row>
    <row r="11" spans="1:36" x14ac:dyDescent="0.2">
      <c r="C11" s="1"/>
      <c r="D11" s="1"/>
      <c r="E11" s="1"/>
      <c r="I11" s="1"/>
      <c r="M11" s="1"/>
      <c r="Q11" s="41" t="s">
        <v>104</v>
      </c>
      <c r="R11" s="41"/>
      <c r="S11" s="41"/>
      <c r="X11" t="s">
        <v>12</v>
      </c>
      <c r="Y11" t="s">
        <v>6</v>
      </c>
      <c r="Z11" s="1">
        <v>53</v>
      </c>
      <c r="AA11" s="1"/>
      <c r="AB11" s="1"/>
      <c r="AC11" t="s">
        <v>12</v>
      </c>
      <c r="AD11" t="s">
        <v>6</v>
      </c>
      <c r="AE11" s="1">
        <v>84</v>
      </c>
      <c r="AF11" s="1"/>
      <c r="AH11" t="s">
        <v>12</v>
      </c>
      <c r="AI11" t="s">
        <v>6</v>
      </c>
      <c r="AJ11" s="1">
        <v>98</v>
      </c>
    </row>
    <row r="12" spans="1:36" ht="19" x14ac:dyDescent="0.25">
      <c r="A12" t="s">
        <v>12</v>
      </c>
      <c r="B12" t="s">
        <v>6</v>
      </c>
      <c r="C12" s="1">
        <v>100</v>
      </c>
      <c r="D12" s="1"/>
      <c r="E12" s="1"/>
      <c r="G12" t="s">
        <v>12</v>
      </c>
      <c r="H12" t="s">
        <v>6</v>
      </c>
      <c r="I12" s="1">
        <v>84</v>
      </c>
      <c r="K12" t="s">
        <v>12</v>
      </c>
      <c r="L12" t="s">
        <v>6</v>
      </c>
      <c r="M12" s="1">
        <v>90</v>
      </c>
      <c r="Q12" s="13" t="s">
        <v>0</v>
      </c>
      <c r="R12" s="13" t="s">
        <v>1</v>
      </c>
      <c r="S12" s="13" t="s">
        <v>28</v>
      </c>
      <c r="X12" t="s">
        <v>12</v>
      </c>
      <c r="Y12" t="s">
        <v>7</v>
      </c>
      <c r="Z12" s="1">
        <v>78</v>
      </c>
      <c r="AA12" s="1"/>
      <c r="AB12" s="1"/>
      <c r="AC12" t="s">
        <v>12</v>
      </c>
      <c r="AD12" t="s">
        <v>7</v>
      </c>
      <c r="AE12" s="1">
        <v>92</v>
      </c>
      <c r="AF12" s="1"/>
      <c r="AH12" t="s">
        <v>12</v>
      </c>
      <c r="AI12" t="s">
        <v>7</v>
      </c>
      <c r="AJ12" s="1">
        <v>98</v>
      </c>
    </row>
    <row r="13" spans="1:36" x14ac:dyDescent="0.2">
      <c r="A13" t="s">
        <v>12</v>
      </c>
      <c r="B13" t="s">
        <v>7</v>
      </c>
      <c r="C13" s="1">
        <v>100</v>
      </c>
      <c r="D13" s="1"/>
      <c r="E13" s="1"/>
      <c r="G13" t="s">
        <v>12</v>
      </c>
      <c r="H13" t="s">
        <v>7</v>
      </c>
      <c r="I13" s="1">
        <v>86</v>
      </c>
      <c r="K13" t="s">
        <v>12</v>
      </c>
      <c r="L13" t="s">
        <v>7</v>
      </c>
      <c r="M13" s="1">
        <v>93</v>
      </c>
      <c r="Q13" t="s">
        <v>105</v>
      </c>
      <c r="R13" t="s">
        <v>103</v>
      </c>
      <c r="S13">
        <v>100</v>
      </c>
      <c r="X13" t="s">
        <v>12</v>
      </c>
      <c r="Y13" t="s">
        <v>8</v>
      </c>
      <c r="Z13" s="1">
        <v>68</v>
      </c>
      <c r="AA13" s="1"/>
      <c r="AB13" s="1"/>
      <c r="AC13" t="s">
        <v>12</v>
      </c>
      <c r="AD13" t="s">
        <v>8</v>
      </c>
      <c r="AE13" s="1">
        <v>82</v>
      </c>
      <c r="AF13" s="1"/>
      <c r="AH13" t="s">
        <v>12</v>
      </c>
      <c r="AI13" t="s">
        <v>8</v>
      </c>
      <c r="AJ13" s="1">
        <v>97</v>
      </c>
    </row>
    <row r="14" spans="1:36" x14ac:dyDescent="0.2">
      <c r="A14" t="s">
        <v>12</v>
      </c>
      <c r="B14" t="s">
        <v>8</v>
      </c>
      <c r="C14" s="1">
        <v>100</v>
      </c>
      <c r="D14" s="1"/>
      <c r="E14" s="1"/>
      <c r="G14" t="s">
        <v>12</v>
      </c>
      <c r="H14" t="s">
        <v>8</v>
      </c>
      <c r="I14" s="1">
        <v>85</v>
      </c>
      <c r="K14" t="s">
        <v>12</v>
      </c>
      <c r="L14" t="s">
        <v>8</v>
      </c>
      <c r="M14" s="1">
        <v>97</v>
      </c>
      <c r="Q14" t="s">
        <v>105</v>
      </c>
      <c r="R14" t="s">
        <v>165</v>
      </c>
      <c r="S14">
        <v>100</v>
      </c>
      <c r="X14" t="s">
        <v>12</v>
      </c>
      <c r="Y14" t="s">
        <v>9</v>
      </c>
      <c r="Z14" s="1">
        <v>68</v>
      </c>
      <c r="AA14" s="1"/>
      <c r="AB14" s="1"/>
      <c r="AC14" t="s">
        <v>12</v>
      </c>
      <c r="AD14" t="s">
        <v>9</v>
      </c>
      <c r="AE14" s="1">
        <v>84</v>
      </c>
      <c r="AF14" s="1"/>
      <c r="AH14" t="s">
        <v>12</v>
      </c>
      <c r="AI14" t="s">
        <v>9</v>
      </c>
      <c r="AJ14" s="1">
        <v>95</v>
      </c>
    </row>
    <row r="15" spans="1:36" x14ac:dyDescent="0.2">
      <c r="A15" t="s">
        <v>12</v>
      </c>
      <c r="B15" t="s">
        <v>9</v>
      </c>
      <c r="C15" s="1">
        <v>89</v>
      </c>
      <c r="D15" s="1"/>
      <c r="E15" s="1"/>
      <c r="G15" t="s">
        <v>12</v>
      </c>
      <c r="H15" t="s">
        <v>9</v>
      </c>
      <c r="I15" s="1">
        <v>86</v>
      </c>
      <c r="K15" t="s">
        <v>12</v>
      </c>
      <c r="L15" t="s">
        <v>9</v>
      </c>
      <c r="M15" s="1">
        <v>93</v>
      </c>
      <c r="X15" t="s">
        <v>12</v>
      </c>
      <c r="Y15" t="s">
        <v>10</v>
      </c>
      <c r="Z15" s="1">
        <v>64</v>
      </c>
      <c r="AA15" s="1"/>
      <c r="AB15" s="1"/>
      <c r="AC15" t="s">
        <v>12</v>
      </c>
      <c r="AD15" t="s">
        <v>10</v>
      </c>
      <c r="AE15" s="1">
        <v>80</v>
      </c>
      <c r="AF15" s="1"/>
      <c r="AH15" t="s">
        <v>12</v>
      </c>
      <c r="AI15" t="s">
        <v>10</v>
      </c>
      <c r="AJ15" s="1">
        <v>96</v>
      </c>
    </row>
    <row r="16" spans="1:36" x14ac:dyDescent="0.2">
      <c r="A16" t="s">
        <v>12</v>
      </c>
      <c r="B16" t="s">
        <v>10</v>
      </c>
      <c r="C16" s="1">
        <v>100</v>
      </c>
      <c r="D16" s="1"/>
      <c r="E16" s="1"/>
      <c r="G16" t="s">
        <v>12</v>
      </c>
      <c r="H16" t="s">
        <v>10</v>
      </c>
      <c r="I16" s="1">
        <v>86</v>
      </c>
      <c r="K16" t="s">
        <v>12</v>
      </c>
      <c r="L16" t="s">
        <v>10</v>
      </c>
      <c r="M16" s="1">
        <v>93</v>
      </c>
      <c r="Q16" s="32" t="s">
        <v>177</v>
      </c>
      <c r="R16" s="33"/>
      <c r="S16" s="33"/>
      <c r="X16" t="s">
        <v>12</v>
      </c>
      <c r="Y16" t="s">
        <v>18</v>
      </c>
      <c r="Z16" s="1">
        <v>66</v>
      </c>
      <c r="AA16" s="1"/>
      <c r="AB16" s="1"/>
      <c r="AC16" t="s">
        <v>12</v>
      </c>
      <c r="AD16" t="s">
        <v>18</v>
      </c>
      <c r="AE16" s="1">
        <v>80</v>
      </c>
      <c r="AF16" s="1"/>
      <c r="AH16" t="s">
        <v>12</v>
      </c>
      <c r="AI16" t="s">
        <v>18</v>
      </c>
      <c r="AJ16" s="1">
        <v>98</v>
      </c>
    </row>
    <row r="17" spans="1:36" ht="19" x14ac:dyDescent="0.25">
      <c r="A17" t="s">
        <v>12</v>
      </c>
      <c r="B17" t="s">
        <v>18</v>
      </c>
      <c r="C17" s="1">
        <v>100</v>
      </c>
      <c r="D17" s="1"/>
      <c r="E17" s="1"/>
      <c r="G17" t="s">
        <v>12</v>
      </c>
      <c r="H17" t="s">
        <v>18</v>
      </c>
      <c r="I17" s="1">
        <v>88</v>
      </c>
      <c r="K17" t="s">
        <v>12</v>
      </c>
      <c r="L17" t="s">
        <v>18</v>
      </c>
      <c r="M17" s="1">
        <v>90</v>
      </c>
      <c r="Q17" s="13" t="s">
        <v>0</v>
      </c>
      <c r="R17" s="13" t="s">
        <v>1</v>
      </c>
      <c r="S17" s="13" t="s">
        <v>28</v>
      </c>
      <c r="X17" t="s">
        <v>12</v>
      </c>
      <c r="Y17" t="s">
        <v>11</v>
      </c>
      <c r="Z17" s="1">
        <v>70</v>
      </c>
      <c r="AA17" s="1"/>
      <c r="AB17" s="1"/>
      <c r="AC17" t="s">
        <v>12</v>
      </c>
      <c r="AD17" t="s">
        <v>11</v>
      </c>
      <c r="AE17" s="1">
        <v>76</v>
      </c>
      <c r="AF17" s="1"/>
      <c r="AH17" t="s">
        <v>12</v>
      </c>
      <c r="AI17" t="s">
        <v>11</v>
      </c>
      <c r="AJ17" s="1">
        <v>96</v>
      </c>
    </row>
    <row r="18" spans="1:36" x14ac:dyDescent="0.2">
      <c r="A18" t="s">
        <v>12</v>
      </c>
      <c r="B18" t="s">
        <v>11</v>
      </c>
      <c r="C18" s="1">
        <v>90</v>
      </c>
      <c r="D18" s="1"/>
      <c r="E18" s="1"/>
      <c r="G18" t="s">
        <v>12</v>
      </c>
      <c r="H18" t="s">
        <v>11</v>
      </c>
      <c r="I18" s="1">
        <v>86</v>
      </c>
      <c r="K18" t="s">
        <v>12</v>
      </c>
      <c r="L18" t="s">
        <v>11</v>
      </c>
      <c r="M18" s="1">
        <v>93</v>
      </c>
      <c r="Q18" t="s">
        <v>102</v>
      </c>
      <c r="R18" t="s">
        <v>103</v>
      </c>
      <c r="S18">
        <v>76</v>
      </c>
      <c r="Z18" s="1"/>
      <c r="AA18" s="1"/>
      <c r="AB18" s="1"/>
      <c r="AE18" s="1"/>
      <c r="AF18" s="1"/>
      <c r="AJ18" s="1"/>
    </row>
    <row r="19" spans="1:36" x14ac:dyDescent="0.2">
      <c r="C19" s="1"/>
      <c r="D19" s="1"/>
      <c r="E19" s="1"/>
      <c r="I19" s="1"/>
      <c r="M19" s="1"/>
      <c r="Q19" t="s">
        <v>168</v>
      </c>
      <c r="R19" t="s">
        <v>165</v>
      </c>
      <c r="S19">
        <v>70</v>
      </c>
      <c r="X19" t="s">
        <v>13</v>
      </c>
      <c r="Y19" t="s">
        <v>6</v>
      </c>
      <c r="Z19" s="1">
        <v>64</v>
      </c>
      <c r="AA19" s="1"/>
      <c r="AB19" s="1"/>
      <c r="AC19" t="s">
        <v>13</v>
      </c>
      <c r="AD19" t="s">
        <v>6</v>
      </c>
      <c r="AE19" s="1">
        <v>80</v>
      </c>
      <c r="AF19" s="1"/>
      <c r="AH19" t="s">
        <v>13</v>
      </c>
      <c r="AI19" t="s">
        <v>6</v>
      </c>
      <c r="AJ19" s="1">
        <v>97</v>
      </c>
    </row>
    <row r="20" spans="1:36" x14ac:dyDescent="0.2">
      <c r="A20" t="s">
        <v>13</v>
      </c>
      <c r="B20" t="s">
        <v>6</v>
      </c>
      <c r="C20" s="1">
        <v>86</v>
      </c>
      <c r="D20" s="1"/>
      <c r="E20" s="1"/>
      <c r="G20" t="s">
        <v>13</v>
      </c>
      <c r="H20" t="s">
        <v>6</v>
      </c>
      <c r="I20" s="1">
        <v>78</v>
      </c>
      <c r="K20" t="s">
        <v>13</v>
      </c>
      <c r="L20" t="s">
        <v>6</v>
      </c>
      <c r="M20" s="1">
        <v>87</v>
      </c>
      <c r="X20" t="s">
        <v>13</v>
      </c>
      <c r="Y20" t="s">
        <v>7</v>
      </c>
      <c r="Z20" s="1">
        <v>72</v>
      </c>
      <c r="AA20" s="1"/>
      <c r="AB20" s="1"/>
      <c r="AC20" t="s">
        <v>13</v>
      </c>
      <c r="AD20" t="s">
        <v>7</v>
      </c>
      <c r="AE20" s="1">
        <v>81</v>
      </c>
      <c r="AF20" s="1"/>
      <c r="AH20" t="s">
        <v>13</v>
      </c>
      <c r="AI20" t="s">
        <v>7</v>
      </c>
      <c r="AJ20" s="1">
        <v>97</v>
      </c>
    </row>
    <row r="21" spans="1:36" x14ac:dyDescent="0.2">
      <c r="A21" t="s">
        <v>13</v>
      </c>
      <c r="B21" t="s">
        <v>7</v>
      </c>
      <c r="C21" s="1">
        <v>100</v>
      </c>
      <c r="D21" s="1"/>
      <c r="E21" s="1"/>
      <c r="G21" t="s">
        <v>13</v>
      </c>
      <c r="H21" t="s">
        <v>7</v>
      </c>
      <c r="I21" s="1">
        <v>82</v>
      </c>
      <c r="K21" t="s">
        <v>13</v>
      </c>
      <c r="L21" t="s">
        <v>7</v>
      </c>
      <c r="M21" s="1">
        <v>88</v>
      </c>
      <c r="Q21" s="32" t="s">
        <v>178</v>
      </c>
      <c r="R21" s="33"/>
      <c r="S21" s="33"/>
      <c r="X21" t="s">
        <v>13</v>
      </c>
      <c r="Y21" t="s">
        <v>8</v>
      </c>
      <c r="Z21" s="1">
        <v>66</v>
      </c>
      <c r="AA21" s="1"/>
      <c r="AB21" s="1"/>
      <c r="AC21" t="s">
        <v>13</v>
      </c>
      <c r="AD21" t="s">
        <v>8</v>
      </c>
      <c r="AE21" s="1">
        <v>77</v>
      </c>
      <c r="AF21" s="1"/>
      <c r="AH21" t="s">
        <v>13</v>
      </c>
      <c r="AI21" t="s">
        <v>8</v>
      </c>
      <c r="AJ21" s="1">
        <v>98</v>
      </c>
    </row>
    <row r="22" spans="1:36" ht="19" x14ac:dyDescent="0.25">
      <c r="A22" t="s">
        <v>13</v>
      </c>
      <c r="B22" t="s">
        <v>8</v>
      </c>
      <c r="C22" s="1">
        <v>90</v>
      </c>
      <c r="D22" s="1"/>
      <c r="E22" s="1"/>
      <c r="G22" t="s">
        <v>13</v>
      </c>
      <c r="H22" t="s">
        <v>8</v>
      </c>
      <c r="I22" s="1">
        <v>78</v>
      </c>
      <c r="K22" t="s">
        <v>13</v>
      </c>
      <c r="L22" t="s">
        <v>8</v>
      </c>
      <c r="M22" s="1">
        <v>90</v>
      </c>
      <c r="Q22" s="13" t="s">
        <v>0</v>
      </c>
      <c r="R22" s="13" t="s">
        <v>1</v>
      </c>
      <c r="S22" s="13" t="s">
        <v>28</v>
      </c>
      <c r="X22" t="s">
        <v>13</v>
      </c>
      <c r="Y22" t="s">
        <v>9</v>
      </c>
      <c r="Z22" s="1">
        <v>68</v>
      </c>
      <c r="AA22" s="1"/>
      <c r="AB22" s="1"/>
      <c r="AC22" t="s">
        <v>13</v>
      </c>
      <c r="AD22" t="s">
        <v>9</v>
      </c>
      <c r="AE22" s="1">
        <v>62</v>
      </c>
      <c r="AF22" s="1"/>
      <c r="AH22" t="s">
        <v>13</v>
      </c>
      <c r="AI22" t="s">
        <v>9</v>
      </c>
      <c r="AJ22" s="1">
        <v>92</v>
      </c>
    </row>
    <row r="23" spans="1:36" x14ac:dyDescent="0.2">
      <c r="A23" t="s">
        <v>13</v>
      </c>
      <c r="B23" t="s">
        <v>9</v>
      </c>
      <c r="C23" s="1">
        <v>90</v>
      </c>
      <c r="D23" s="1"/>
      <c r="E23" s="1"/>
      <c r="G23" t="s">
        <v>13</v>
      </c>
      <c r="H23" t="s">
        <v>9</v>
      </c>
      <c r="I23" s="1">
        <v>78</v>
      </c>
      <c r="K23" t="s">
        <v>13</v>
      </c>
      <c r="L23" t="s">
        <v>9</v>
      </c>
      <c r="M23" s="1">
        <v>82</v>
      </c>
      <c r="Q23" t="s">
        <v>102</v>
      </c>
      <c r="R23" t="s">
        <v>103</v>
      </c>
      <c r="S23">
        <v>82</v>
      </c>
      <c r="X23" t="s">
        <v>13</v>
      </c>
      <c r="Y23" t="s">
        <v>10</v>
      </c>
      <c r="Z23" s="1">
        <v>68</v>
      </c>
      <c r="AA23" s="1"/>
      <c r="AB23" s="1"/>
      <c r="AC23" t="s">
        <v>13</v>
      </c>
      <c r="AD23" t="s">
        <v>10</v>
      </c>
      <c r="AE23" s="1">
        <v>68</v>
      </c>
      <c r="AF23" s="1"/>
      <c r="AH23" t="s">
        <v>13</v>
      </c>
      <c r="AI23" t="s">
        <v>10</v>
      </c>
      <c r="AJ23" s="1">
        <v>95</v>
      </c>
    </row>
    <row r="24" spans="1:36" x14ac:dyDescent="0.2">
      <c r="A24" t="s">
        <v>13</v>
      </c>
      <c r="B24" t="s">
        <v>10</v>
      </c>
      <c r="C24" s="1">
        <v>89</v>
      </c>
      <c r="D24" s="1"/>
      <c r="E24" s="1"/>
      <c r="G24" t="s">
        <v>13</v>
      </c>
      <c r="H24" t="s">
        <v>10</v>
      </c>
      <c r="I24" s="1">
        <v>78</v>
      </c>
      <c r="K24" t="s">
        <v>13</v>
      </c>
      <c r="L24" t="s">
        <v>10</v>
      </c>
      <c r="M24" s="1">
        <v>82</v>
      </c>
      <c r="Q24" t="s">
        <v>168</v>
      </c>
      <c r="R24" t="s">
        <v>165</v>
      </c>
      <c r="S24">
        <v>84</v>
      </c>
      <c r="X24" t="s">
        <v>13</v>
      </c>
      <c r="Y24" t="s">
        <v>18</v>
      </c>
      <c r="Z24" s="1">
        <v>68</v>
      </c>
      <c r="AA24" s="1"/>
      <c r="AB24" s="1"/>
      <c r="AC24" t="s">
        <v>13</v>
      </c>
      <c r="AD24" t="s">
        <v>18</v>
      </c>
      <c r="AE24" s="1">
        <v>78</v>
      </c>
      <c r="AF24" s="1"/>
      <c r="AH24" t="s">
        <v>13</v>
      </c>
      <c r="AI24" t="s">
        <v>18</v>
      </c>
      <c r="AJ24" s="1">
        <v>94</v>
      </c>
    </row>
    <row r="25" spans="1:36" x14ac:dyDescent="0.2">
      <c r="A25" t="s">
        <v>13</v>
      </c>
      <c r="B25" t="s">
        <v>18</v>
      </c>
      <c r="C25" s="1">
        <v>100</v>
      </c>
      <c r="D25" s="1"/>
      <c r="E25" s="1"/>
      <c r="G25" t="s">
        <v>13</v>
      </c>
      <c r="H25" t="s">
        <v>18</v>
      </c>
      <c r="I25" s="1">
        <v>78</v>
      </c>
      <c r="K25" t="s">
        <v>13</v>
      </c>
      <c r="L25" t="s">
        <v>18</v>
      </c>
      <c r="M25" s="1">
        <v>89</v>
      </c>
      <c r="X25" t="s">
        <v>13</v>
      </c>
      <c r="Y25" t="s">
        <v>11</v>
      </c>
      <c r="Z25" s="1">
        <v>66</v>
      </c>
      <c r="AA25" s="1"/>
      <c r="AB25" s="1"/>
      <c r="AC25" t="s">
        <v>13</v>
      </c>
      <c r="AD25" t="s">
        <v>11</v>
      </c>
      <c r="AE25" s="1">
        <v>80</v>
      </c>
      <c r="AF25" s="1"/>
      <c r="AH25" t="s">
        <v>13</v>
      </c>
      <c r="AI25" t="s">
        <v>11</v>
      </c>
      <c r="AJ25" s="1">
        <v>94</v>
      </c>
    </row>
    <row r="26" spans="1:36" x14ac:dyDescent="0.2">
      <c r="A26" t="s">
        <v>13</v>
      </c>
      <c r="B26" t="s">
        <v>11</v>
      </c>
      <c r="C26" s="1">
        <v>83</v>
      </c>
      <c r="D26" s="1"/>
      <c r="E26" s="1"/>
      <c r="G26" t="s">
        <v>13</v>
      </c>
      <c r="H26" t="s">
        <v>11</v>
      </c>
      <c r="I26" s="1">
        <v>81</v>
      </c>
      <c r="K26" t="s">
        <v>13</v>
      </c>
      <c r="L26" t="s">
        <v>11</v>
      </c>
      <c r="M26" s="1">
        <v>86</v>
      </c>
      <c r="Q26" s="32" t="s">
        <v>179</v>
      </c>
      <c r="R26" s="33"/>
      <c r="S26" s="33"/>
      <c r="U26" s="16"/>
      <c r="V26" s="25"/>
      <c r="W26" s="5"/>
      <c r="Z26" s="1"/>
      <c r="AA26" s="1"/>
      <c r="AB26" s="1"/>
      <c r="AE26" s="1"/>
      <c r="AF26" s="1"/>
      <c r="AJ26" s="1"/>
    </row>
    <row r="27" spans="1:36" ht="19" x14ac:dyDescent="0.25">
      <c r="C27" s="1"/>
      <c r="D27" s="1"/>
      <c r="E27" s="1"/>
      <c r="I27" s="1"/>
      <c r="M27" s="1"/>
      <c r="Q27" s="13" t="s">
        <v>0</v>
      </c>
      <c r="R27" s="13" t="s">
        <v>1</v>
      </c>
      <c r="S27" s="13" t="s">
        <v>28</v>
      </c>
      <c r="U27" s="2"/>
      <c r="V27" s="26"/>
      <c r="X27" t="s">
        <v>14</v>
      </c>
      <c r="Y27" t="s">
        <v>6</v>
      </c>
      <c r="Z27" s="1">
        <v>56</v>
      </c>
      <c r="AA27" s="1"/>
      <c r="AB27" s="1"/>
      <c r="AC27" t="s">
        <v>14</v>
      </c>
      <c r="AD27" t="s">
        <v>6</v>
      </c>
      <c r="AE27" s="1">
        <v>72</v>
      </c>
      <c r="AF27" s="1"/>
      <c r="AH27" t="s">
        <v>14</v>
      </c>
      <c r="AI27" t="s">
        <v>6</v>
      </c>
      <c r="AJ27" s="1">
        <v>92</v>
      </c>
    </row>
    <row r="28" spans="1:36" x14ac:dyDescent="0.2">
      <c r="A28" t="s">
        <v>14</v>
      </c>
      <c r="B28" t="s">
        <v>6</v>
      </c>
      <c r="C28" s="1">
        <v>87</v>
      </c>
      <c r="D28" s="1"/>
      <c r="E28" s="1"/>
      <c r="G28" t="s">
        <v>14</v>
      </c>
      <c r="H28" t="s">
        <v>6</v>
      </c>
      <c r="I28" s="1">
        <v>80</v>
      </c>
      <c r="K28" t="s">
        <v>14</v>
      </c>
      <c r="L28" t="s">
        <v>6</v>
      </c>
      <c r="M28" s="1">
        <v>88</v>
      </c>
      <c r="Q28" t="s">
        <v>102</v>
      </c>
      <c r="R28" t="s">
        <v>103</v>
      </c>
      <c r="S28">
        <v>99</v>
      </c>
      <c r="U28" s="2"/>
      <c r="V28" s="26"/>
      <c r="X28" t="s">
        <v>14</v>
      </c>
      <c r="Y28" t="s">
        <v>7</v>
      </c>
      <c r="Z28" s="1">
        <v>78</v>
      </c>
      <c r="AA28" s="1"/>
      <c r="AB28" s="1"/>
      <c r="AC28" t="s">
        <v>14</v>
      </c>
      <c r="AD28" t="s">
        <v>7</v>
      </c>
      <c r="AE28" s="1">
        <v>78</v>
      </c>
      <c r="AF28" s="1"/>
      <c r="AH28" t="s">
        <v>14</v>
      </c>
      <c r="AI28" t="s">
        <v>7</v>
      </c>
      <c r="AJ28" s="1">
        <v>90</v>
      </c>
    </row>
    <row r="29" spans="1:36" x14ac:dyDescent="0.2">
      <c r="A29" t="s">
        <v>14</v>
      </c>
      <c r="B29" t="s">
        <v>7</v>
      </c>
      <c r="C29" s="1">
        <v>89</v>
      </c>
      <c r="D29" s="1"/>
      <c r="E29" s="1"/>
      <c r="G29" t="s">
        <v>14</v>
      </c>
      <c r="H29" t="s">
        <v>7</v>
      </c>
      <c r="I29" s="1">
        <v>80</v>
      </c>
      <c r="K29" t="s">
        <v>14</v>
      </c>
      <c r="L29" t="s">
        <v>7</v>
      </c>
      <c r="M29" s="1">
        <v>84</v>
      </c>
      <c r="Q29" t="s">
        <v>168</v>
      </c>
      <c r="R29" t="s">
        <v>162</v>
      </c>
      <c r="S29">
        <v>99</v>
      </c>
      <c r="U29" s="2"/>
      <c r="V29" s="26"/>
      <c r="X29" t="s">
        <v>14</v>
      </c>
      <c r="Y29" t="s">
        <v>8</v>
      </c>
      <c r="Z29" s="1">
        <v>66</v>
      </c>
      <c r="AA29" s="1"/>
      <c r="AB29" s="1"/>
      <c r="AC29" t="s">
        <v>14</v>
      </c>
      <c r="AD29" t="s">
        <v>8</v>
      </c>
      <c r="AE29" s="1">
        <v>81</v>
      </c>
      <c r="AF29" s="1"/>
      <c r="AH29" t="s">
        <v>14</v>
      </c>
      <c r="AI29" t="s">
        <v>8</v>
      </c>
      <c r="AJ29" s="1">
        <v>92</v>
      </c>
    </row>
    <row r="30" spans="1:36" x14ac:dyDescent="0.2">
      <c r="A30" t="s">
        <v>14</v>
      </c>
      <c r="B30" t="s">
        <v>8</v>
      </c>
      <c r="C30" s="1">
        <v>82</v>
      </c>
      <c r="D30" s="1"/>
      <c r="E30" s="1"/>
      <c r="G30" t="s">
        <v>14</v>
      </c>
      <c r="H30" t="s">
        <v>8</v>
      </c>
      <c r="I30" s="1">
        <v>80</v>
      </c>
      <c r="K30" t="s">
        <v>14</v>
      </c>
      <c r="L30" t="s">
        <v>8</v>
      </c>
      <c r="M30" s="1">
        <v>87</v>
      </c>
      <c r="U30" s="2"/>
      <c r="V30" s="26"/>
      <c r="X30" t="s">
        <v>14</v>
      </c>
      <c r="Y30" t="s">
        <v>9</v>
      </c>
      <c r="Z30" s="1">
        <v>58</v>
      </c>
      <c r="AA30" s="1"/>
      <c r="AB30" s="1"/>
      <c r="AC30" t="s">
        <v>14</v>
      </c>
      <c r="AD30" t="s">
        <v>9</v>
      </c>
      <c r="AE30" s="1">
        <v>81</v>
      </c>
      <c r="AF30" s="1"/>
      <c r="AH30" t="s">
        <v>14</v>
      </c>
      <c r="AI30" t="s">
        <v>9</v>
      </c>
      <c r="AJ30" s="1">
        <v>93</v>
      </c>
    </row>
    <row r="31" spans="1:36" x14ac:dyDescent="0.2">
      <c r="A31" t="s">
        <v>14</v>
      </c>
      <c r="B31" t="s">
        <v>9</v>
      </c>
      <c r="C31" s="1">
        <v>90</v>
      </c>
      <c r="D31" s="1"/>
      <c r="E31" s="1"/>
      <c r="G31" t="s">
        <v>14</v>
      </c>
      <c r="H31" t="s">
        <v>9</v>
      </c>
      <c r="I31" s="1">
        <v>80</v>
      </c>
      <c r="K31" t="s">
        <v>14</v>
      </c>
      <c r="L31" t="s">
        <v>9</v>
      </c>
      <c r="M31" s="1">
        <v>88</v>
      </c>
      <c r="Q31" s="52" t="s">
        <v>186</v>
      </c>
      <c r="R31" s="52"/>
      <c r="S31" s="52"/>
      <c r="X31" t="s">
        <v>14</v>
      </c>
      <c r="Y31" t="s">
        <v>10</v>
      </c>
      <c r="Z31" s="1">
        <v>59</v>
      </c>
      <c r="AA31" s="1"/>
      <c r="AB31" s="1"/>
      <c r="AC31" t="s">
        <v>14</v>
      </c>
      <c r="AD31" t="s">
        <v>10</v>
      </c>
      <c r="AE31" s="1">
        <v>68</v>
      </c>
      <c r="AF31" s="1"/>
      <c r="AH31" t="s">
        <v>14</v>
      </c>
      <c r="AI31" t="s">
        <v>10</v>
      </c>
      <c r="AJ31" s="1">
        <v>91</v>
      </c>
    </row>
    <row r="32" spans="1:36" x14ac:dyDescent="0.2">
      <c r="A32" t="s">
        <v>14</v>
      </c>
      <c r="B32" t="s">
        <v>10</v>
      </c>
      <c r="C32" s="1">
        <v>90</v>
      </c>
      <c r="D32" s="1"/>
      <c r="E32" s="1"/>
      <c r="G32" t="s">
        <v>14</v>
      </c>
      <c r="H32" t="s">
        <v>10</v>
      </c>
      <c r="I32" s="1">
        <v>80</v>
      </c>
      <c r="K32" t="s">
        <v>14</v>
      </c>
      <c r="L32" t="s">
        <v>10</v>
      </c>
      <c r="M32" s="1">
        <v>88</v>
      </c>
      <c r="X32" t="s">
        <v>14</v>
      </c>
      <c r="Y32" t="s">
        <v>18</v>
      </c>
      <c r="Z32" s="1">
        <v>57</v>
      </c>
      <c r="AA32" s="1"/>
      <c r="AB32" s="1"/>
      <c r="AC32" t="s">
        <v>14</v>
      </c>
      <c r="AD32" t="s">
        <v>18</v>
      </c>
      <c r="AE32" s="1">
        <v>80</v>
      </c>
      <c r="AF32" s="1"/>
      <c r="AH32" t="s">
        <v>14</v>
      </c>
      <c r="AI32" t="s">
        <v>18</v>
      </c>
      <c r="AJ32" s="1">
        <v>92</v>
      </c>
    </row>
    <row r="33" spans="1:36" ht="17" customHeight="1" x14ac:dyDescent="0.2">
      <c r="A33" t="s">
        <v>14</v>
      </c>
      <c r="B33" t="s">
        <v>18</v>
      </c>
      <c r="C33" s="1">
        <v>90</v>
      </c>
      <c r="D33" s="1"/>
      <c r="E33" s="1"/>
      <c r="G33" t="s">
        <v>14</v>
      </c>
      <c r="H33" t="s">
        <v>18</v>
      </c>
      <c r="I33" s="1">
        <v>80</v>
      </c>
      <c r="K33" t="s">
        <v>14</v>
      </c>
      <c r="L33" t="s">
        <v>18</v>
      </c>
      <c r="M33" s="1">
        <v>88</v>
      </c>
      <c r="Q33" s="41" t="s">
        <v>108</v>
      </c>
      <c r="R33" s="41"/>
      <c r="S33" s="41"/>
      <c r="X33" t="s">
        <v>14</v>
      </c>
      <c r="Y33" t="s">
        <v>11</v>
      </c>
      <c r="Z33" s="1">
        <v>63</v>
      </c>
      <c r="AA33" s="1"/>
      <c r="AB33" s="1"/>
      <c r="AC33" t="s">
        <v>14</v>
      </c>
      <c r="AD33" t="s">
        <v>11</v>
      </c>
      <c r="AE33" s="1">
        <v>86</v>
      </c>
      <c r="AF33" s="1"/>
      <c r="AH33" t="s">
        <v>14</v>
      </c>
      <c r="AI33" t="s">
        <v>11</v>
      </c>
      <c r="AJ33" s="1">
        <v>91</v>
      </c>
    </row>
    <row r="34" spans="1:36" ht="17" customHeight="1" x14ac:dyDescent="0.25">
      <c r="A34" t="s">
        <v>14</v>
      </c>
      <c r="B34" t="s">
        <v>11</v>
      </c>
      <c r="C34" s="1">
        <v>90</v>
      </c>
      <c r="D34" s="1"/>
      <c r="E34" s="1"/>
      <c r="G34" t="s">
        <v>14</v>
      </c>
      <c r="H34" t="s">
        <v>11</v>
      </c>
      <c r="I34" s="1">
        <v>80</v>
      </c>
      <c r="K34" t="s">
        <v>14</v>
      </c>
      <c r="L34" t="s">
        <v>11</v>
      </c>
      <c r="M34" s="1">
        <v>86</v>
      </c>
      <c r="Q34" s="13" t="s">
        <v>0</v>
      </c>
      <c r="R34" s="13" t="s">
        <v>1</v>
      </c>
      <c r="S34" s="13" t="s">
        <v>28</v>
      </c>
      <c r="U34" s="16" t="s">
        <v>110</v>
      </c>
      <c r="V34" s="25">
        <v>72.41</v>
      </c>
      <c r="Z34" s="1"/>
      <c r="AA34" s="1"/>
      <c r="AB34" s="1"/>
      <c r="AE34" s="1"/>
      <c r="AF34" s="1"/>
      <c r="AJ34" s="1"/>
    </row>
    <row r="35" spans="1:36" x14ac:dyDescent="0.2">
      <c r="C35" s="1"/>
      <c r="D35" s="1"/>
      <c r="E35" s="1"/>
      <c r="I35" s="1"/>
      <c r="M35" s="1"/>
      <c r="Q35" t="s">
        <v>105</v>
      </c>
      <c r="R35" t="s">
        <v>149</v>
      </c>
      <c r="S35">
        <v>72</v>
      </c>
      <c r="U35" s="2" t="s">
        <v>109</v>
      </c>
      <c r="V35" s="26" t="s">
        <v>125</v>
      </c>
      <c r="X35" t="s">
        <v>15</v>
      </c>
      <c r="Y35" t="s">
        <v>6</v>
      </c>
      <c r="Z35" s="1">
        <v>55</v>
      </c>
      <c r="AA35" s="1"/>
      <c r="AB35" s="1"/>
      <c r="AC35" t="s">
        <v>15</v>
      </c>
      <c r="AD35" t="s">
        <v>6</v>
      </c>
      <c r="AE35" s="1">
        <v>78</v>
      </c>
      <c r="AF35" s="1"/>
      <c r="AH35" t="s">
        <v>15</v>
      </c>
      <c r="AI35" t="s">
        <v>6</v>
      </c>
      <c r="AJ35" s="1">
        <v>94</v>
      </c>
    </row>
    <row r="36" spans="1:36" x14ac:dyDescent="0.2">
      <c r="A36" t="s">
        <v>26</v>
      </c>
      <c r="B36" t="s">
        <v>6</v>
      </c>
      <c r="C36" s="1">
        <v>100</v>
      </c>
      <c r="D36" s="1"/>
      <c r="E36" s="1"/>
      <c r="G36" t="s">
        <v>26</v>
      </c>
      <c r="H36" t="s">
        <v>6</v>
      </c>
      <c r="I36" s="1">
        <v>80</v>
      </c>
      <c r="K36" t="s">
        <v>26</v>
      </c>
      <c r="L36" t="s">
        <v>6</v>
      </c>
      <c r="M36" s="1">
        <v>86</v>
      </c>
      <c r="U36" s="2" t="s">
        <v>113</v>
      </c>
      <c r="V36" s="26" t="s">
        <v>126</v>
      </c>
      <c r="X36" t="s">
        <v>15</v>
      </c>
      <c r="Y36" t="s">
        <v>7</v>
      </c>
      <c r="Z36" s="1">
        <v>72</v>
      </c>
      <c r="AA36" s="1"/>
      <c r="AB36" s="1"/>
      <c r="AC36" t="s">
        <v>15</v>
      </c>
      <c r="AD36" t="s">
        <v>7</v>
      </c>
      <c r="AE36" s="1">
        <v>80</v>
      </c>
      <c r="AF36" s="1"/>
      <c r="AH36" t="s">
        <v>15</v>
      </c>
      <c r="AI36" t="s">
        <v>7</v>
      </c>
      <c r="AJ36" s="1">
        <v>93</v>
      </c>
    </row>
    <row r="37" spans="1:36" x14ac:dyDescent="0.2">
      <c r="A37" t="s">
        <v>26</v>
      </c>
      <c r="B37" t="s">
        <v>7</v>
      </c>
      <c r="C37" s="1">
        <v>90</v>
      </c>
      <c r="D37" s="1"/>
      <c r="E37" s="1"/>
      <c r="G37" t="s">
        <v>26</v>
      </c>
      <c r="H37" t="s">
        <v>7</v>
      </c>
      <c r="I37" s="1">
        <v>80</v>
      </c>
      <c r="K37" t="s">
        <v>26</v>
      </c>
      <c r="L37" t="s">
        <v>7</v>
      </c>
      <c r="M37" s="1">
        <v>86</v>
      </c>
      <c r="U37" s="2" t="s">
        <v>123</v>
      </c>
      <c r="V37" s="26" t="s">
        <v>127</v>
      </c>
      <c r="X37" t="s">
        <v>15</v>
      </c>
      <c r="Y37" t="s">
        <v>8</v>
      </c>
      <c r="Z37" s="1">
        <v>67</v>
      </c>
      <c r="AA37" s="1"/>
      <c r="AB37" s="1"/>
      <c r="AC37" t="s">
        <v>15</v>
      </c>
      <c r="AD37" t="s">
        <v>8</v>
      </c>
      <c r="AE37" s="1">
        <v>71</v>
      </c>
      <c r="AF37" s="1"/>
      <c r="AH37" t="s">
        <v>15</v>
      </c>
      <c r="AI37" t="s">
        <v>8</v>
      </c>
      <c r="AJ37" s="1">
        <v>92</v>
      </c>
    </row>
    <row r="38" spans="1:36" x14ac:dyDescent="0.2">
      <c r="A38" t="s">
        <v>26</v>
      </c>
      <c r="B38" t="s">
        <v>8</v>
      </c>
      <c r="C38" s="1">
        <v>90</v>
      </c>
      <c r="D38" s="1"/>
      <c r="E38" s="1"/>
      <c r="G38" t="s">
        <v>26</v>
      </c>
      <c r="H38" t="s">
        <v>8</v>
      </c>
      <c r="I38" s="1">
        <v>80</v>
      </c>
      <c r="K38" t="s">
        <v>26</v>
      </c>
      <c r="L38" t="s">
        <v>8</v>
      </c>
      <c r="M38" s="1">
        <v>86</v>
      </c>
      <c r="Q38" s="41" t="s">
        <v>145</v>
      </c>
      <c r="R38" s="41"/>
      <c r="S38" s="41"/>
      <c r="U38" s="2" t="s">
        <v>124</v>
      </c>
      <c r="V38" s="26" t="s">
        <v>128</v>
      </c>
      <c r="X38" t="s">
        <v>15</v>
      </c>
      <c r="Y38" t="s">
        <v>9</v>
      </c>
      <c r="Z38" s="1">
        <v>70</v>
      </c>
      <c r="AA38" s="1"/>
      <c r="AB38" s="1"/>
      <c r="AC38" t="s">
        <v>15</v>
      </c>
      <c r="AD38" t="s">
        <v>9</v>
      </c>
      <c r="AE38" s="1">
        <v>82</v>
      </c>
      <c r="AF38" s="1"/>
      <c r="AH38" t="s">
        <v>15</v>
      </c>
      <c r="AI38" t="s">
        <v>9</v>
      </c>
      <c r="AJ38" s="1">
        <v>93</v>
      </c>
    </row>
    <row r="39" spans="1:36" ht="19" x14ac:dyDescent="0.25">
      <c r="A39" t="s">
        <v>26</v>
      </c>
      <c r="B39" t="s">
        <v>9</v>
      </c>
      <c r="C39" s="1">
        <v>100</v>
      </c>
      <c r="D39" s="1"/>
      <c r="E39" s="1"/>
      <c r="G39" t="s">
        <v>26</v>
      </c>
      <c r="H39" t="s">
        <v>9</v>
      </c>
      <c r="I39" s="1">
        <v>80</v>
      </c>
      <c r="K39" t="s">
        <v>26</v>
      </c>
      <c r="L39" t="s">
        <v>9</v>
      </c>
      <c r="M39" s="1">
        <v>86</v>
      </c>
      <c r="Q39" s="13" t="s">
        <v>0</v>
      </c>
      <c r="R39" s="13" t="s">
        <v>1</v>
      </c>
      <c r="S39" s="13" t="s">
        <v>122</v>
      </c>
      <c r="X39" t="s">
        <v>15</v>
      </c>
      <c r="Y39" t="s">
        <v>10</v>
      </c>
      <c r="Z39" s="1">
        <v>61</v>
      </c>
      <c r="AA39" s="1"/>
      <c r="AB39" s="1"/>
      <c r="AC39" t="s">
        <v>15</v>
      </c>
      <c r="AD39" t="s">
        <v>10</v>
      </c>
      <c r="AE39" s="1">
        <v>74</v>
      </c>
      <c r="AF39" s="1"/>
      <c r="AH39" t="s">
        <v>15</v>
      </c>
      <c r="AI39" t="s">
        <v>10</v>
      </c>
      <c r="AJ39" s="1">
        <v>93</v>
      </c>
    </row>
    <row r="40" spans="1:36" x14ac:dyDescent="0.2">
      <c r="A40" t="s">
        <v>26</v>
      </c>
      <c r="B40" t="s">
        <v>10</v>
      </c>
      <c r="C40" s="1">
        <v>89</v>
      </c>
      <c r="D40" s="1"/>
      <c r="E40" s="1"/>
      <c r="G40" t="s">
        <v>26</v>
      </c>
      <c r="H40" t="s">
        <v>10</v>
      </c>
      <c r="I40" s="1">
        <v>80</v>
      </c>
      <c r="K40" t="s">
        <v>26</v>
      </c>
      <c r="L40" t="s">
        <v>10</v>
      </c>
      <c r="M40" s="1">
        <v>84</v>
      </c>
      <c r="Q40" s="5" t="s">
        <v>105</v>
      </c>
      <c r="R40" s="5" t="s">
        <v>103</v>
      </c>
      <c r="S40">
        <v>72.41</v>
      </c>
      <c r="X40" t="s">
        <v>15</v>
      </c>
      <c r="Y40" t="s">
        <v>18</v>
      </c>
      <c r="Z40" s="1">
        <v>62</v>
      </c>
      <c r="AA40" s="1"/>
      <c r="AB40" s="1"/>
      <c r="AC40" t="s">
        <v>15</v>
      </c>
      <c r="AD40" t="s">
        <v>18</v>
      </c>
      <c r="AE40" s="1">
        <v>77</v>
      </c>
      <c r="AF40" s="1"/>
      <c r="AH40" t="s">
        <v>15</v>
      </c>
      <c r="AI40" t="s">
        <v>18</v>
      </c>
      <c r="AJ40" s="1">
        <v>93</v>
      </c>
    </row>
    <row r="41" spans="1:36" x14ac:dyDescent="0.2">
      <c r="A41" t="s">
        <v>26</v>
      </c>
      <c r="B41" t="s">
        <v>18</v>
      </c>
      <c r="C41" s="1">
        <v>90</v>
      </c>
      <c r="D41" s="1"/>
      <c r="E41" s="1"/>
      <c r="G41" t="s">
        <v>26</v>
      </c>
      <c r="H41" t="s">
        <v>18</v>
      </c>
      <c r="I41" s="1">
        <v>80</v>
      </c>
      <c r="K41" t="s">
        <v>26</v>
      </c>
      <c r="L41" t="s">
        <v>18</v>
      </c>
      <c r="M41" s="1">
        <v>84</v>
      </c>
      <c r="S41" s="5"/>
      <c r="X41" t="s">
        <v>15</v>
      </c>
      <c r="Y41" t="s">
        <v>11</v>
      </c>
      <c r="Z41" s="1">
        <v>62</v>
      </c>
      <c r="AB41" s="1"/>
      <c r="AC41" t="s">
        <v>15</v>
      </c>
      <c r="AD41" t="s">
        <v>11</v>
      </c>
      <c r="AE41" s="1">
        <v>74</v>
      </c>
      <c r="AF41" s="1"/>
      <c r="AH41" t="s">
        <v>15</v>
      </c>
      <c r="AI41" t="s">
        <v>11</v>
      </c>
      <c r="AJ41" s="1">
        <v>96</v>
      </c>
    </row>
    <row r="42" spans="1:36" x14ac:dyDescent="0.2">
      <c r="A42" t="s">
        <v>26</v>
      </c>
      <c r="B42" t="s">
        <v>11</v>
      </c>
      <c r="C42" s="1">
        <v>88</v>
      </c>
      <c r="G42" t="s">
        <v>26</v>
      </c>
      <c r="H42" t="s">
        <v>11</v>
      </c>
      <c r="I42" s="1">
        <v>80</v>
      </c>
      <c r="K42" t="s">
        <v>26</v>
      </c>
      <c r="L42" t="s">
        <v>11</v>
      </c>
      <c r="M42" s="1">
        <v>84</v>
      </c>
      <c r="AA42" s="1"/>
      <c r="AF42" s="1"/>
    </row>
    <row r="43" spans="1:36" x14ac:dyDescent="0.2">
      <c r="D43" s="1"/>
      <c r="E43" s="1"/>
      <c r="X43" t="s">
        <v>16</v>
      </c>
      <c r="Y43" t="s">
        <v>6</v>
      </c>
      <c r="Z43" s="1">
        <v>66</v>
      </c>
      <c r="AA43" s="1"/>
      <c r="AB43" s="1"/>
      <c r="AC43" t="s">
        <v>16</v>
      </c>
      <c r="AD43" t="s">
        <v>6</v>
      </c>
      <c r="AE43" s="1">
        <v>79</v>
      </c>
      <c r="AF43" s="1"/>
      <c r="AH43" t="s">
        <v>16</v>
      </c>
      <c r="AI43" t="s">
        <v>6</v>
      </c>
      <c r="AJ43" s="1">
        <v>98</v>
      </c>
    </row>
    <row r="44" spans="1:36" x14ac:dyDescent="0.2">
      <c r="A44" t="s">
        <v>16</v>
      </c>
      <c r="B44" t="s">
        <v>6</v>
      </c>
      <c r="C44" s="1">
        <v>100</v>
      </c>
      <c r="D44" s="1"/>
      <c r="E44" s="1"/>
      <c r="G44" t="s">
        <v>16</v>
      </c>
      <c r="H44" t="s">
        <v>6</v>
      </c>
      <c r="I44" s="1">
        <v>81</v>
      </c>
      <c r="K44" t="s">
        <v>16</v>
      </c>
      <c r="L44" t="s">
        <v>6</v>
      </c>
      <c r="M44" s="1">
        <v>87</v>
      </c>
      <c r="X44" t="s">
        <v>16</v>
      </c>
      <c r="Y44" t="s">
        <v>7</v>
      </c>
      <c r="Z44" s="1">
        <v>72</v>
      </c>
      <c r="AA44" s="1"/>
      <c r="AB44" s="1"/>
      <c r="AC44" t="s">
        <v>16</v>
      </c>
      <c r="AD44" t="s">
        <v>7</v>
      </c>
      <c r="AE44" s="1">
        <v>83</v>
      </c>
      <c r="AF44" s="1"/>
      <c r="AH44" t="s">
        <v>16</v>
      </c>
      <c r="AI44" t="s">
        <v>7</v>
      </c>
      <c r="AJ44" s="1">
        <v>95</v>
      </c>
    </row>
    <row r="45" spans="1:36" x14ac:dyDescent="0.2">
      <c r="A45" t="s">
        <v>16</v>
      </c>
      <c r="B45" t="s">
        <v>7</v>
      </c>
      <c r="C45" s="1">
        <v>88</v>
      </c>
      <c r="D45" s="1"/>
      <c r="E45" s="1"/>
      <c r="G45" t="s">
        <v>16</v>
      </c>
      <c r="H45" t="s">
        <v>7</v>
      </c>
      <c r="I45" s="1">
        <v>81</v>
      </c>
      <c r="K45" t="s">
        <v>16</v>
      </c>
      <c r="L45" t="s">
        <v>7</v>
      </c>
      <c r="M45" s="1">
        <v>91</v>
      </c>
      <c r="X45" t="s">
        <v>16</v>
      </c>
      <c r="Y45" t="s">
        <v>8</v>
      </c>
      <c r="Z45" s="1">
        <v>70</v>
      </c>
      <c r="AA45" s="1"/>
      <c r="AB45" s="1"/>
      <c r="AC45" t="s">
        <v>16</v>
      </c>
      <c r="AD45" t="s">
        <v>8</v>
      </c>
      <c r="AE45" s="1">
        <v>85</v>
      </c>
      <c r="AF45" s="1"/>
      <c r="AH45" t="s">
        <v>16</v>
      </c>
      <c r="AI45" t="s">
        <v>8</v>
      </c>
      <c r="AJ45" s="1">
        <v>94</v>
      </c>
    </row>
    <row r="46" spans="1:36" x14ac:dyDescent="0.2">
      <c r="A46" t="s">
        <v>16</v>
      </c>
      <c r="B46" t="s">
        <v>8</v>
      </c>
      <c r="C46" s="1">
        <v>100</v>
      </c>
      <c r="D46" s="1"/>
      <c r="E46" s="1"/>
      <c r="G46" t="s">
        <v>16</v>
      </c>
      <c r="H46" t="s">
        <v>8</v>
      </c>
      <c r="I46" s="1">
        <v>81</v>
      </c>
      <c r="K46" t="s">
        <v>16</v>
      </c>
      <c r="L46" t="s">
        <v>8</v>
      </c>
      <c r="M46" s="1">
        <v>86</v>
      </c>
      <c r="X46" t="s">
        <v>16</v>
      </c>
      <c r="Y46" t="s">
        <v>9</v>
      </c>
      <c r="Z46" s="1">
        <v>70</v>
      </c>
      <c r="AA46" s="1"/>
      <c r="AB46" s="1"/>
      <c r="AC46" t="s">
        <v>16</v>
      </c>
      <c r="AD46" t="s">
        <v>9</v>
      </c>
      <c r="AE46" s="1">
        <v>94</v>
      </c>
      <c r="AF46" s="1"/>
      <c r="AH46" t="s">
        <v>16</v>
      </c>
      <c r="AI46" t="s">
        <v>9</v>
      </c>
      <c r="AJ46" s="1">
        <v>91</v>
      </c>
    </row>
    <row r="47" spans="1:36" x14ac:dyDescent="0.2">
      <c r="A47" t="s">
        <v>16</v>
      </c>
      <c r="B47" t="s">
        <v>9</v>
      </c>
      <c r="C47" s="1">
        <v>100</v>
      </c>
      <c r="D47" s="1"/>
      <c r="E47" s="1"/>
      <c r="G47" t="s">
        <v>16</v>
      </c>
      <c r="H47" t="s">
        <v>9</v>
      </c>
      <c r="I47" s="1">
        <v>81</v>
      </c>
      <c r="K47" t="s">
        <v>16</v>
      </c>
      <c r="L47" t="s">
        <v>9</v>
      </c>
      <c r="M47" s="1">
        <v>88</v>
      </c>
      <c r="X47" t="s">
        <v>16</v>
      </c>
      <c r="Y47" t="s">
        <v>10</v>
      </c>
      <c r="Z47" s="1">
        <v>58</v>
      </c>
      <c r="AA47" s="1"/>
      <c r="AB47" s="1"/>
      <c r="AC47" t="s">
        <v>16</v>
      </c>
      <c r="AD47" t="s">
        <v>10</v>
      </c>
      <c r="AE47" s="1">
        <v>76</v>
      </c>
      <c r="AF47" s="1"/>
      <c r="AH47" t="s">
        <v>16</v>
      </c>
      <c r="AI47" t="s">
        <v>10</v>
      </c>
      <c r="AJ47" s="1">
        <v>93</v>
      </c>
    </row>
    <row r="48" spans="1:36" x14ac:dyDescent="0.2">
      <c r="A48" t="s">
        <v>16</v>
      </c>
      <c r="B48" t="s">
        <v>10</v>
      </c>
      <c r="C48" s="1">
        <v>89</v>
      </c>
      <c r="D48" s="1"/>
      <c r="E48" s="1"/>
      <c r="G48" t="s">
        <v>16</v>
      </c>
      <c r="H48" t="s">
        <v>10</v>
      </c>
      <c r="I48" s="1">
        <v>81</v>
      </c>
      <c r="K48" t="s">
        <v>16</v>
      </c>
      <c r="L48" t="s">
        <v>10</v>
      </c>
      <c r="M48" s="1">
        <v>91</v>
      </c>
      <c r="X48" t="s">
        <v>16</v>
      </c>
      <c r="Y48" t="s">
        <v>18</v>
      </c>
      <c r="Z48" s="1">
        <v>68</v>
      </c>
      <c r="AA48" s="1"/>
      <c r="AB48" s="1"/>
      <c r="AC48" t="s">
        <v>16</v>
      </c>
      <c r="AD48" t="s">
        <v>18</v>
      </c>
      <c r="AE48" s="1">
        <v>86</v>
      </c>
      <c r="AF48" s="1"/>
      <c r="AH48" t="s">
        <v>16</v>
      </c>
      <c r="AI48" t="s">
        <v>18</v>
      </c>
      <c r="AJ48" s="1">
        <v>94</v>
      </c>
    </row>
    <row r="49" spans="1:36" x14ac:dyDescent="0.2">
      <c r="A49" t="s">
        <v>16</v>
      </c>
      <c r="B49" t="s">
        <v>18</v>
      </c>
      <c r="C49" s="1">
        <v>100</v>
      </c>
      <c r="D49" s="1"/>
      <c r="E49" s="1"/>
      <c r="G49" t="s">
        <v>16</v>
      </c>
      <c r="H49" t="s">
        <v>18</v>
      </c>
      <c r="I49" s="1">
        <v>81</v>
      </c>
      <c r="K49" t="s">
        <v>16</v>
      </c>
      <c r="L49" t="s">
        <v>18</v>
      </c>
      <c r="M49" s="1">
        <v>87</v>
      </c>
      <c r="X49" t="s">
        <v>16</v>
      </c>
      <c r="Y49" t="s">
        <v>11</v>
      </c>
      <c r="Z49" s="1">
        <v>70</v>
      </c>
      <c r="AB49" s="1"/>
      <c r="AC49" t="s">
        <v>16</v>
      </c>
      <c r="AD49" t="s">
        <v>11</v>
      </c>
      <c r="AE49" s="1">
        <v>88</v>
      </c>
      <c r="AF49" s="1"/>
      <c r="AH49" t="s">
        <v>16</v>
      </c>
      <c r="AI49" t="s">
        <v>11</v>
      </c>
      <c r="AJ49" s="1">
        <v>96</v>
      </c>
    </row>
    <row r="50" spans="1:36" x14ac:dyDescent="0.2">
      <c r="A50" t="s">
        <v>16</v>
      </c>
      <c r="B50" t="s">
        <v>11</v>
      </c>
      <c r="C50" s="1">
        <v>90</v>
      </c>
      <c r="G50" t="s">
        <v>16</v>
      </c>
      <c r="H50" t="s">
        <v>11</v>
      </c>
      <c r="I50" s="1">
        <v>81</v>
      </c>
      <c r="K50" t="s">
        <v>16</v>
      </c>
      <c r="L50" t="s">
        <v>11</v>
      </c>
      <c r="M50" s="1">
        <v>87</v>
      </c>
    </row>
    <row r="52" spans="1:36" x14ac:dyDescent="0.2">
      <c r="Y52" s="33" t="s">
        <v>177</v>
      </c>
      <c r="Z52" s="33"/>
      <c r="AD52" s="33" t="s">
        <v>178</v>
      </c>
      <c r="AE52" s="33"/>
      <c r="AI52" s="33" t="s">
        <v>179</v>
      </c>
      <c r="AJ52" s="33"/>
    </row>
    <row r="53" spans="1:36" ht="19" x14ac:dyDescent="0.25">
      <c r="B53" s="32" t="s">
        <v>17</v>
      </c>
      <c r="C53" s="32"/>
      <c r="D53" s="2"/>
      <c r="E53" s="2"/>
      <c r="F53" s="2"/>
      <c r="G53" s="2"/>
      <c r="H53" s="32" t="s">
        <v>40</v>
      </c>
      <c r="I53" s="32"/>
      <c r="K53" s="2"/>
      <c r="L53" s="32" t="s">
        <v>86</v>
      </c>
      <c r="M53" s="32"/>
      <c r="Y53" s="3" t="s">
        <v>1</v>
      </c>
      <c r="Z53" s="3" t="s">
        <v>28</v>
      </c>
      <c r="AD53" s="3" t="s">
        <v>1</v>
      </c>
      <c r="AE53" s="3" t="s">
        <v>28</v>
      </c>
      <c r="AI53" s="3" t="s">
        <v>1</v>
      </c>
      <c r="AJ53" s="3" t="s">
        <v>28</v>
      </c>
    </row>
    <row r="54" spans="1:36" ht="19" x14ac:dyDescent="0.25">
      <c r="B54" s="3" t="s">
        <v>1</v>
      </c>
      <c r="C54" s="3" t="s">
        <v>28</v>
      </c>
      <c r="H54" s="3" t="s">
        <v>1</v>
      </c>
      <c r="I54" s="3" t="s">
        <v>28</v>
      </c>
      <c r="L54" s="3" t="s">
        <v>1</v>
      </c>
      <c r="M54" s="3" t="s">
        <v>28</v>
      </c>
      <c r="Y54" t="s">
        <v>6</v>
      </c>
      <c r="Z54" s="6">
        <f>SUM(Z3+Z11+Z19+Z27+Z35+Z43)/6</f>
        <v>59</v>
      </c>
      <c r="AD54" t="s">
        <v>6</v>
      </c>
      <c r="AE54" s="6">
        <f>SUM(AE3+AE11+AE19+AE27+AE35+AE43)/6</f>
        <v>77.666666666666671</v>
      </c>
      <c r="AI54" t="s">
        <v>6</v>
      </c>
      <c r="AJ54" s="6">
        <f>SUM(AJ3+AJ11+AJ19+AJ27+AJ35+AJ43)/6</f>
        <v>96.333333333333329</v>
      </c>
    </row>
    <row r="55" spans="1:36" x14ac:dyDescent="0.2">
      <c r="B55" t="s">
        <v>6</v>
      </c>
      <c r="C55" s="1">
        <f t="shared" ref="C55:C61" si="0">SUM(C4+C12+C20+C28+C36+C44)/6</f>
        <v>93.666666666666671</v>
      </c>
      <c r="H55" t="s">
        <v>6</v>
      </c>
      <c r="I55" s="6">
        <f>SUM(I4+I12+I20+I28+I36+I44)/6</f>
        <v>80.666666666666671</v>
      </c>
      <c r="L55" t="s">
        <v>6</v>
      </c>
      <c r="M55" s="6">
        <f>SUM(M4+M12+M20+M28+M36+M44)/6</f>
        <v>87.666666666666671</v>
      </c>
      <c r="Y55" t="s">
        <v>7</v>
      </c>
      <c r="Z55" s="11">
        <f t="shared" ref="Z55:Z57" si="1">SUM(Z4+Z12+Z20+Z28+Z36+Z44)/6</f>
        <v>74.833333333333329</v>
      </c>
      <c r="AD55" t="s">
        <v>7</v>
      </c>
      <c r="AE55" s="11">
        <f t="shared" ref="AE55:AE57" si="2">SUM(AE4+AE12+AE20+AE28+AE36+AE44)/6</f>
        <v>82.5</v>
      </c>
      <c r="AI55" t="s">
        <v>7</v>
      </c>
      <c r="AJ55" s="11">
        <f t="shared" ref="AJ55:AJ57" si="3">SUM(AJ4+AJ12+AJ20+AJ28+AJ36+AJ44)/6</f>
        <v>95.333333333333329</v>
      </c>
    </row>
    <row r="56" spans="1:36" x14ac:dyDescent="0.2">
      <c r="B56" t="s">
        <v>7</v>
      </c>
      <c r="C56" s="7">
        <f t="shared" si="0"/>
        <v>94.5</v>
      </c>
      <c r="H56" t="s">
        <v>7</v>
      </c>
      <c r="I56" s="11">
        <f t="shared" ref="I56:I58" si="4">SUM(I5+I13+I21+I29+I37+I45)/6</f>
        <v>82.833333333333329</v>
      </c>
      <c r="L56" t="s">
        <v>7</v>
      </c>
      <c r="M56" s="11">
        <f t="shared" ref="M56:M58" si="5">SUM(M5+M13+M21+M29+M37+M45)/6</f>
        <v>88.166666666666671</v>
      </c>
      <c r="Y56" t="s">
        <v>8</v>
      </c>
      <c r="Z56" s="7">
        <f t="shared" si="1"/>
        <v>66.5</v>
      </c>
      <c r="AD56" t="s">
        <v>8</v>
      </c>
      <c r="AE56" s="7">
        <f t="shared" si="2"/>
        <v>79.166666666666671</v>
      </c>
      <c r="AI56" t="s">
        <v>8</v>
      </c>
      <c r="AJ56" s="7">
        <f t="shared" si="3"/>
        <v>95.333333333333329</v>
      </c>
    </row>
    <row r="57" spans="1:36" x14ac:dyDescent="0.2">
      <c r="B57" t="s">
        <v>8</v>
      </c>
      <c r="C57">
        <f t="shared" si="0"/>
        <v>93.666666666666671</v>
      </c>
      <c r="H57" t="s">
        <v>8</v>
      </c>
      <c r="I57" s="7">
        <f t="shared" si="4"/>
        <v>80.833333333333329</v>
      </c>
      <c r="L57" t="s">
        <v>8</v>
      </c>
      <c r="M57" s="7">
        <f t="shared" si="5"/>
        <v>89</v>
      </c>
      <c r="Y57" t="s">
        <v>9</v>
      </c>
      <c r="Z57">
        <f t="shared" si="1"/>
        <v>67.666666666666671</v>
      </c>
      <c r="AD57" t="s">
        <v>9</v>
      </c>
      <c r="AE57">
        <f t="shared" si="2"/>
        <v>80.333333333333329</v>
      </c>
      <c r="AI57" t="s">
        <v>9</v>
      </c>
      <c r="AJ57">
        <f t="shared" si="3"/>
        <v>93.666666666666671</v>
      </c>
    </row>
    <row r="58" spans="1:36" x14ac:dyDescent="0.2">
      <c r="B58" t="s">
        <v>9</v>
      </c>
      <c r="C58">
        <f t="shared" si="0"/>
        <v>93</v>
      </c>
      <c r="H58" t="s">
        <v>9</v>
      </c>
      <c r="I58">
        <f t="shared" si="4"/>
        <v>81</v>
      </c>
      <c r="L58" t="s">
        <v>9</v>
      </c>
      <c r="M58">
        <f t="shared" si="5"/>
        <v>87.5</v>
      </c>
      <c r="Y58" t="s">
        <v>10</v>
      </c>
      <c r="Z58">
        <f>SUM(Z7+Z15+Z23+Z31+Z39+Z47)/6</f>
        <v>64.833333333333329</v>
      </c>
      <c r="AD58" t="s">
        <v>10</v>
      </c>
      <c r="AE58">
        <f>SUM(AE7+AE15+AE23+AE31+AE39+AE47)/6</f>
        <v>72.5</v>
      </c>
      <c r="AI58" t="s">
        <v>10</v>
      </c>
      <c r="AJ58">
        <f>SUM(AJ7+AJ15+AJ23+AJ31+AJ39+AJ47)/6</f>
        <v>94.333333333333329</v>
      </c>
    </row>
    <row r="59" spans="1:36" x14ac:dyDescent="0.2">
      <c r="B59" t="s">
        <v>10</v>
      </c>
      <c r="C59" s="9">
        <f t="shared" si="0"/>
        <v>91.166666666666671</v>
      </c>
      <c r="D59" s="1"/>
      <c r="E59" s="1"/>
      <c r="H59" t="s">
        <v>10</v>
      </c>
      <c r="I59">
        <f>SUM(I8+I16+I24+I32+I40+I48)/6</f>
        <v>81</v>
      </c>
      <c r="L59" t="s">
        <v>10</v>
      </c>
      <c r="M59">
        <f>SUM(M8+M16+M24+M32+M40+M48)/6</f>
        <v>88.5</v>
      </c>
      <c r="Y59" t="s">
        <v>18</v>
      </c>
      <c r="Z59">
        <f>SUM(Z8+Z16+Z24+Z32+Z40+Z48)/6</f>
        <v>65.166666666666671</v>
      </c>
      <c r="AD59" t="s">
        <v>18</v>
      </c>
      <c r="AE59">
        <f>SUM(AE8+AE16+AE24+AE32+AE40+AE48)/6</f>
        <v>79.833333333333329</v>
      </c>
      <c r="AI59" t="s">
        <v>18</v>
      </c>
      <c r="AJ59">
        <f>SUM(AJ8+AJ16+AJ24+AJ32+AJ40+AJ48)/6</f>
        <v>95</v>
      </c>
    </row>
    <row r="60" spans="1:36" x14ac:dyDescent="0.2">
      <c r="B60" t="s">
        <v>18</v>
      </c>
      <c r="C60" s="6">
        <f t="shared" si="0"/>
        <v>96.666666666666671</v>
      </c>
      <c r="H60" t="s">
        <v>18</v>
      </c>
      <c r="I60">
        <f>SUM(I9+I17+I25+I33+I41+I49)/6</f>
        <v>81.333333333333329</v>
      </c>
      <c r="L60" t="s">
        <v>18</v>
      </c>
      <c r="M60">
        <f>SUM(M9+M17+M25+M33+M41+M49)/6</f>
        <v>87.5</v>
      </c>
      <c r="Y60" t="s">
        <v>11</v>
      </c>
      <c r="Z60" s="11">
        <f>SUM(Z9+Z17+Z25+Z33+Z41+Z49)/6</f>
        <v>68.166666666666671</v>
      </c>
      <c r="AD60" t="s">
        <v>11</v>
      </c>
      <c r="AE60" s="11">
        <f>SUM(AE9+AE17+AE25+AE33+AE41+AE49)/6</f>
        <v>81.5</v>
      </c>
      <c r="AI60" t="s">
        <v>11</v>
      </c>
      <c r="AJ60" s="11">
        <f>SUM(AJ9+AJ17+AJ25+AJ33+AJ41+AJ49)/6</f>
        <v>95.333333333333329</v>
      </c>
    </row>
    <row r="61" spans="1:36" x14ac:dyDescent="0.2">
      <c r="B61" t="s">
        <v>11</v>
      </c>
      <c r="C61" s="8">
        <f t="shared" si="0"/>
        <v>88.333333333333329</v>
      </c>
      <c r="H61" t="s">
        <v>11</v>
      </c>
      <c r="I61" s="11">
        <f>SUM(I10+I18+I26+I34+I42+I50)/6</f>
        <v>81.5</v>
      </c>
      <c r="L61" t="s">
        <v>11</v>
      </c>
      <c r="M61" s="11">
        <f>SUM(M10+M18+M26+M34+M42+M50)/6</f>
        <v>87.833333333333329</v>
      </c>
    </row>
    <row r="63" spans="1:36" x14ac:dyDescent="0.2">
      <c r="B63" t="s">
        <v>30</v>
      </c>
      <c r="C63">
        <f>SUM(C55:C61)/7</f>
        <v>93.000000000000014</v>
      </c>
      <c r="H63" t="s">
        <v>30</v>
      </c>
      <c r="I63">
        <f>SUM(I55:I61)/7</f>
        <v>81.30952380952381</v>
      </c>
      <c r="L63" t="s">
        <v>30</v>
      </c>
      <c r="M63">
        <f>SUM(M55:M61)/7</f>
        <v>88.023809523809533</v>
      </c>
    </row>
    <row r="65" spans="1:13" x14ac:dyDescent="0.2">
      <c r="H65" s="36" t="s">
        <v>38</v>
      </c>
      <c r="I65" s="37"/>
      <c r="L65" s="36" t="s">
        <v>38</v>
      </c>
      <c r="M65" s="37"/>
    </row>
    <row r="66" spans="1:13" x14ac:dyDescent="0.2">
      <c r="B66" s="36" t="s">
        <v>38</v>
      </c>
      <c r="C66" s="37"/>
      <c r="H66" s="38" t="s">
        <v>39</v>
      </c>
      <c r="I66" s="38"/>
      <c r="L66" s="38" t="s">
        <v>39</v>
      </c>
      <c r="M66" s="38"/>
    </row>
    <row r="67" spans="1:13" x14ac:dyDescent="0.2">
      <c r="B67" s="38" t="s">
        <v>39</v>
      </c>
      <c r="C67" s="38"/>
    </row>
    <row r="69" spans="1:13" ht="19" x14ac:dyDescent="0.25">
      <c r="A69" s="39" t="s">
        <v>35</v>
      </c>
      <c r="B69" s="39"/>
      <c r="C69" s="39"/>
      <c r="D69" s="39"/>
      <c r="E69" s="39"/>
      <c r="F69" s="39"/>
    </row>
    <row r="216" spans="1:6" ht="19" x14ac:dyDescent="0.25">
      <c r="A216" s="39" t="s">
        <v>36</v>
      </c>
      <c r="B216" s="39"/>
      <c r="C216" s="39"/>
      <c r="D216" s="39"/>
      <c r="E216" s="39"/>
      <c r="F216" s="39"/>
    </row>
  </sheetData>
  <mergeCells count="29">
    <mergeCell ref="A69:F69"/>
    <mergeCell ref="A216:F216"/>
    <mergeCell ref="G2:I2"/>
    <mergeCell ref="B66:C66"/>
    <mergeCell ref="B67:C67"/>
    <mergeCell ref="H65:I65"/>
    <mergeCell ref="H66:I66"/>
    <mergeCell ref="B53:C53"/>
    <mergeCell ref="H53:I53"/>
    <mergeCell ref="K2:M2"/>
    <mergeCell ref="L53:M53"/>
    <mergeCell ref="L65:M65"/>
    <mergeCell ref="L66:M66"/>
    <mergeCell ref="A2:C2"/>
    <mergeCell ref="Q2:S2"/>
    <mergeCell ref="Q6:S6"/>
    <mergeCell ref="Q11:S11"/>
    <mergeCell ref="Q33:S33"/>
    <mergeCell ref="Q38:S38"/>
    <mergeCell ref="Q16:S16"/>
    <mergeCell ref="Q21:S21"/>
    <mergeCell ref="Q26:S26"/>
    <mergeCell ref="Q31:S31"/>
    <mergeCell ref="AH1:AJ1"/>
    <mergeCell ref="AI52:AJ52"/>
    <mergeCell ref="AD52:AE52"/>
    <mergeCell ref="X1:Z1"/>
    <mergeCell ref="AC1:AE1"/>
    <mergeCell ref="Y52:Z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D2E7-70A5-A043-AA12-8ADE06D3177D}">
  <dimension ref="A1:Y149"/>
  <sheetViews>
    <sheetView topLeftCell="N32" workbookViewId="0">
      <selection activeCell="S1" sqref="S1:Y1"/>
    </sheetView>
  </sheetViews>
  <sheetFormatPr baseColWidth="10" defaultRowHeight="16" x14ac:dyDescent="0.2"/>
  <cols>
    <col min="1" max="1" width="24.1640625" customWidth="1"/>
    <col min="2" max="2" width="19.83203125" customWidth="1"/>
    <col min="3" max="3" width="24.33203125" customWidth="1"/>
    <col min="4" max="4" width="31.5" customWidth="1"/>
    <col min="5" max="5" width="30.33203125" customWidth="1"/>
    <col min="6" max="6" width="22.5" customWidth="1"/>
    <col min="7" max="7" width="18.33203125" customWidth="1"/>
    <col min="8" max="8" width="17.1640625" customWidth="1"/>
    <col min="9" max="9" width="13.5" customWidth="1"/>
    <col min="10" max="10" width="26.5" customWidth="1"/>
    <col min="11" max="11" width="22.33203125" customWidth="1"/>
    <col min="12" max="12" width="22.6640625" customWidth="1"/>
    <col min="13" max="13" width="31.5" customWidth="1"/>
    <col min="14" max="14" width="35" customWidth="1"/>
    <col min="15" max="15" width="24.1640625" customWidth="1"/>
    <col min="19" max="19" width="27.33203125" customWidth="1"/>
    <col min="20" max="20" width="15.5" customWidth="1"/>
    <col min="21" max="21" width="27" customWidth="1"/>
    <col min="22" max="22" width="27.83203125" customWidth="1"/>
    <col min="23" max="23" width="31.83203125" customWidth="1"/>
    <col min="24" max="24" width="22.83203125" customWidth="1"/>
  </cols>
  <sheetData>
    <row r="1" spans="1:25" x14ac:dyDescent="0.2">
      <c r="A1" s="32" t="s">
        <v>17</v>
      </c>
      <c r="B1" s="32"/>
      <c r="C1" s="32"/>
      <c r="D1" s="32"/>
      <c r="E1" s="32"/>
      <c r="F1" s="32"/>
      <c r="G1" s="32"/>
      <c r="H1" s="2"/>
      <c r="J1" s="32" t="s">
        <v>40</v>
      </c>
      <c r="K1" s="32"/>
      <c r="L1" s="32"/>
      <c r="M1" s="32"/>
      <c r="N1" s="32"/>
      <c r="O1" s="32"/>
      <c r="P1" s="32"/>
      <c r="S1" s="32" t="s">
        <v>86</v>
      </c>
      <c r="T1" s="32"/>
      <c r="U1" s="32"/>
      <c r="V1" s="32"/>
      <c r="W1" s="32"/>
      <c r="X1" s="32"/>
      <c r="Y1" s="32"/>
    </row>
    <row r="2" spans="1:25" s="2" customFormat="1" ht="19" x14ac:dyDescent="0.25">
      <c r="A2" s="3" t="s">
        <v>0</v>
      </c>
      <c r="B2" s="3" t="s">
        <v>1</v>
      </c>
      <c r="C2" s="3" t="s">
        <v>31</v>
      </c>
      <c r="D2" s="3" t="s">
        <v>34</v>
      </c>
      <c r="E2" s="3" t="s">
        <v>32</v>
      </c>
      <c r="F2" s="3" t="s">
        <v>33</v>
      </c>
      <c r="G2" s="3" t="s">
        <v>27</v>
      </c>
      <c r="J2" s="3" t="s">
        <v>0</v>
      </c>
      <c r="K2" s="3" t="s">
        <v>1</v>
      </c>
      <c r="L2" s="3" t="s">
        <v>31</v>
      </c>
      <c r="M2" s="3" t="s">
        <v>34</v>
      </c>
      <c r="N2" s="3" t="s">
        <v>32</v>
      </c>
      <c r="O2" s="3" t="s">
        <v>33</v>
      </c>
      <c r="P2" s="3" t="s">
        <v>27</v>
      </c>
      <c r="S2" s="3" t="s">
        <v>0</v>
      </c>
      <c r="T2" s="3" t="s">
        <v>1</v>
      </c>
      <c r="U2" s="3" t="s">
        <v>31</v>
      </c>
      <c r="V2" s="3" t="s">
        <v>34</v>
      </c>
      <c r="W2" s="3" t="s">
        <v>32</v>
      </c>
      <c r="X2" s="3" t="s">
        <v>33</v>
      </c>
      <c r="Y2" s="3" t="s">
        <v>27</v>
      </c>
    </row>
    <row r="3" spans="1:25" x14ac:dyDescent="0.2">
      <c r="A3" t="s">
        <v>5</v>
      </c>
      <c r="B3" t="s">
        <v>6</v>
      </c>
      <c r="C3" s="1">
        <v>20</v>
      </c>
      <c r="D3" s="1">
        <v>25</v>
      </c>
      <c r="E3" s="1">
        <v>10</v>
      </c>
      <c r="F3" s="1">
        <v>20</v>
      </c>
      <c r="G3" s="1">
        <v>75</v>
      </c>
      <c r="J3" t="s">
        <v>5</v>
      </c>
      <c r="K3" t="s">
        <v>6</v>
      </c>
      <c r="L3" s="1">
        <v>20</v>
      </c>
      <c r="M3" s="1">
        <v>25</v>
      </c>
      <c r="N3" s="1">
        <v>20</v>
      </c>
      <c r="O3" s="1">
        <v>30</v>
      </c>
      <c r="P3" s="1">
        <f>SUM(L3:O3)</f>
        <v>95</v>
      </c>
      <c r="S3" t="s">
        <v>5</v>
      </c>
      <c r="T3" t="s">
        <v>6</v>
      </c>
      <c r="U3" s="1">
        <v>20</v>
      </c>
      <c r="V3" s="1">
        <v>20</v>
      </c>
      <c r="W3" s="1">
        <v>20</v>
      </c>
      <c r="X3" s="1">
        <v>30</v>
      </c>
      <c r="Y3" s="1">
        <f>SUM(U3:X3)</f>
        <v>90</v>
      </c>
    </row>
    <row r="4" spans="1:25" x14ac:dyDescent="0.2">
      <c r="A4" t="s">
        <v>5</v>
      </c>
      <c r="B4" t="s">
        <v>7</v>
      </c>
      <c r="C4" s="1">
        <v>20</v>
      </c>
      <c r="D4" s="1">
        <v>25</v>
      </c>
      <c r="E4" s="1">
        <v>10</v>
      </c>
      <c r="F4" s="1">
        <v>20</v>
      </c>
      <c r="G4" s="1">
        <v>75</v>
      </c>
      <c r="J4" t="s">
        <v>5</v>
      </c>
      <c r="K4" t="s">
        <v>7</v>
      </c>
      <c r="L4" s="1">
        <v>30</v>
      </c>
      <c r="M4" s="1">
        <v>25</v>
      </c>
      <c r="N4" s="1">
        <v>20</v>
      </c>
      <c r="O4" s="1">
        <v>30</v>
      </c>
      <c r="P4" s="1">
        <f t="shared" ref="P4:P49" si="0">SUM(L4:O4)</f>
        <v>105</v>
      </c>
      <c r="S4" t="s">
        <v>5</v>
      </c>
      <c r="T4" t="s">
        <v>7</v>
      </c>
      <c r="U4" s="1">
        <v>20</v>
      </c>
      <c r="V4" s="1">
        <v>20</v>
      </c>
      <c r="W4" s="1">
        <v>20</v>
      </c>
      <c r="X4" s="1">
        <v>30</v>
      </c>
      <c r="Y4" s="1">
        <f t="shared" ref="Y4:Y9" si="1">SUM(U4:X4)</f>
        <v>90</v>
      </c>
    </row>
    <row r="5" spans="1:25" x14ac:dyDescent="0.2">
      <c r="A5" t="s">
        <v>5</v>
      </c>
      <c r="B5" t="s">
        <v>8</v>
      </c>
      <c r="C5" s="1">
        <v>20</v>
      </c>
      <c r="D5" s="1">
        <v>25</v>
      </c>
      <c r="E5" s="1">
        <v>10</v>
      </c>
      <c r="F5" s="1">
        <v>20</v>
      </c>
      <c r="G5" s="1">
        <v>75</v>
      </c>
      <c r="J5" t="s">
        <v>5</v>
      </c>
      <c r="K5" t="s">
        <v>8</v>
      </c>
      <c r="L5" s="1">
        <v>20</v>
      </c>
      <c r="M5" s="1">
        <v>25</v>
      </c>
      <c r="N5" s="1">
        <v>20</v>
      </c>
      <c r="O5" s="1">
        <v>30</v>
      </c>
      <c r="P5" s="1">
        <f t="shared" si="0"/>
        <v>95</v>
      </c>
      <c r="S5" t="s">
        <v>5</v>
      </c>
      <c r="T5" t="s">
        <v>8</v>
      </c>
      <c r="U5" s="1">
        <v>20</v>
      </c>
      <c r="V5" s="1">
        <v>20</v>
      </c>
      <c r="W5" s="1">
        <v>20</v>
      </c>
      <c r="X5" s="1">
        <v>30</v>
      </c>
      <c r="Y5" s="1">
        <f t="shared" si="1"/>
        <v>90</v>
      </c>
    </row>
    <row r="6" spans="1:25" x14ac:dyDescent="0.2">
      <c r="A6" t="s">
        <v>5</v>
      </c>
      <c r="B6" t="s">
        <v>9</v>
      </c>
      <c r="C6" s="1">
        <v>20</v>
      </c>
      <c r="D6" s="1">
        <v>25</v>
      </c>
      <c r="E6" s="1">
        <v>10</v>
      </c>
      <c r="F6" s="1">
        <v>20</v>
      </c>
      <c r="G6" s="1">
        <v>75</v>
      </c>
      <c r="J6" t="s">
        <v>5</v>
      </c>
      <c r="K6" t="s">
        <v>9</v>
      </c>
      <c r="L6" s="1">
        <v>20</v>
      </c>
      <c r="M6" s="1">
        <v>25</v>
      </c>
      <c r="N6" s="1">
        <v>20</v>
      </c>
      <c r="O6" s="1">
        <v>30</v>
      </c>
      <c r="P6" s="1">
        <f t="shared" si="0"/>
        <v>95</v>
      </c>
      <c r="S6" t="s">
        <v>5</v>
      </c>
      <c r="T6" t="s">
        <v>9</v>
      </c>
      <c r="U6" s="1">
        <v>20</v>
      </c>
      <c r="V6" s="1">
        <v>20</v>
      </c>
      <c r="W6" s="1">
        <v>20</v>
      </c>
      <c r="X6" s="1">
        <v>30</v>
      </c>
      <c r="Y6" s="1">
        <f t="shared" si="1"/>
        <v>90</v>
      </c>
    </row>
    <row r="7" spans="1:25" x14ac:dyDescent="0.2">
      <c r="A7" t="s">
        <v>5</v>
      </c>
      <c r="B7" t="s">
        <v>10</v>
      </c>
      <c r="C7" s="1">
        <v>20</v>
      </c>
      <c r="D7" s="1">
        <v>25</v>
      </c>
      <c r="E7" s="1">
        <v>10</v>
      </c>
      <c r="F7" s="1">
        <v>20</v>
      </c>
      <c r="G7" s="1">
        <v>75</v>
      </c>
      <c r="J7" t="s">
        <v>5</v>
      </c>
      <c r="K7" t="s">
        <v>10</v>
      </c>
      <c r="L7" s="1">
        <v>20</v>
      </c>
      <c r="M7" s="1">
        <v>25</v>
      </c>
      <c r="N7" s="1">
        <v>20</v>
      </c>
      <c r="O7" s="1">
        <v>30</v>
      </c>
      <c r="P7" s="1">
        <f t="shared" si="0"/>
        <v>95</v>
      </c>
      <c r="S7" t="s">
        <v>5</v>
      </c>
      <c r="T7" t="s">
        <v>10</v>
      </c>
      <c r="U7" s="1">
        <v>20</v>
      </c>
      <c r="V7" s="1">
        <v>25</v>
      </c>
      <c r="W7" s="1">
        <v>20</v>
      </c>
      <c r="X7" s="1">
        <v>30</v>
      </c>
      <c r="Y7" s="1">
        <f t="shared" si="1"/>
        <v>95</v>
      </c>
    </row>
    <row r="8" spans="1:25" x14ac:dyDescent="0.2">
      <c r="A8" t="s">
        <v>5</v>
      </c>
      <c r="B8" t="s">
        <v>18</v>
      </c>
      <c r="C8" s="1">
        <v>20</v>
      </c>
      <c r="D8" s="1">
        <v>25</v>
      </c>
      <c r="E8" s="1">
        <v>10</v>
      </c>
      <c r="F8" s="1">
        <v>20</v>
      </c>
      <c r="G8" s="1">
        <v>75</v>
      </c>
      <c r="J8" t="s">
        <v>5</v>
      </c>
      <c r="K8" t="s">
        <v>18</v>
      </c>
      <c r="L8" s="1">
        <v>30</v>
      </c>
      <c r="M8" s="1">
        <v>25</v>
      </c>
      <c r="N8" s="1">
        <v>20</v>
      </c>
      <c r="O8" s="1">
        <v>30</v>
      </c>
      <c r="P8" s="1">
        <f t="shared" si="0"/>
        <v>105</v>
      </c>
      <c r="S8" t="s">
        <v>5</v>
      </c>
      <c r="T8" t="s">
        <v>18</v>
      </c>
      <c r="U8" s="1">
        <v>20</v>
      </c>
      <c r="V8" s="1">
        <v>20</v>
      </c>
      <c r="W8" s="1">
        <v>20</v>
      </c>
      <c r="X8" s="1">
        <v>30</v>
      </c>
      <c r="Y8" s="1">
        <f t="shared" si="1"/>
        <v>90</v>
      </c>
    </row>
    <row r="9" spans="1:25" x14ac:dyDescent="0.2">
      <c r="A9" t="s">
        <v>5</v>
      </c>
      <c r="B9" t="s">
        <v>11</v>
      </c>
      <c r="C9" s="1">
        <v>20</v>
      </c>
      <c r="D9" s="1">
        <v>25</v>
      </c>
      <c r="E9" s="1">
        <v>10</v>
      </c>
      <c r="F9" s="1">
        <v>20</v>
      </c>
      <c r="G9" s="1">
        <v>75</v>
      </c>
      <c r="J9" t="s">
        <v>5</v>
      </c>
      <c r="K9" t="s">
        <v>11</v>
      </c>
      <c r="L9" s="1">
        <v>20</v>
      </c>
      <c r="M9" s="1">
        <v>25</v>
      </c>
      <c r="N9" s="1">
        <v>20</v>
      </c>
      <c r="O9" s="1">
        <v>30</v>
      </c>
      <c r="P9" s="1">
        <f t="shared" si="0"/>
        <v>95</v>
      </c>
      <c r="S9" t="s">
        <v>5</v>
      </c>
      <c r="T9" t="s">
        <v>11</v>
      </c>
      <c r="U9" s="1">
        <v>20</v>
      </c>
      <c r="V9" s="1">
        <v>20</v>
      </c>
      <c r="W9" s="1">
        <v>20</v>
      </c>
      <c r="X9" s="1">
        <v>30</v>
      </c>
      <c r="Y9" s="1">
        <f t="shared" si="1"/>
        <v>90</v>
      </c>
    </row>
    <row r="10" spans="1:25" x14ac:dyDescent="0.2">
      <c r="C10" s="1"/>
      <c r="D10" s="1"/>
      <c r="E10" s="1"/>
      <c r="L10" s="1"/>
      <c r="M10" s="1"/>
      <c r="N10" s="1"/>
      <c r="P10" s="1"/>
      <c r="U10" s="1"/>
      <c r="V10" s="1"/>
      <c r="W10" s="1"/>
      <c r="Y10" s="1"/>
    </row>
    <row r="11" spans="1:25" x14ac:dyDescent="0.2">
      <c r="A11" t="s">
        <v>12</v>
      </c>
      <c r="B11" t="s">
        <v>6</v>
      </c>
      <c r="C11" s="1">
        <v>20</v>
      </c>
      <c r="D11" s="1">
        <v>25</v>
      </c>
      <c r="E11" s="1">
        <v>10</v>
      </c>
      <c r="F11" s="1">
        <v>20</v>
      </c>
      <c r="G11" s="1">
        <v>75</v>
      </c>
      <c r="J11" t="s">
        <v>12</v>
      </c>
      <c r="K11" t="s">
        <v>6</v>
      </c>
      <c r="L11" s="1">
        <v>20</v>
      </c>
      <c r="M11" s="1">
        <v>25</v>
      </c>
      <c r="N11" s="1">
        <v>20</v>
      </c>
      <c r="O11" s="1">
        <v>30</v>
      </c>
      <c r="P11" s="1">
        <f t="shared" si="0"/>
        <v>95</v>
      </c>
      <c r="S11" t="s">
        <v>12</v>
      </c>
      <c r="T11" t="s">
        <v>6</v>
      </c>
      <c r="U11" s="1">
        <v>20</v>
      </c>
      <c r="V11" s="1">
        <v>20</v>
      </c>
      <c r="W11" s="1">
        <v>20</v>
      </c>
      <c r="X11" s="1">
        <v>30</v>
      </c>
      <c r="Y11" s="1">
        <f t="shared" ref="Y11:Y17" si="2">SUM(U11:X11)</f>
        <v>90</v>
      </c>
    </row>
    <row r="12" spans="1:25" x14ac:dyDescent="0.2">
      <c r="A12" t="s">
        <v>12</v>
      </c>
      <c r="B12" t="s">
        <v>7</v>
      </c>
      <c r="C12" s="1">
        <v>20</v>
      </c>
      <c r="D12" s="1">
        <v>25</v>
      </c>
      <c r="E12" s="1">
        <v>10</v>
      </c>
      <c r="F12" s="1">
        <v>20</v>
      </c>
      <c r="G12" s="1">
        <v>75</v>
      </c>
      <c r="J12" t="s">
        <v>12</v>
      </c>
      <c r="K12" t="s">
        <v>7</v>
      </c>
      <c r="L12" s="1">
        <v>20</v>
      </c>
      <c r="M12" s="1">
        <v>25</v>
      </c>
      <c r="N12" s="1">
        <v>20</v>
      </c>
      <c r="O12" s="1">
        <v>30</v>
      </c>
      <c r="P12" s="1">
        <f t="shared" si="0"/>
        <v>95</v>
      </c>
      <c r="S12" t="s">
        <v>12</v>
      </c>
      <c r="T12" t="s">
        <v>7</v>
      </c>
      <c r="U12" s="1">
        <v>20</v>
      </c>
      <c r="V12" s="1">
        <v>20</v>
      </c>
      <c r="W12" s="1">
        <v>20</v>
      </c>
      <c r="X12" s="1">
        <v>30</v>
      </c>
      <c r="Y12" s="1">
        <f t="shared" si="2"/>
        <v>90</v>
      </c>
    </row>
    <row r="13" spans="1:25" x14ac:dyDescent="0.2">
      <c r="A13" t="s">
        <v>12</v>
      </c>
      <c r="B13" t="s">
        <v>8</v>
      </c>
      <c r="C13" s="1">
        <v>20</v>
      </c>
      <c r="D13" s="1">
        <v>25</v>
      </c>
      <c r="E13" s="1">
        <v>10</v>
      </c>
      <c r="F13" s="1">
        <v>20</v>
      </c>
      <c r="G13" s="1">
        <v>75</v>
      </c>
      <c r="J13" t="s">
        <v>12</v>
      </c>
      <c r="K13" t="s">
        <v>8</v>
      </c>
      <c r="L13" s="1">
        <v>20</v>
      </c>
      <c r="M13" s="1">
        <v>25</v>
      </c>
      <c r="N13" s="1">
        <v>20</v>
      </c>
      <c r="O13" s="1">
        <v>30</v>
      </c>
      <c r="P13" s="1">
        <f t="shared" si="0"/>
        <v>95</v>
      </c>
      <c r="S13" t="s">
        <v>12</v>
      </c>
      <c r="T13" t="s">
        <v>8</v>
      </c>
      <c r="U13" s="1">
        <v>20</v>
      </c>
      <c r="V13" s="1">
        <v>25</v>
      </c>
      <c r="W13" s="1">
        <v>20</v>
      </c>
      <c r="X13" s="1">
        <v>30</v>
      </c>
      <c r="Y13" s="1">
        <f t="shared" si="2"/>
        <v>95</v>
      </c>
    </row>
    <row r="14" spans="1:25" x14ac:dyDescent="0.2">
      <c r="A14" t="s">
        <v>12</v>
      </c>
      <c r="B14" t="s">
        <v>9</v>
      </c>
      <c r="C14" s="1">
        <v>20</v>
      </c>
      <c r="D14" s="1">
        <v>25</v>
      </c>
      <c r="E14" s="1">
        <v>10</v>
      </c>
      <c r="F14" s="1">
        <v>20</v>
      </c>
      <c r="G14" s="1">
        <v>75</v>
      </c>
      <c r="J14" t="s">
        <v>12</v>
      </c>
      <c r="K14" t="s">
        <v>9</v>
      </c>
      <c r="L14" s="1">
        <v>20</v>
      </c>
      <c r="M14" s="1">
        <v>25</v>
      </c>
      <c r="N14" s="1">
        <v>20</v>
      </c>
      <c r="O14" s="1">
        <v>20</v>
      </c>
      <c r="P14" s="1">
        <f t="shared" si="0"/>
        <v>85</v>
      </c>
      <c r="S14" t="s">
        <v>12</v>
      </c>
      <c r="T14" t="s">
        <v>9</v>
      </c>
      <c r="U14" s="1">
        <v>20</v>
      </c>
      <c r="V14" s="1">
        <v>20</v>
      </c>
      <c r="W14" s="1">
        <v>20</v>
      </c>
      <c r="X14" s="1">
        <v>30</v>
      </c>
      <c r="Y14" s="1">
        <f t="shared" si="2"/>
        <v>90</v>
      </c>
    </row>
    <row r="15" spans="1:25" x14ac:dyDescent="0.2">
      <c r="A15" t="s">
        <v>12</v>
      </c>
      <c r="B15" t="s">
        <v>10</v>
      </c>
      <c r="C15" s="1">
        <v>20</v>
      </c>
      <c r="D15" s="1">
        <v>25</v>
      </c>
      <c r="E15" s="1">
        <v>10</v>
      </c>
      <c r="F15" s="1">
        <v>20</v>
      </c>
      <c r="G15" s="1">
        <v>75</v>
      </c>
      <c r="J15" t="s">
        <v>12</v>
      </c>
      <c r="K15" t="s">
        <v>10</v>
      </c>
      <c r="L15" s="1">
        <v>20</v>
      </c>
      <c r="M15" s="1">
        <v>25</v>
      </c>
      <c r="N15" s="1">
        <v>20</v>
      </c>
      <c r="O15" s="1">
        <v>30</v>
      </c>
      <c r="P15" s="1">
        <f t="shared" si="0"/>
        <v>95</v>
      </c>
      <c r="S15" t="s">
        <v>12</v>
      </c>
      <c r="T15" t="s">
        <v>10</v>
      </c>
      <c r="U15" s="1">
        <v>20</v>
      </c>
      <c r="V15" s="1">
        <v>25</v>
      </c>
      <c r="W15" s="1">
        <v>20</v>
      </c>
      <c r="X15" s="1">
        <v>30</v>
      </c>
      <c r="Y15" s="1">
        <f t="shared" si="2"/>
        <v>95</v>
      </c>
    </row>
    <row r="16" spans="1:25" x14ac:dyDescent="0.2">
      <c r="A16" t="s">
        <v>12</v>
      </c>
      <c r="B16" t="s">
        <v>18</v>
      </c>
      <c r="C16" s="1">
        <v>20</v>
      </c>
      <c r="D16" s="1">
        <v>25</v>
      </c>
      <c r="E16" s="1">
        <v>10</v>
      </c>
      <c r="F16" s="1">
        <v>20</v>
      </c>
      <c r="G16" s="1">
        <v>75</v>
      </c>
      <c r="J16" t="s">
        <v>12</v>
      </c>
      <c r="K16" t="s">
        <v>18</v>
      </c>
      <c r="L16" s="1">
        <v>20</v>
      </c>
      <c r="M16" s="1">
        <v>25</v>
      </c>
      <c r="N16" s="1">
        <v>20</v>
      </c>
      <c r="O16" s="1">
        <v>30</v>
      </c>
      <c r="P16" s="1">
        <f t="shared" si="0"/>
        <v>95</v>
      </c>
      <c r="S16" t="s">
        <v>12</v>
      </c>
      <c r="T16" t="s">
        <v>18</v>
      </c>
      <c r="U16" s="1">
        <v>20</v>
      </c>
      <c r="V16" s="1">
        <v>20</v>
      </c>
      <c r="W16" s="1">
        <v>20</v>
      </c>
      <c r="X16" s="1">
        <v>30</v>
      </c>
      <c r="Y16" s="1">
        <f t="shared" si="2"/>
        <v>90</v>
      </c>
    </row>
    <row r="17" spans="1:25" x14ac:dyDescent="0.2">
      <c r="A17" t="s">
        <v>12</v>
      </c>
      <c r="B17" t="s">
        <v>11</v>
      </c>
      <c r="C17" s="1">
        <v>20</v>
      </c>
      <c r="D17" s="1">
        <v>25</v>
      </c>
      <c r="E17" s="1">
        <v>10</v>
      </c>
      <c r="F17" s="1">
        <v>20</v>
      </c>
      <c r="G17" s="1">
        <v>75</v>
      </c>
      <c r="J17" t="s">
        <v>12</v>
      </c>
      <c r="K17" t="s">
        <v>11</v>
      </c>
      <c r="L17" s="1">
        <v>20</v>
      </c>
      <c r="M17" s="1">
        <v>25</v>
      </c>
      <c r="N17" s="1">
        <v>20</v>
      </c>
      <c r="O17" s="1">
        <v>20</v>
      </c>
      <c r="P17" s="1">
        <f t="shared" si="0"/>
        <v>85</v>
      </c>
      <c r="S17" t="s">
        <v>12</v>
      </c>
      <c r="T17" t="s">
        <v>11</v>
      </c>
      <c r="U17" s="1">
        <v>20</v>
      </c>
      <c r="V17" s="1">
        <v>25</v>
      </c>
      <c r="W17" s="1">
        <v>20</v>
      </c>
      <c r="X17" s="1">
        <v>30</v>
      </c>
      <c r="Y17" s="1">
        <f t="shared" si="2"/>
        <v>95</v>
      </c>
    </row>
    <row r="18" spans="1:25" x14ac:dyDescent="0.2">
      <c r="C18" s="1"/>
      <c r="D18" s="1"/>
      <c r="E18" s="1"/>
      <c r="L18" s="1"/>
      <c r="M18" s="1"/>
      <c r="N18" s="1"/>
      <c r="P18" s="1"/>
      <c r="U18" s="1"/>
      <c r="V18" s="1"/>
      <c r="W18" s="1"/>
      <c r="Y18" s="1"/>
    </row>
    <row r="19" spans="1:25" x14ac:dyDescent="0.2">
      <c r="A19" t="s">
        <v>13</v>
      </c>
      <c r="B19" t="s">
        <v>6</v>
      </c>
      <c r="C19" s="1">
        <v>20</v>
      </c>
      <c r="D19" s="1">
        <v>25</v>
      </c>
      <c r="E19" s="1">
        <v>10</v>
      </c>
      <c r="F19" s="1">
        <v>20</v>
      </c>
      <c r="G19" s="1">
        <v>75</v>
      </c>
      <c r="J19" t="s">
        <v>13</v>
      </c>
      <c r="K19" t="s">
        <v>6</v>
      </c>
      <c r="L19" s="1">
        <v>20</v>
      </c>
      <c r="M19" s="1">
        <v>15</v>
      </c>
      <c r="N19" s="1">
        <v>10</v>
      </c>
      <c r="O19" s="1">
        <v>20</v>
      </c>
      <c r="P19" s="1">
        <f t="shared" si="0"/>
        <v>65</v>
      </c>
      <c r="S19" t="s">
        <v>13</v>
      </c>
      <c r="T19" t="s">
        <v>6</v>
      </c>
      <c r="U19" s="1">
        <v>10</v>
      </c>
      <c r="V19" s="1">
        <v>25</v>
      </c>
      <c r="W19" s="1">
        <v>10</v>
      </c>
      <c r="X19" s="1">
        <v>20</v>
      </c>
      <c r="Y19" s="1">
        <f t="shared" ref="Y19:Y25" si="3">SUM(U19:X19)</f>
        <v>65</v>
      </c>
    </row>
    <row r="20" spans="1:25" x14ac:dyDescent="0.2">
      <c r="A20" t="s">
        <v>13</v>
      </c>
      <c r="B20" t="s">
        <v>7</v>
      </c>
      <c r="C20" s="1">
        <v>20</v>
      </c>
      <c r="D20" s="1">
        <v>25</v>
      </c>
      <c r="E20" s="1">
        <v>10</v>
      </c>
      <c r="F20" s="1">
        <v>20</v>
      </c>
      <c r="G20" s="1">
        <v>75</v>
      </c>
      <c r="J20" t="s">
        <v>13</v>
      </c>
      <c r="K20" t="s">
        <v>7</v>
      </c>
      <c r="L20" s="1">
        <v>20</v>
      </c>
      <c r="M20" s="1">
        <v>15</v>
      </c>
      <c r="N20" s="1">
        <v>20</v>
      </c>
      <c r="O20" s="1">
        <v>20</v>
      </c>
      <c r="P20" s="1">
        <f t="shared" si="0"/>
        <v>75</v>
      </c>
      <c r="S20" t="s">
        <v>13</v>
      </c>
      <c r="T20" t="s">
        <v>7</v>
      </c>
      <c r="U20" s="1">
        <v>20</v>
      </c>
      <c r="V20" s="1">
        <v>20</v>
      </c>
      <c r="W20" s="1">
        <v>20</v>
      </c>
      <c r="X20" s="1">
        <v>30</v>
      </c>
      <c r="Y20" s="1">
        <f t="shared" si="3"/>
        <v>90</v>
      </c>
    </row>
    <row r="21" spans="1:25" x14ac:dyDescent="0.2">
      <c r="A21" t="s">
        <v>13</v>
      </c>
      <c r="B21" t="s">
        <v>8</v>
      </c>
      <c r="C21" s="1">
        <v>20</v>
      </c>
      <c r="D21" s="1">
        <v>25</v>
      </c>
      <c r="E21" s="1">
        <v>10</v>
      </c>
      <c r="F21" s="1">
        <v>20</v>
      </c>
      <c r="G21" s="1">
        <v>75</v>
      </c>
      <c r="J21" t="s">
        <v>13</v>
      </c>
      <c r="K21" t="s">
        <v>8</v>
      </c>
      <c r="L21" s="1">
        <v>20</v>
      </c>
      <c r="M21" s="1">
        <v>15</v>
      </c>
      <c r="N21" s="1">
        <v>10</v>
      </c>
      <c r="O21" s="1">
        <v>20</v>
      </c>
      <c r="P21" s="1">
        <f t="shared" si="0"/>
        <v>65</v>
      </c>
      <c r="S21" t="s">
        <v>13</v>
      </c>
      <c r="T21" t="s">
        <v>8</v>
      </c>
      <c r="U21" s="1">
        <v>20</v>
      </c>
      <c r="V21" s="1">
        <v>20</v>
      </c>
      <c r="W21" s="1">
        <v>20</v>
      </c>
      <c r="X21" s="1">
        <v>30</v>
      </c>
      <c r="Y21" s="1">
        <f t="shared" si="3"/>
        <v>90</v>
      </c>
    </row>
    <row r="22" spans="1:25" x14ac:dyDescent="0.2">
      <c r="A22" t="s">
        <v>13</v>
      </c>
      <c r="B22" t="s">
        <v>9</v>
      </c>
      <c r="C22" s="1">
        <v>20</v>
      </c>
      <c r="D22" s="1">
        <v>25</v>
      </c>
      <c r="E22" s="1">
        <v>10</v>
      </c>
      <c r="F22" s="1">
        <v>20</v>
      </c>
      <c r="G22" s="1">
        <v>75</v>
      </c>
      <c r="J22" t="s">
        <v>13</v>
      </c>
      <c r="K22" t="s">
        <v>9</v>
      </c>
      <c r="L22" s="1">
        <v>20</v>
      </c>
      <c r="M22" s="1">
        <v>15</v>
      </c>
      <c r="N22" s="1">
        <v>20</v>
      </c>
      <c r="O22" s="1">
        <v>20</v>
      </c>
      <c r="P22" s="1">
        <f t="shared" si="0"/>
        <v>75</v>
      </c>
      <c r="S22" t="s">
        <v>13</v>
      </c>
      <c r="T22" t="s">
        <v>9</v>
      </c>
      <c r="U22" s="1">
        <v>20</v>
      </c>
      <c r="V22" s="1">
        <v>20</v>
      </c>
      <c r="W22" s="1">
        <v>20</v>
      </c>
      <c r="X22" s="1">
        <v>30</v>
      </c>
      <c r="Y22" s="1">
        <f t="shared" si="3"/>
        <v>90</v>
      </c>
    </row>
    <row r="23" spans="1:25" x14ac:dyDescent="0.2">
      <c r="A23" t="s">
        <v>13</v>
      </c>
      <c r="B23" t="s">
        <v>10</v>
      </c>
      <c r="C23" s="1">
        <v>20</v>
      </c>
      <c r="D23" s="1">
        <v>25</v>
      </c>
      <c r="E23" s="1">
        <v>10</v>
      </c>
      <c r="F23" s="1">
        <v>20</v>
      </c>
      <c r="G23" s="1">
        <v>75</v>
      </c>
      <c r="J23" t="s">
        <v>13</v>
      </c>
      <c r="K23" t="s">
        <v>10</v>
      </c>
      <c r="L23" s="1">
        <v>20</v>
      </c>
      <c r="M23" s="1">
        <v>15</v>
      </c>
      <c r="N23" s="1">
        <v>20</v>
      </c>
      <c r="O23" s="1">
        <v>20</v>
      </c>
      <c r="P23" s="1">
        <f t="shared" si="0"/>
        <v>75</v>
      </c>
      <c r="S23" t="s">
        <v>13</v>
      </c>
      <c r="T23" t="s">
        <v>10</v>
      </c>
      <c r="U23" s="1">
        <v>20</v>
      </c>
      <c r="V23" s="1">
        <v>25</v>
      </c>
      <c r="W23" s="1">
        <v>20</v>
      </c>
      <c r="X23" s="1">
        <v>20</v>
      </c>
      <c r="Y23" s="1">
        <f t="shared" si="3"/>
        <v>85</v>
      </c>
    </row>
    <row r="24" spans="1:25" x14ac:dyDescent="0.2">
      <c r="A24" t="s">
        <v>13</v>
      </c>
      <c r="B24" t="s">
        <v>18</v>
      </c>
      <c r="C24" s="1">
        <v>20</v>
      </c>
      <c r="D24" s="1">
        <v>25</v>
      </c>
      <c r="E24" s="1">
        <v>10</v>
      </c>
      <c r="F24" s="1">
        <v>20</v>
      </c>
      <c r="G24" s="1">
        <v>75</v>
      </c>
      <c r="J24" t="s">
        <v>13</v>
      </c>
      <c r="K24" t="s">
        <v>18</v>
      </c>
      <c r="L24" s="1">
        <v>20</v>
      </c>
      <c r="M24" s="1">
        <v>25</v>
      </c>
      <c r="N24" s="1">
        <v>20</v>
      </c>
      <c r="O24" s="1">
        <v>20</v>
      </c>
      <c r="P24" s="1">
        <f t="shared" si="0"/>
        <v>85</v>
      </c>
      <c r="S24" t="s">
        <v>13</v>
      </c>
      <c r="T24" t="s">
        <v>18</v>
      </c>
      <c r="U24" s="1">
        <v>10</v>
      </c>
      <c r="V24" s="1">
        <v>20</v>
      </c>
      <c r="W24" s="1">
        <v>20</v>
      </c>
      <c r="X24" s="1">
        <v>20</v>
      </c>
      <c r="Y24" s="1">
        <f t="shared" si="3"/>
        <v>70</v>
      </c>
    </row>
    <row r="25" spans="1:25" x14ac:dyDescent="0.2">
      <c r="A25" t="s">
        <v>13</v>
      </c>
      <c r="B25" t="s">
        <v>11</v>
      </c>
      <c r="C25" s="1">
        <v>20</v>
      </c>
      <c r="D25" s="1">
        <v>25</v>
      </c>
      <c r="E25" s="1">
        <v>10</v>
      </c>
      <c r="F25" s="1">
        <v>20</v>
      </c>
      <c r="G25" s="1">
        <v>75</v>
      </c>
      <c r="J25" t="s">
        <v>13</v>
      </c>
      <c r="K25" t="s">
        <v>11</v>
      </c>
      <c r="L25" s="1">
        <v>20</v>
      </c>
      <c r="M25" s="1">
        <v>15</v>
      </c>
      <c r="N25" s="1">
        <v>10</v>
      </c>
      <c r="O25" s="1">
        <v>20</v>
      </c>
      <c r="P25" s="1">
        <f t="shared" si="0"/>
        <v>65</v>
      </c>
      <c r="S25" t="s">
        <v>13</v>
      </c>
      <c r="T25" t="s">
        <v>11</v>
      </c>
      <c r="U25" s="1">
        <v>20</v>
      </c>
      <c r="V25" s="1">
        <v>20</v>
      </c>
      <c r="W25" s="1">
        <v>20</v>
      </c>
      <c r="X25" s="1">
        <v>30</v>
      </c>
      <c r="Y25" s="1">
        <f t="shared" si="3"/>
        <v>90</v>
      </c>
    </row>
    <row r="26" spans="1:25" x14ac:dyDescent="0.2">
      <c r="C26" s="1"/>
      <c r="D26" s="1"/>
      <c r="E26" s="1"/>
      <c r="L26" s="1"/>
      <c r="M26" s="1"/>
      <c r="N26" s="1"/>
      <c r="P26" s="1"/>
      <c r="U26" s="1"/>
      <c r="V26" s="1"/>
      <c r="W26" s="1"/>
      <c r="Y26" s="1"/>
    </row>
    <row r="27" spans="1:25" x14ac:dyDescent="0.2">
      <c r="A27" t="s">
        <v>14</v>
      </c>
      <c r="B27" t="s">
        <v>6</v>
      </c>
      <c r="C27" s="1">
        <v>20</v>
      </c>
      <c r="D27" s="1">
        <v>25</v>
      </c>
      <c r="E27" s="1">
        <v>10</v>
      </c>
      <c r="F27" s="1">
        <v>20</v>
      </c>
      <c r="G27" s="1">
        <v>75</v>
      </c>
      <c r="J27" t="s">
        <v>14</v>
      </c>
      <c r="K27" t="s">
        <v>6</v>
      </c>
      <c r="L27" s="1">
        <v>20</v>
      </c>
      <c r="M27" s="1">
        <v>15</v>
      </c>
      <c r="N27" s="1">
        <v>20</v>
      </c>
      <c r="O27" s="1">
        <v>30</v>
      </c>
      <c r="P27" s="1">
        <f t="shared" si="0"/>
        <v>85</v>
      </c>
      <c r="S27" t="s">
        <v>14</v>
      </c>
      <c r="T27" t="s">
        <v>6</v>
      </c>
      <c r="U27" s="1">
        <v>10</v>
      </c>
      <c r="V27" s="1">
        <v>20</v>
      </c>
      <c r="W27" s="1">
        <v>20</v>
      </c>
      <c r="X27" s="1">
        <v>30</v>
      </c>
      <c r="Y27" s="1">
        <f t="shared" ref="Y27:Y33" si="4">SUM(U27:X27)</f>
        <v>80</v>
      </c>
    </row>
    <row r="28" spans="1:25" x14ac:dyDescent="0.2">
      <c r="A28" t="s">
        <v>14</v>
      </c>
      <c r="B28" t="s">
        <v>7</v>
      </c>
      <c r="C28" s="1">
        <v>20</v>
      </c>
      <c r="D28" s="1">
        <v>25</v>
      </c>
      <c r="E28" s="1">
        <v>10</v>
      </c>
      <c r="F28" s="1">
        <v>20</v>
      </c>
      <c r="G28" s="1">
        <v>75</v>
      </c>
      <c r="J28" t="s">
        <v>14</v>
      </c>
      <c r="K28" t="s">
        <v>7</v>
      </c>
      <c r="L28" s="1">
        <v>20</v>
      </c>
      <c r="M28" s="1">
        <v>10</v>
      </c>
      <c r="N28" s="1">
        <v>20</v>
      </c>
      <c r="O28" s="1">
        <v>30</v>
      </c>
      <c r="P28" s="1">
        <f t="shared" si="0"/>
        <v>80</v>
      </c>
      <c r="S28" t="s">
        <v>14</v>
      </c>
      <c r="T28" t="s">
        <v>7</v>
      </c>
      <c r="U28" s="1">
        <v>20</v>
      </c>
      <c r="V28" s="1">
        <v>20</v>
      </c>
      <c r="W28" s="1">
        <v>20</v>
      </c>
      <c r="X28" s="1">
        <v>30</v>
      </c>
      <c r="Y28" s="1">
        <f t="shared" si="4"/>
        <v>90</v>
      </c>
    </row>
    <row r="29" spans="1:25" x14ac:dyDescent="0.2">
      <c r="A29" t="s">
        <v>14</v>
      </c>
      <c r="B29" t="s">
        <v>8</v>
      </c>
      <c r="C29" s="1">
        <v>20</v>
      </c>
      <c r="D29" s="1">
        <v>25</v>
      </c>
      <c r="E29" s="1">
        <v>10</v>
      </c>
      <c r="F29" s="1">
        <v>20</v>
      </c>
      <c r="G29" s="1">
        <v>75</v>
      </c>
      <c r="J29" t="s">
        <v>14</v>
      </c>
      <c r="K29" t="s">
        <v>8</v>
      </c>
      <c r="L29" s="1">
        <v>20</v>
      </c>
      <c r="M29" s="1">
        <v>25</v>
      </c>
      <c r="N29" s="1">
        <v>20</v>
      </c>
      <c r="O29" s="1">
        <v>30</v>
      </c>
      <c r="P29" s="1">
        <f t="shared" si="0"/>
        <v>95</v>
      </c>
      <c r="S29" t="s">
        <v>14</v>
      </c>
      <c r="T29" t="s">
        <v>8</v>
      </c>
      <c r="U29" s="1">
        <v>10</v>
      </c>
      <c r="V29" s="1">
        <v>20</v>
      </c>
      <c r="W29" s="1">
        <v>20</v>
      </c>
      <c r="X29" s="1">
        <v>30</v>
      </c>
      <c r="Y29" s="1">
        <f t="shared" si="4"/>
        <v>80</v>
      </c>
    </row>
    <row r="30" spans="1:25" x14ac:dyDescent="0.2">
      <c r="A30" t="s">
        <v>14</v>
      </c>
      <c r="B30" t="s">
        <v>9</v>
      </c>
      <c r="C30" s="1">
        <v>20</v>
      </c>
      <c r="D30" s="1">
        <v>25</v>
      </c>
      <c r="E30" s="1">
        <v>10</v>
      </c>
      <c r="F30" s="1">
        <v>20</v>
      </c>
      <c r="G30" s="1">
        <v>75</v>
      </c>
      <c r="J30" t="s">
        <v>14</v>
      </c>
      <c r="K30" t="s">
        <v>9</v>
      </c>
      <c r="L30" s="1">
        <v>20</v>
      </c>
      <c r="M30" s="1">
        <v>10</v>
      </c>
      <c r="N30" s="1">
        <v>20</v>
      </c>
      <c r="O30" s="1">
        <v>30</v>
      </c>
      <c r="P30" s="1">
        <f t="shared" si="0"/>
        <v>80</v>
      </c>
      <c r="S30" t="s">
        <v>14</v>
      </c>
      <c r="T30" t="s">
        <v>9</v>
      </c>
      <c r="U30" s="1">
        <v>20</v>
      </c>
      <c r="V30" s="1">
        <v>20</v>
      </c>
      <c r="W30" s="1">
        <v>20</v>
      </c>
      <c r="X30" s="1">
        <v>30</v>
      </c>
      <c r="Y30" s="1">
        <f t="shared" si="4"/>
        <v>90</v>
      </c>
    </row>
    <row r="31" spans="1:25" x14ac:dyDescent="0.2">
      <c r="A31" t="s">
        <v>14</v>
      </c>
      <c r="B31" t="s">
        <v>10</v>
      </c>
      <c r="C31" s="1">
        <v>20</v>
      </c>
      <c r="D31" s="1">
        <v>25</v>
      </c>
      <c r="E31" s="1">
        <v>10</v>
      </c>
      <c r="F31" s="1">
        <v>20</v>
      </c>
      <c r="G31" s="1">
        <v>75</v>
      </c>
      <c r="J31" t="s">
        <v>14</v>
      </c>
      <c r="K31" t="s">
        <v>10</v>
      </c>
      <c r="L31" s="1">
        <v>20</v>
      </c>
      <c r="M31" s="1">
        <v>15</v>
      </c>
      <c r="N31" s="1">
        <v>20</v>
      </c>
      <c r="O31" s="1">
        <v>30</v>
      </c>
      <c r="P31" s="1">
        <f t="shared" si="0"/>
        <v>85</v>
      </c>
      <c r="S31" t="s">
        <v>14</v>
      </c>
      <c r="T31" t="s">
        <v>10</v>
      </c>
      <c r="U31" s="1">
        <v>20</v>
      </c>
      <c r="V31" s="1">
        <v>25</v>
      </c>
      <c r="W31" s="1">
        <v>20</v>
      </c>
      <c r="X31" s="1">
        <v>30</v>
      </c>
      <c r="Y31" s="1">
        <f t="shared" si="4"/>
        <v>95</v>
      </c>
    </row>
    <row r="32" spans="1:25" x14ac:dyDescent="0.2">
      <c r="A32" t="s">
        <v>14</v>
      </c>
      <c r="B32" t="s">
        <v>18</v>
      </c>
      <c r="C32" s="1">
        <v>20</v>
      </c>
      <c r="D32" s="1">
        <v>25</v>
      </c>
      <c r="E32" s="1">
        <v>10</v>
      </c>
      <c r="F32" s="1">
        <v>20</v>
      </c>
      <c r="G32" s="1">
        <v>75</v>
      </c>
      <c r="J32" t="s">
        <v>14</v>
      </c>
      <c r="K32" t="s">
        <v>18</v>
      </c>
      <c r="L32" s="1">
        <v>20</v>
      </c>
      <c r="M32" s="1">
        <v>25</v>
      </c>
      <c r="N32" s="1">
        <v>20</v>
      </c>
      <c r="O32" s="1">
        <v>30</v>
      </c>
      <c r="P32" s="1">
        <f t="shared" si="0"/>
        <v>95</v>
      </c>
      <c r="S32" t="s">
        <v>14</v>
      </c>
      <c r="T32" t="s">
        <v>18</v>
      </c>
      <c r="U32" s="1">
        <v>10</v>
      </c>
      <c r="V32" s="1">
        <v>20</v>
      </c>
      <c r="W32" s="1">
        <v>20</v>
      </c>
      <c r="X32" s="1">
        <v>30</v>
      </c>
      <c r="Y32" s="1">
        <f t="shared" si="4"/>
        <v>80</v>
      </c>
    </row>
    <row r="33" spans="1:25" x14ac:dyDescent="0.2">
      <c r="A33" t="s">
        <v>14</v>
      </c>
      <c r="B33" t="s">
        <v>11</v>
      </c>
      <c r="C33" s="1">
        <v>20</v>
      </c>
      <c r="D33" s="1">
        <v>25</v>
      </c>
      <c r="E33" s="1">
        <v>10</v>
      </c>
      <c r="F33" s="1">
        <v>20</v>
      </c>
      <c r="G33" s="1">
        <v>75</v>
      </c>
      <c r="J33" t="s">
        <v>14</v>
      </c>
      <c r="K33" t="s">
        <v>11</v>
      </c>
      <c r="L33" s="1">
        <v>20</v>
      </c>
      <c r="M33" s="1">
        <v>25</v>
      </c>
      <c r="N33" s="1">
        <v>20</v>
      </c>
      <c r="O33" s="1">
        <v>30</v>
      </c>
      <c r="P33" s="1">
        <f t="shared" si="0"/>
        <v>95</v>
      </c>
      <c r="S33" t="s">
        <v>14</v>
      </c>
      <c r="T33" t="s">
        <v>11</v>
      </c>
      <c r="U33" s="1">
        <v>20</v>
      </c>
      <c r="V33" s="1">
        <v>20</v>
      </c>
      <c r="W33" s="1">
        <v>20</v>
      </c>
      <c r="X33" s="1">
        <v>30</v>
      </c>
      <c r="Y33" s="1">
        <f t="shared" si="4"/>
        <v>90</v>
      </c>
    </row>
    <row r="34" spans="1:25" x14ac:dyDescent="0.2">
      <c r="C34" s="1"/>
      <c r="D34" s="1"/>
      <c r="E34" s="1"/>
      <c r="L34" s="1"/>
      <c r="M34" s="1"/>
      <c r="N34" s="1"/>
      <c r="P34" s="1"/>
      <c r="U34" s="1"/>
      <c r="V34" s="1"/>
      <c r="W34" s="1"/>
      <c r="Y34" s="1"/>
    </row>
    <row r="35" spans="1:25" x14ac:dyDescent="0.2">
      <c r="A35" t="s">
        <v>26</v>
      </c>
      <c r="B35" t="s">
        <v>6</v>
      </c>
      <c r="C35" s="1">
        <v>20</v>
      </c>
      <c r="D35" s="1">
        <v>25</v>
      </c>
      <c r="E35" s="1">
        <v>10</v>
      </c>
      <c r="F35" s="1">
        <v>20</v>
      </c>
      <c r="G35" s="1">
        <v>75</v>
      </c>
      <c r="J35" t="s">
        <v>26</v>
      </c>
      <c r="K35" t="s">
        <v>6</v>
      </c>
      <c r="L35" s="1">
        <v>20</v>
      </c>
      <c r="M35" s="1">
        <v>25</v>
      </c>
      <c r="N35" s="1">
        <v>20</v>
      </c>
      <c r="O35" s="1">
        <v>30</v>
      </c>
      <c r="P35" s="1">
        <f t="shared" si="0"/>
        <v>95</v>
      </c>
      <c r="S35" t="s">
        <v>26</v>
      </c>
      <c r="T35" t="s">
        <v>6</v>
      </c>
      <c r="U35" s="1">
        <v>20</v>
      </c>
      <c r="V35" s="1">
        <v>20</v>
      </c>
      <c r="W35" s="1">
        <v>20</v>
      </c>
      <c r="X35" s="1">
        <v>30</v>
      </c>
      <c r="Y35" s="1">
        <f t="shared" ref="Y35:Y37" si="5">SUM(U35:X35)</f>
        <v>90</v>
      </c>
    </row>
    <row r="36" spans="1:25" x14ac:dyDescent="0.2">
      <c r="A36" t="s">
        <v>26</v>
      </c>
      <c r="B36" t="s">
        <v>7</v>
      </c>
      <c r="C36" s="1">
        <v>20</v>
      </c>
      <c r="D36" s="1">
        <v>25</v>
      </c>
      <c r="E36" s="1">
        <v>10</v>
      </c>
      <c r="F36" s="1">
        <v>20</v>
      </c>
      <c r="G36" s="1">
        <v>75</v>
      </c>
      <c r="J36" t="s">
        <v>26</v>
      </c>
      <c r="K36" t="s">
        <v>7</v>
      </c>
      <c r="L36" s="1">
        <v>20</v>
      </c>
      <c r="M36" s="1">
        <v>25</v>
      </c>
      <c r="N36" s="1">
        <v>20</v>
      </c>
      <c r="O36" s="1">
        <v>30</v>
      </c>
      <c r="P36" s="1">
        <f t="shared" si="0"/>
        <v>95</v>
      </c>
      <c r="S36" t="s">
        <v>26</v>
      </c>
      <c r="T36" t="s">
        <v>7</v>
      </c>
      <c r="U36" s="1">
        <v>20</v>
      </c>
      <c r="V36" s="1">
        <v>20</v>
      </c>
      <c r="W36" s="1">
        <v>20</v>
      </c>
      <c r="X36" s="1">
        <v>30</v>
      </c>
      <c r="Y36" s="1">
        <f t="shared" si="5"/>
        <v>90</v>
      </c>
    </row>
    <row r="37" spans="1:25" x14ac:dyDescent="0.2">
      <c r="A37" t="s">
        <v>26</v>
      </c>
      <c r="B37" t="s">
        <v>8</v>
      </c>
      <c r="C37" s="1">
        <v>20</v>
      </c>
      <c r="D37" s="1">
        <v>25</v>
      </c>
      <c r="E37" s="1">
        <v>10</v>
      </c>
      <c r="F37" s="1">
        <v>20</v>
      </c>
      <c r="G37" s="1">
        <v>75</v>
      </c>
      <c r="J37" t="s">
        <v>26</v>
      </c>
      <c r="K37" t="s">
        <v>8</v>
      </c>
      <c r="L37" s="1">
        <v>20</v>
      </c>
      <c r="M37" s="1">
        <v>25</v>
      </c>
      <c r="N37" s="1">
        <v>10</v>
      </c>
      <c r="O37" s="1">
        <v>30</v>
      </c>
      <c r="P37" s="1">
        <f t="shared" si="0"/>
        <v>85</v>
      </c>
      <c r="S37" t="s">
        <v>26</v>
      </c>
      <c r="T37" t="s">
        <v>8</v>
      </c>
      <c r="U37" s="1">
        <v>20</v>
      </c>
      <c r="V37" s="1">
        <v>25</v>
      </c>
      <c r="W37" s="1">
        <v>20</v>
      </c>
      <c r="X37" s="1">
        <v>30</v>
      </c>
      <c r="Y37" s="1">
        <f t="shared" si="5"/>
        <v>95</v>
      </c>
    </row>
    <row r="38" spans="1:25" x14ac:dyDescent="0.2">
      <c r="A38" t="s">
        <v>26</v>
      </c>
      <c r="B38" t="s">
        <v>9</v>
      </c>
      <c r="C38" s="1">
        <v>20</v>
      </c>
      <c r="D38" s="1">
        <v>25</v>
      </c>
      <c r="E38" s="1">
        <v>10</v>
      </c>
      <c r="F38" s="1">
        <v>20</v>
      </c>
      <c r="G38" s="1">
        <v>75</v>
      </c>
      <c r="J38" t="s">
        <v>26</v>
      </c>
      <c r="K38" t="s">
        <v>9</v>
      </c>
      <c r="L38" s="1">
        <v>20</v>
      </c>
      <c r="M38" s="1">
        <v>25</v>
      </c>
      <c r="N38" s="1">
        <v>20</v>
      </c>
      <c r="O38" s="1">
        <v>30</v>
      </c>
      <c r="P38" s="1">
        <f>SUM(L38:O38)</f>
        <v>95</v>
      </c>
      <c r="S38" t="s">
        <v>26</v>
      </c>
      <c r="T38" t="s">
        <v>9</v>
      </c>
      <c r="U38" s="1">
        <v>20</v>
      </c>
      <c r="V38" s="1">
        <v>20</v>
      </c>
      <c r="W38" s="1">
        <v>20</v>
      </c>
      <c r="X38" s="1">
        <v>30</v>
      </c>
      <c r="Y38" s="1">
        <f>SUM(U38:X38)</f>
        <v>90</v>
      </c>
    </row>
    <row r="39" spans="1:25" x14ac:dyDescent="0.2">
      <c r="A39" t="s">
        <v>26</v>
      </c>
      <c r="B39" t="s">
        <v>10</v>
      </c>
      <c r="C39" s="1">
        <v>20</v>
      </c>
      <c r="D39" s="1">
        <v>25</v>
      </c>
      <c r="E39" s="1">
        <v>10</v>
      </c>
      <c r="F39" s="1">
        <v>20</v>
      </c>
      <c r="G39" s="1">
        <v>75</v>
      </c>
      <c r="J39" t="s">
        <v>26</v>
      </c>
      <c r="K39" t="s">
        <v>10</v>
      </c>
      <c r="L39" s="1">
        <v>20</v>
      </c>
      <c r="M39" s="1">
        <v>25</v>
      </c>
      <c r="N39" s="1">
        <v>20</v>
      </c>
      <c r="O39" s="1">
        <v>30</v>
      </c>
      <c r="P39" s="1">
        <f>SUM(L39:O39)</f>
        <v>95</v>
      </c>
      <c r="S39" t="s">
        <v>26</v>
      </c>
      <c r="T39" t="s">
        <v>10</v>
      </c>
      <c r="U39" s="1">
        <v>20</v>
      </c>
      <c r="V39" s="1">
        <v>25</v>
      </c>
      <c r="W39" s="1">
        <v>20</v>
      </c>
      <c r="X39" s="1">
        <v>30</v>
      </c>
      <c r="Y39" s="1">
        <f>SUM(U39:X39)</f>
        <v>95</v>
      </c>
    </row>
    <row r="40" spans="1:25" x14ac:dyDescent="0.2">
      <c r="A40" t="s">
        <v>26</v>
      </c>
      <c r="B40" t="s">
        <v>18</v>
      </c>
      <c r="C40" s="1">
        <v>20</v>
      </c>
      <c r="D40" s="1">
        <v>25</v>
      </c>
      <c r="E40" s="1">
        <v>10</v>
      </c>
      <c r="F40" s="1">
        <v>20</v>
      </c>
      <c r="G40" s="1">
        <v>75</v>
      </c>
      <c r="J40" t="s">
        <v>26</v>
      </c>
      <c r="K40" t="s">
        <v>18</v>
      </c>
      <c r="L40" s="1">
        <v>20</v>
      </c>
      <c r="M40" s="1">
        <v>25</v>
      </c>
      <c r="N40" s="1">
        <v>20</v>
      </c>
      <c r="O40" s="1">
        <v>30</v>
      </c>
      <c r="P40" s="1">
        <f>SUM(L40:O40)</f>
        <v>95</v>
      </c>
      <c r="S40" t="s">
        <v>26</v>
      </c>
      <c r="T40" t="s">
        <v>18</v>
      </c>
      <c r="U40" s="1">
        <v>20</v>
      </c>
      <c r="V40" s="1">
        <v>20</v>
      </c>
      <c r="W40" s="1">
        <v>20</v>
      </c>
      <c r="X40" s="1">
        <v>30</v>
      </c>
      <c r="Y40" s="1">
        <f>SUM(U40:X40)</f>
        <v>90</v>
      </c>
    </row>
    <row r="41" spans="1:25" x14ac:dyDescent="0.2">
      <c r="A41" t="s">
        <v>26</v>
      </c>
      <c r="B41" t="s">
        <v>11</v>
      </c>
      <c r="C41" s="1">
        <v>30</v>
      </c>
      <c r="D41" s="1">
        <v>5</v>
      </c>
      <c r="E41" s="1">
        <v>0</v>
      </c>
      <c r="F41" s="1">
        <v>0</v>
      </c>
      <c r="G41" s="1">
        <v>35</v>
      </c>
      <c r="J41" t="s">
        <v>26</v>
      </c>
      <c r="K41" t="s">
        <v>11</v>
      </c>
      <c r="L41" s="1">
        <v>20</v>
      </c>
      <c r="M41" s="1">
        <v>25</v>
      </c>
      <c r="N41" s="1">
        <v>20</v>
      </c>
      <c r="O41" s="1">
        <v>30</v>
      </c>
      <c r="P41" s="1">
        <f t="shared" si="0"/>
        <v>95</v>
      </c>
      <c r="S41" t="s">
        <v>26</v>
      </c>
      <c r="T41" t="s">
        <v>11</v>
      </c>
      <c r="U41" s="1">
        <v>20</v>
      </c>
      <c r="V41" s="1">
        <v>25</v>
      </c>
      <c r="W41" s="1">
        <v>20</v>
      </c>
      <c r="X41" s="1">
        <v>30</v>
      </c>
      <c r="Y41" s="1">
        <f t="shared" ref="Y41" si="6">SUM(U41:X41)</f>
        <v>95</v>
      </c>
    </row>
    <row r="42" spans="1:25" x14ac:dyDescent="0.2">
      <c r="D42" s="1"/>
      <c r="E42" s="1"/>
      <c r="M42" s="1"/>
      <c r="N42" s="1"/>
      <c r="P42" s="1"/>
      <c r="V42" s="1"/>
      <c r="W42" s="1"/>
      <c r="Y42" s="1"/>
    </row>
    <row r="43" spans="1:25" x14ac:dyDescent="0.2">
      <c r="A43" t="s">
        <v>16</v>
      </c>
      <c r="B43" t="s">
        <v>6</v>
      </c>
      <c r="C43" s="1">
        <v>20</v>
      </c>
      <c r="D43" s="1">
        <v>25</v>
      </c>
      <c r="E43" s="1">
        <v>10</v>
      </c>
      <c r="F43" s="1">
        <v>20</v>
      </c>
      <c r="G43" s="1">
        <v>75</v>
      </c>
      <c r="J43" t="s">
        <v>16</v>
      </c>
      <c r="K43" t="s">
        <v>6</v>
      </c>
      <c r="L43" s="1">
        <v>20</v>
      </c>
      <c r="M43" s="1">
        <v>25</v>
      </c>
      <c r="N43" s="1">
        <v>20</v>
      </c>
      <c r="O43" s="1">
        <v>20</v>
      </c>
      <c r="P43" s="1">
        <f t="shared" si="0"/>
        <v>85</v>
      </c>
      <c r="S43" t="s">
        <v>16</v>
      </c>
      <c r="T43" t="s">
        <v>6</v>
      </c>
      <c r="U43" s="1">
        <v>20</v>
      </c>
      <c r="V43" s="1">
        <v>20</v>
      </c>
      <c r="W43" s="1">
        <v>20</v>
      </c>
      <c r="X43" s="1">
        <v>30</v>
      </c>
      <c r="Y43" s="1">
        <f>SUM(U43:X43)</f>
        <v>90</v>
      </c>
    </row>
    <row r="44" spans="1:25" x14ac:dyDescent="0.2">
      <c r="A44" t="s">
        <v>16</v>
      </c>
      <c r="B44" t="s">
        <v>7</v>
      </c>
      <c r="C44" s="1">
        <v>30</v>
      </c>
      <c r="D44" s="1">
        <v>5</v>
      </c>
      <c r="E44" s="1">
        <v>0</v>
      </c>
      <c r="F44" s="1">
        <v>0</v>
      </c>
      <c r="G44" s="1">
        <v>35</v>
      </c>
      <c r="J44" t="s">
        <v>16</v>
      </c>
      <c r="K44" t="s">
        <v>7</v>
      </c>
      <c r="L44" s="1">
        <v>20</v>
      </c>
      <c r="M44" s="1">
        <v>25</v>
      </c>
      <c r="N44" s="1">
        <v>20</v>
      </c>
      <c r="O44" s="1">
        <v>30</v>
      </c>
      <c r="P44" s="1">
        <f t="shared" si="0"/>
        <v>95</v>
      </c>
      <c r="S44" t="s">
        <v>16</v>
      </c>
      <c r="T44" t="s">
        <v>7</v>
      </c>
      <c r="U44" s="1">
        <v>20</v>
      </c>
      <c r="V44" s="1">
        <v>20</v>
      </c>
      <c r="W44" s="1">
        <v>20</v>
      </c>
      <c r="X44" s="1">
        <v>30</v>
      </c>
      <c r="Y44" s="1">
        <f>SUM(U44:X44)</f>
        <v>90</v>
      </c>
    </row>
    <row r="45" spans="1:25" x14ac:dyDescent="0.2">
      <c r="A45" t="s">
        <v>16</v>
      </c>
      <c r="B45" t="s">
        <v>8</v>
      </c>
      <c r="C45" s="1">
        <v>20</v>
      </c>
      <c r="D45" s="1">
        <v>25</v>
      </c>
      <c r="E45" s="1">
        <v>10</v>
      </c>
      <c r="F45" s="1">
        <v>20</v>
      </c>
      <c r="G45" s="1">
        <v>75</v>
      </c>
      <c r="J45" t="s">
        <v>16</v>
      </c>
      <c r="K45" t="s">
        <v>8</v>
      </c>
      <c r="L45" s="1">
        <v>20</v>
      </c>
      <c r="M45" s="1">
        <v>25</v>
      </c>
      <c r="N45" s="1">
        <v>20</v>
      </c>
      <c r="O45" s="1">
        <v>30</v>
      </c>
      <c r="P45" s="1">
        <f t="shared" si="0"/>
        <v>95</v>
      </c>
      <c r="S45" t="s">
        <v>16</v>
      </c>
      <c r="T45" t="s">
        <v>8</v>
      </c>
      <c r="U45" s="1">
        <v>20</v>
      </c>
      <c r="V45" s="1">
        <v>20</v>
      </c>
      <c r="W45" s="1">
        <v>20</v>
      </c>
      <c r="X45" s="1">
        <v>30</v>
      </c>
      <c r="Y45" s="1">
        <f>SUM(U45:X45)</f>
        <v>90</v>
      </c>
    </row>
    <row r="46" spans="1:25" x14ac:dyDescent="0.2">
      <c r="A46" t="s">
        <v>16</v>
      </c>
      <c r="B46" t="s">
        <v>9</v>
      </c>
      <c r="C46" s="1">
        <v>20</v>
      </c>
      <c r="D46" s="1">
        <v>25</v>
      </c>
      <c r="E46" s="1">
        <v>10</v>
      </c>
      <c r="F46" s="1">
        <v>20</v>
      </c>
      <c r="G46" s="1">
        <v>75</v>
      </c>
      <c r="J46" t="s">
        <v>16</v>
      </c>
      <c r="K46" t="s">
        <v>9</v>
      </c>
      <c r="L46" s="1">
        <v>20</v>
      </c>
      <c r="M46" s="1">
        <v>15</v>
      </c>
      <c r="N46" s="1">
        <v>20</v>
      </c>
      <c r="O46" s="1">
        <v>30</v>
      </c>
      <c r="P46" s="1">
        <f t="shared" si="0"/>
        <v>85</v>
      </c>
      <c r="S46" t="s">
        <v>16</v>
      </c>
      <c r="T46" t="s">
        <v>9</v>
      </c>
      <c r="U46" s="1">
        <v>20</v>
      </c>
      <c r="V46" s="1">
        <v>20</v>
      </c>
      <c r="W46" s="1">
        <v>20</v>
      </c>
      <c r="X46" s="1">
        <v>30</v>
      </c>
      <c r="Y46" s="1">
        <f>SUM(U46:X46)</f>
        <v>90</v>
      </c>
    </row>
    <row r="47" spans="1:25" x14ac:dyDescent="0.2">
      <c r="A47" t="s">
        <v>16</v>
      </c>
      <c r="B47" t="s">
        <v>10</v>
      </c>
      <c r="C47" s="1">
        <v>20</v>
      </c>
      <c r="D47" s="1">
        <v>25</v>
      </c>
      <c r="E47" s="1">
        <v>10</v>
      </c>
      <c r="F47" s="1">
        <v>20</v>
      </c>
      <c r="G47" s="1">
        <v>75</v>
      </c>
      <c r="J47" t="s">
        <v>16</v>
      </c>
      <c r="K47" t="s">
        <v>10</v>
      </c>
      <c r="L47" s="1">
        <v>20</v>
      </c>
      <c r="M47" s="1">
        <v>25</v>
      </c>
      <c r="N47" s="1">
        <v>20</v>
      </c>
      <c r="O47" s="1">
        <v>30</v>
      </c>
      <c r="P47" s="1">
        <f t="shared" si="0"/>
        <v>95</v>
      </c>
      <c r="S47" t="s">
        <v>16</v>
      </c>
      <c r="T47" t="s">
        <v>10</v>
      </c>
      <c r="U47" s="1">
        <v>20</v>
      </c>
      <c r="V47" s="1">
        <v>25</v>
      </c>
      <c r="W47" s="1">
        <v>20</v>
      </c>
      <c r="X47" s="1">
        <v>30</v>
      </c>
      <c r="Y47" s="1">
        <f t="shared" ref="Y47:Y49" si="7">SUM(U47:X47)</f>
        <v>95</v>
      </c>
    </row>
    <row r="48" spans="1:25" x14ac:dyDescent="0.2">
      <c r="A48" t="s">
        <v>16</v>
      </c>
      <c r="B48" t="s">
        <v>18</v>
      </c>
      <c r="C48" s="1">
        <v>20</v>
      </c>
      <c r="D48" s="1">
        <v>25</v>
      </c>
      <c r="E48" s="1">
        <v>10</v>
      </c>
      <c r="F48" s="1">
        <v>20</v>
      </c>
      <c r="G48" s="1">
        <v>75</v>
      </c>
      <c r="J48" t="s">
        <v>16</v>
      </c>
      <c r="K48" t="s">
        <v>18</v>
      </c>
      <c r="L48" s="1">
        <v>20</v>
      </c>
      <c r="M48" s="1">
        <v>25</v>
      </c>
      <c r="N48" s="1">
        <v>20</v>
      </c>
      <c r="O48" s="1">
        <v>30</v>
      </c>
      <c r="P48" s="1">
        <f t="shared" si="0"/>
        <v>95</v>
      </c>
      <c r="S48" t="s">
        <v>16</v>
      </c>
      <c r="T48" t="s">
        <v>18</v>
      </c>
      <c r="U48" s="1">
        <v>20</v>
      </c>
      <c r="V48" s="1">
        <v>20</v>
      </c>
      <c r="W48" s="1">
        <v>20</v>
      </c>
      <c r="X48" s="1">
        <v>30</v>
      </c>
      <c r="Y48" s="1">
        <f t="shared" si="7"/>
        <v>90</v>
      </c>
    </row>
    <row r="49" spans="1:25" x14ac:dyDescent="0.2">
      <c r="A49" t="s">
        <v>16</v>
      </c>
      <c r="B49" t="s">
        <v>11</v>
      </c>
      <c r="C49" s="1">
        <v>20</v>
      </c>
      <c r="D49" s="1">
        <v>25</v>
      </c>
      <c r="E49" s="1">
        <v>10</v>
      </c>
      <c r="F49" s="1">
        <v>20</v>
      </c>
      <c r="G49" s="1">
        <v>75</v>
      </c>
      <c r="J49" t="s">
        <v>16</v>
      </c>
      <c r="K49" t="s">
        <v>11</v>
      </c>
      <c r="L49" s="1">
        <v>20</v>
      </c>
      <c r="M49" s="1">
        <v>20</v>
      </c>
      <c r="N49" s="1">
        <v>20</v>
      </c>
      <c r="O49" s="1">
        <v>30</v>
      </c>
      <c r="P49" s="1">
        <f t="shared" si="0"/>
        <v>90</v>
      </c>
      <c r="S49" t="s">
        <v>16</v>
      </c>
      <c r="T49" t="s">
        <v>11</v>
      </c>
      <c r="U49" s="1">
        <v>20</v>
      </c>
      <c r="V49" s="1">
        <v>20</v>
      </c>
      <c r="W49" s="1">
        <v>20</v>
      </c>
      <c r="X49" s="1">
        <v>30</v>
      </c>
      <c r="Y49" s="1">
        <f t="shared" si="7"/>
        <v>90</v>
      </c>
    </row>
    <row r="52" spans="1:25" x14ac:dyDescent="0.2">
      <c r="B52" s="32" t="s">
        <v>17</v>
      </c>
      <c r="C52" s="32"/>
      <c r="D52" s="32"/>
      <c r="E52" s="32"/>
      <c r="F52" s="32"/>
      <c r="K52" s="32" t="s">
        <v>40</v>
      </c>
      <c r="L52" s="32"/>
      <c r="M52" s="32"/>
      <c r="N52" s="32"/>
      <c r="O52" s="32"/>
      <c r="T52" s="32" t="s">
        <v>86</v>
      </c>
      <c r="U52" s="32"/>
      <c r="V52" s="32"/>
      <c r="W52" s="32"/>
      <c r="X52" s="32"/>
    </row>
    <row r="53" spans="1:25" ht="19" x14ac:dyDescent="0.25">
      <c r="B53" s="3" t="s">
        <v>1</v>
      </c>
      <c r="C53" s="3" t="s">
        <v>31</v>
      </c>
      <c r="D53" s="3" t="s">
        <v>34</v>
      </c>
      <c r="E53" s="3" t="s">
        <v>32</v>
      </c>
      <c r="F53" s="3" t="s">
        <v>33</v>
      </c>
      <c r="K53" s="3" t="s">
        <v>1</v>
      </c>
      <c r="L53" s="3" t="s">
        <v>31</v>
      </c>
      <c r="M53" s="3" t="s">
        <v>34</v>
      </c>
      <c r="N53" s="3" t="s">
        <v>32</v>
      </c>
      <c r="O53" s="3" t="s">
        <v>33</v>
      </c>
      <c r="T53" s="3" t="s">
        <v>1</v>
      </c>
      <c r="U53" s="3" t="s">
        <v>31</v>
      </c>
      <c r="V53" s="3" t="s">
        <v>34</v>
      </c>
      <c r="W53" s="3" t="s">
        <v>32</v>
      </c>
      <c r="X53" s="3" t="s">
        <v>33</v>
      </c>
    </row>
    <row r="54" spans="1:25" x14ac:dyDescent="0.2">
      <c r="B54" t="s">
        <v>6</v>
      </c>
      <c r="C54" s="1">
        <f t="shared" ref="C54:F60" si="8">SUM(C3+C11+C19+C27+C35+C43)/6</f>
        <v>20</v>
      </c>
      <c r="D54" s="1">
        <f t="shared" ref="D54:F54" si="9">SUM(D3+D11+D19+D27+D35+D43)/6</f>
        <v>25</v>
      </c>
      <c r="E54" s="1">
        <f t="shared" si="9"/>
        <v>10</v>
      </c>
      <c r="F54" s="1">
        <f t="shared" si="9"/>
        <v>20</v>
      </c>
      <c r="K54" t="s">
        <v>6</v>
      </c>
      <c r="L54" s="1">
        <f t="shared" ref="L54" si="10">SUM(L3+L11+L19+L27+L35+L43)/6</f>
        <v>20</v>
      </c>
      <c r="M54" s="1">
        <f t="shared" ref="M54:O54" si="11">SUM(M3+M11+M19+M27+M35+M43)/6</f>
        <v>21.666666666666668</v>
      </c>
      <c r="N54" s="1">
        <f t="shared" si="11"/>
        <v>18.333333333333332</v>
      </c>
      <c r="O54" s="12">
        <f t="shared" si="11"/>
        <v>26.666666666666668</v>
      </c>
      <c r="T54" t="s">
        <v>6</v>
      </c>
      <c r="U54" s="1">
        <f t="shared" ref="U54:X57" si="12">SUM(U3+U11+U19+U27+U35+U43)/6</f>
        <v>16.666666666666668</v>
      </c>
      <c r="V54" s="1">
        <f t="shared" si="12"/>
        <v>20.833333333333332</v>
      </c>
      <c r="W54" s="1">
        <f t="shared" si="12"/>
        <v>18.333333333333332</v>
      </c>
      <c r="X54" s="12">
        <f t="shared" si="12"/>
        <v>28.333333333333332</v>
      </c>
    </row>
    <row r="55" spans="1:25" x14ac:dyDescent="0.2">
      <c r="B55" t="s">
        <v>7</v>
      </c>
      <c r="C55">
        <f t="shared" si="8"/>
        <v>21.666666666666668</v>
      </c>
      <c r="D55">
        <f t="shared" si="8"/>
        <v>21.666666666666668</v>
      </c>
      <c r="E55">
        <f t="shared" si="8"/>
        <v>8.3333333333333339</v>
      </c>
      <c r="F55" s="8">
        <f t="shared" si="8"/>
        <v>16.666666666666668</v>
      </c>
      <c r="K55" t="s">
        <v>7</v>
      </c>
      <c r="L55">
        <f t="shared" ref="L55:O55" si="13">SUM(L4+L12+L20+L28+L36+L44)/6</f>
        <v>21.666666666666668</v>
      </c>
      <c r="M55">
        <f t="shared" si="13"/>
        <v>20.833333333333332</v>
      </c>
      <c r="N55">
        <f t="shared" si="13"/>
        <v>20</v>
      </c>
      <c r="O55">
        <f t="shared" si="13"/>
        <v>28.333333333333332</v>
      </c>
      <c r="T55" t="s">
        <v>7</v>
      </c>
      <c r="U55">
        <f t="shared" si="12"/>
        <v>20</v>
      </c>
      <c r="V55">
        <f t="shared" si="12"/>
        <v>20</v>
      </c>
      <c r="W55">
        <f t="shared" si="12"/>
        <v>20</v>
      </c>
      <c r="X55">
        <f t="shared" si="12"/>
        <v>30</v>
      </c>
    </row>
    <row r="56" spans="1:25" x14ac:dyDescent="0.2">
      <c r="B56" t="s">
        <v>8</v>
      </c>
      <c r="C56">
        <f t="shared" si="8"/>
        <v>20</v>
      </c>
      <c r="D56">
        <f>SUM(D5+D13+D21+D29+D37+D45)/6</f>
        <v>25</v>
      </c>
      <c r="E56">
        <f>SUM(E5+E13+E21+E29+E37+E45)/6</f>
        <v>10</v>
      </c>
      <c r="F56">
        <f>SUM(F5+F13+F21+F29+F37+F45)/6</f>
        <v>20</v>
      </c>
      <c r="K56" t="s">
        <v>8</v>
      </c>
      <c r="L56">
        <f t="shared" ref="L56" si="14">SUM(L5+L13+L21+L29+L37+L45)/6</f>
        <v>20</v>
      </c>
      <c r="M56">
        <f t="shared" ref="M56:O59" si="15">SUM(M5+M13+M21+M29+M37+M45)/6</f>
        <v>23.333333333333332</v>
      </c>
      <c r="N56">
        <f t="shared" si="15"/>
        <v>16.666666666666668</v>
      </c>
      <c r="O56">
        <f t="shared" si="15"/>
        <v>28.333333333333332</v>
      </c>
      <c r="T56" t="s">
        <v>8</v>
      </c>
      <c r="U56">
        <f t="shared" si="12"/>
        <v>18.333333333333332</v>
      </c>
      <c r="V56">
        <f t="shared" si="12"/>
        <v>21.666666666666668</v>
      </c>
      <c r="W56">
        <f t="shared" si="12"/>
        <v>20</v>
      </c>
      <c r="X56">
        <f t="shared" si="12"/>
        <v>30</v>
      </c>
    </row>
    <row r="57" spans="1:25" x14ac:dyDescent="0.2">
      <c r="B57" t="s">
        <v>9</v>
      </c>
      <c r="C57">
        <f t="shared" si="8"/>
        <v>20</v>
      </c>
      <c r="D57">
        <f t="shared" ref="D57:F57" si="16">SUM(D6+D14+D22+D30+D38+D46)/6</f>
        <v>25</v>
      </c>
      <c r="E57">
        <f t="shared" si="16"/>
        <v>10</v>
      </c>
      <c r="F57">
        <f t="shared" si="16"/>
        <v>20</v>
      </c>
      <c r="K57" t="s">
        <v>9</v>
      </c>
      <c r="L57">
        <f>SUM(L6+L14+L22+L30+L38+L46)/6</f>
        <v>20</v>
      </c>
      <c r="M57">
        <f t="shared" si="15"/>
        <v>19.166666666666668</v>
      </c>
      <c r="N57">
        <f t="shared" si="15"/>
        <v>20</v>
      </c>
      <c r="O57" s="11">
        <f t="shared" si="15"/>
        <v>26.666666666666668</v>
      </c>
      <c r="T57" t="s">
        <v>9</v>
      </c>
      <c r="U57">
        <f t="shared" si="12"/>
        <v>20</v>
      </c>
      <c r="V57">
        <f t="shared" si="12"/>
        <v>20</v>
      </c>
      <c r="W57">
        <f t="shared" si="12"/>
        <v>20</v>
      </c>
      <c r="X57" s="11">
        <f t="shared" si="12"/>
        <v>30</v>
      </c>
    </row>
    <row r="58" spans="1:25" x14ac:dyDescent="0.2">
      <c r="B58" t="s">
        <v>10</v>
      </c>
      <c r="C58" s="1">
        <f t="shared" si="8"/>
        <v>20</v>
      </c>
      <c r="D58" s="1">
        <f t="shared" ref="D58:F59" si="17">SUM(D7+D15+D23+D31+D39+D47)/6</f>
        <v>25</v>
      </c>
      <c r="E58" s="1">
        <f t="shared" si="17"/>
        <v>10</v>
      </c>
      <c r="F58" s="1">
        <f t="shared" si="17"/>
        <v>20</v>
      </c>
      <c r="K58" t="s">
        <v>10</v>
      </c>
      <c r="L58" s="1">
        <f>SUM(L7+L15+L23+L31+L39+L47)/6</f>
        <v>20</v>
      </c>
      <c r="M58" s="1">
        <f t="shared" si="15"/>
        <v>21.666666666666668</v>
      </c>
      <c r="N58" s="1">
        <f t="shared" si="15"/>
        <v>20</v>
      </c>
      <c r="O58" s="7">
        <f t="shared" si="15"/>
        <v>28.333333333333332</v>
      </c>
      <c r="T58" t="s">
        <v>10</v>
      </c>
      <c r="U58" s="1">
        <f>SUM(U7+U15+U23+U31+U39+U47)/6</f>
        <v>20</v>
      </c>
      <c r="V58" s="1">
        <f t="shared" ref="V58:X58" si="18">SUM(V7+V15+V23+V31+V39+V47)/6</f>
        <v>25</v>
      </c>
      <c r="W58" s="1">
        <f t="shared" si="18"/>
        <v>20</v>
      </c>
      <c r="X58" s="7">
        <f t="shared" si="18"/>
        <v>28.333333333333332</v>
      </c>
    </row>
    <row r="59" spans="1:25" x14ac:dyDescent="0.2">
      <c r="B59" t="s">
        <v>18</v>
      </c>
      <c r="C59" s="1">
        <f t="shared" si="8"/>
        <v>20</v>
      </c>
      <c r="D59" s="1">
        <f t="shared" si="17"/>
        <v>25</v>
      </c>
      <c r="E59" s="1">
        <f t="shared" si="17"/>
        <v>10</v>
      </c>
      <c r="F59" s="1">
        <f t="shared" si="17"/>
        <v>20</v>
      </c>
      <c r="K59" t="s">
        <v>18</v>
      </c>
      <c r="L59" s="1">
        <f>SUM(L8+L16+L24+L32+L40+L48)/6</f>
        <v>21.666666666666668</v>
      </c>
      <c r="M59" s="1">
        <f t="shared" si="15"/>
        <v>25</v>
      </c>
      <c r="N59" s="1">
        <f t="shared" si="15"/>
        <v>20</v>
      </c>
      <c r="O59" s="7">
        <f t="shared" si="15"/>
        <v>28.333333333333332</v>
      </c>
      <c r="T59" t="s">
        <v>18</v>
      </c>
      <c r="U59" s="1">
        <f>SUM(U8+U16+U24+U32+U40+U48)/6</f>
        <v>16.666666666666668</v>
      </c>
      <c r="V59" s="1">
        <f t="shared" ref="V59:X59" si="19">SUM(V8+V16+V24+V32+V40+V48)/6</f>
        <v>20</v>
      </c>
      <c r="W59" s="1">
        <f t="shared" si="19"/>
        <v>20</v>
      </c>
      <c r="X59" s="7">
        <f t="shared" si="19"/>
        <v>28.333333333333332</v>
      </c>
    </row>
    <row r="60" spans="1:25" x14ac:dyDescent="0.2">
      <c r="B60" t="s">
        <v>11</v>
      </c>
      <c r="C60">
        <f t="shared" si="8"/>
        <v>21.666666666666668</v>
      </c>
      <c r="D60">
        <f t="shared" ref="D60:F60" si="20">SUM(D9+D17+D25+D33+D41+D49)/6</f>
        <v>21.666666666666668</v>
      </c>
      <c r="E60">
        <f t="shared" si="20"/>
        <v>8.3333333333333339</v>
      </c>
      <c r="F60" s="8">
        <f t="shared" si="20"/>
        <v>16.666666666666668</v>
      </c>
      <c r="K60" t="s">
        <v>11</v>
      </c>
      <c r="L60">
        <f t="shared" ref="L60" si="21">SUM(L9+L17+L25+L33+L41+L49)/6</f>
        <v>20</v>
      </c>
      <c r="M60">
        <f t="shared" ref="M60:O60" si="22">SUM(M9+M17+M25+M33+M41+M49)/6</f>
        <v>22.5</v>
      </c>
      <c r="N60">
        <f t="shared" si="22"/>
        <v>18.333333333333332</v>
      </c>
      <c r="O60">
        <f t="shared" si="22"/>
        <v>26.666666666666668</v>
      </c>
      <c r="T60" t="s">
        <v>11</v>
      </c>
      <c r="U60">
        <f t="shared" ref="U60:X60" si="23">SUM(U9+U17+U25+U33+U41+U49)/6</f>
        <v>20</v>
      </c>
      <c r="V60">
        <f t="shared" si="23"/>
        <v>21.666666666666668</v>
      </c>
      <c r="W60">
        <f t="shared" si="23"/>
        <v>20</v>
      </c>
      <c r="X60">
        <f t="shared" si="23"/>
        <v>30</v>
      </c>
    </row>
    <row r="62" spans="1:25" x14ac:dyDescent="0.2">
      <c r="B62" t="s">
        <v>30</v>
      </c>
      <c r="C62">
        <f>SUM(C54:C60)/7</f>
        <v>20.476190476190478</v>
      </c>
      <c r="D62">
        <f t="shared" ref="D62:F62" si="24">SUM(D54:D60)/7</f>
        <v>24.047619047619047</v>
      </c>
      <c r="E62">
        <f t="shared" si="24"/>
        <v>9.5238095238095237</v>
      </c>
      <c r="F62">
        <f t="shared" si="24"/>
        <v>19.047619047619047</v>
      </c>
      <c r="K62" t="s">
        <v>30</v>
      </c>
      <c r="L62">
        <f>SUM(L54:L60)/7</f>
        <v>20.476190476190478</v>
      </c>
      <c r="M62">
        <f t="shared" ref="M62:O62" si="25">SUM(M54:M60)/7</f>
        <v>22.023809523809526</v>
      </c>
      <c r="N62">
        <f t="shared" si="25"/>
        <v>19.047619047619047</v>
      </c>
      <c r="O62">
        <f t="shared" si="25"/>
        <v>27.61904761904762</v>
      </c>
      <c r="T62" t="s">
        <v>30</v>
      </c>
      <c r="U62">
        <f>SUM(U54:U60)/7</f>
        <v>18.809523809523814</v>
      </c>
      <c r="V62">
        <f t="shared" ref="V62:X62" si="26">SUM(V54:V60)/7</f>
        <v>21.309523809523807</v>
      </c>
      <c r="W62">
        <f t="shared" si="26"/>
        <v>19.761904761904759</v>
      </c>
      <c r="X62">
        <f t="shared" si="26"/>
        <v>29.285714285714285</v>
      </c>
    </row>
    <row r="65" spans="1:21" x14ac:dyDescent="0.2">
      <c r="B65" s="36" t="s">
        <v>38</v>
      </c>
      <c r="C65" s="37"/>
      <c r="K65" s="36" t="s">
        <v>38</v>
      </c>
      <c r="L65" s="37"/>
      <c r="T65" s="36" t="s">
        <v>38</v>
      </c>
      <c r="U65" s="37"/>
    </row>
    <row r="66" spans="1:21" x14ac:dyDescent="0.2">
      <c r="B66" s="38" t="s">
        <v>39</v>
      </c>
      <c r="C66" s="38"/>
      <c r="K66" s="38" t="s">
        <v>39</v>
      </c>
      <c r="L66" s="38"/>
      <c r="T66" s="38" t="s">
        <v>39</v>
      </c>
      <c r="U66" s="38"/>
    </row>
    <row r="68" spans="1:21" ht="19" x14ac:dyDescent="0.25">
      <c r="A68" s="39" t="s">
        <v>35</v>
      </c>
      <c r="B68" s="39"/>
      <c r="C68" s="39"/>
      <c r="D68" s="39"/>
      <c r="E68" s="39"/>
      <c r="F68" s="39"/>
    </row>
    <row r="94" spans="1:6" x14ac:dyDescent="0.2">
      <c r="A94" s="42" t="s">
        <v>37</v>
      </c>
      <c r="B94" s="42"/>
      <c r="C94" s="42"/>
      <c r="D94" s="42"/>
      <c r="E94" s="42"/>
      <c r="F94" s="42"/>
    </row>
    <row r="149" spans="1:6" ht="19" x14ac:dyDescent="0.25">
      <c r="A149" s="39" t="s">
        <v>36</v>
      </c>
      <c r="B149" s="39"/>
      <c r="C149" s="39"/>
      <c r="D149" s="39"/>
      <c r="E149" s="39"/>
      <c r="F149" s="39"/>
    </row>
  </sheetData>
  <mergeCells count="15">
    <mergeCell ref="S1:Y1"/>
    <mergeCell ref="T52:X52"/>
    <mergeCell ref="T65:U65"/>
    <mergeCell ref="T66:U66"/>
    <mergeCell ref="A1:G1"/>
    <mergeCell ref="J1:P1"/>
    <mergeCell ref="K65:L65"/>
    <mergeCell ref="K66:L66"/>
    <mergeCell ref="K52:O52"/>
    <mergeCell ref="B52:F52"/>
    <mergeCell ref="A68:F68"/>
    <mergeCell ref="A94:F94"/>
    <mergeCell ref="A149:F149"/>
    <mergeCell ref="B65:C65"/>
    <mergeCell ref="B66:C6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FB56-B034-C14B-A472-ED0670F571E6}">
  <dimension ref="A1:BK94"/>
  <sheetViews>
    <sheetView tabSelected="1" topLeftCell="M25" zoomScale="90" zoomScaleNormal="90" workbookViewId="0">
      <selection activeCell="AE29" sqref="AE29"/>
    </sheetView>
  </sheetViews>
  <sheetFormatPr baseColWidth="10" defaultRowHeight="16" x14ac:dyDescent="0.2"/>
  <cols>
    <col min="1" max="1" width="24.1640625" customWidth="1"/>
    <col min="2" max="2" width="19.83203125" customWidth="1"/>
    <col min="3" max="3" width="24.33203125" customWidth="1"/>
    <col min="4" max="4" width="31.5" customWidth="1"/>
    <col min="5" max="5" width="30.33203125" customWidth="1"/>
    <col min="6" max="6" width="22.5" customWidth="1"/>
    <col min="7" max="7" width="18.33203125" customWidth="1"/>
    <col min="8" max="8" width="17.1640625" customWidth="1"/>
    <col min="9" max="9" width="13.5" customWidth="1"/>
    <col min="10" max="10" width="26.5" customWidth="1"/>
    <col min="11" max="11" width="22.33203125" customWidth="1"/>
    <col min="12" max="12" width="22.6640625" customWidth="1"/>
    <col min="13" max="13" width="31.5" customWidth="1"/>
    <col min="14" max="14" width="35" customWidth="1"/>
    <col min="15" max="15" width="24.1640625" customWidth="1"/>
    <col min="19" max="19" width="27.33203125" customWidth="1"/>
    <col min="20" max="20" width="15.5" customWidth="1"/>
    <col min="21" max="21" width="27" customWidth="1"/>
    <col min="22" max="22" width="27.83203125" customWidth="1"/>
    <col min="23" max="23" width="31.83203125" customWidth="1"/>
    <col min="24" max="24" width="22.83203125" customWidth="1"/>
    <col min="29" max="29" width="19.5" customWidth="1"/>
    <col min="30" max="30" width="18.6640625" customWidth="1"/>
    <col min="31" max="31" width="23.5" customWidth="1"/>
    <col min="32" max="32" width="29" customWidth="1"/>
    <col min="33" max="33" width="22.5" customWidth="1"/>
    <col min="34" max="34" width="27.6640625" customWidth="1"/>
    <col min="35" max="35" width="21.1640625" customWidth="1"/>
    <col min="37" max="37" width="12.33203125" customWidth="1"/>
    <col min="38" max="38" width="10.83203125" style="26"/>
    <col min="39" max="39" width="27.5" customWidth="1"/>
    <col min="40" max="40" width="18.33203125" customWidth="1"/>
    <col min="41" max="41" width="22.1640625" customWidth="1"/>
    <col min="42" max="42" width="22" customWidth="1"/>
    <col min="43" max="43" width="24.83203125" customWidth="1"/>
    <col min="44" max="44" width="26" customWidth="1"/>
    <col min="45" max="45" width="26.33203125" customWidth="1"/>
    <col min="48" max="48" width="21.5" customWidth="1"/>
    <col min="49" max="49" width="20.5" customWidth="1"/>
    <col min="50" max="50" width="16.83203125" customWidth="1"/>
    <col min="51" max="51" width="22.6640625" customWidth="1"/>
    <col min="52" max="52" width="19.33203125" customWidth="1"/>
    <col min="53" max="53" width="23.33203125" customWidth="1"/>
    <col min="57" max="57" width="22.83203125" customWidth="1"/>
    <col min="58" max="58" width="19.83203125" customWidth="1"/>
    <col min="59" max="59" width="25.5" customWidth="1"/>
    <col min="60" max="60" width="22.5" customWidth="1"/>
    <col min="61" max="61" width="23" customWidth="1"/>
    <col min="62" max="62" width="22" customWidth="1"/>
  </cols>
  <sheetData>
    <row r="1" spans="1:63" x14ac:dyDescent="0.2">
      <c r="A1" s="32" t="s">
        <v>17</v>
      </c>
      <c r="B1" s="32"/>
      <c r="C1" s="32"/>
      <c r="D1" s="32"/>
      <c r="E1" s="32"/>
      <c r="F1" s="32"/>
      <c r="G1" s="32"/>
      <c r="H1" s="2"/>
      <c r="J1" s="32" t="s">
        <v>40</v>
      </c>
      <c r="K1" s="32"/>
      <c r="L1" s="32"/>
      <c r="M1" s="32"/>
      <c r="N1" s="32"/>
      <c r="O1" s="32"/>
      <c r="P1" s="32"/>
      <c r="S1" s="32" t="s">
        <v>86</v>
      </c>
      <c r="T1" s="32"/>
      <c r="U1" s="32"/>
      <c r="V1" s="32"/>
      <c r="W1" s="32"/>
      <c r="X1" s="32"/>
      <c r="Y1" s="32"/>
      <c r="AC1" s="32" t="s">
        <v>17</v>
      </c>
      <c r="AD1" s="33"/>
      <c r="AE1" s="33"/>
      <c r="AF1" s="33"/>
      <c r="AG1" s="33"/>
      <c r="AH1" s="33"/>
      <c r="AI1" s="33"/>
      <c r="AM1" s="32" t="s">
        <v>175</v>
      </c>
      <c r="AN1" s="32"/>
      <c r="AO1" s="32"/>
      <c r="AP1" s="32"/>
      <c r="AQ1" s="32"/>
      <c r="AR1" s="32"/>
      <c r="AS1" s="32"/>
      <c r="AV1" s="32" t="s">
        <v>178</v>
      </c>
      <c r="AW1" s="32"/>
      <c r="AX1" s="32"/>
      <c r="AY1" s="32"/>
      <c r="AZ1" s="32"/>
      <c r="BA1" s="32"/>
      <c r="BB1" s="32"/>
      <c r="BE1" s="32" t="s">
        <v>179</v>
      </c>
      <c r="BF1" s="32"/>
      <c r="BG1" s="32"/>
      <c r="BH1" s="32"/>
      <c r="BI1" s="32"/>
      <c r="BJ1" s="32"/>
      <c r="BK1" s="32"/>
    </row>
    <row r="2" spans="1:63" s="2" customFormat="1" ht="19" x14ac:dyDescent="0.25">
      <c r="A2" s="3" t="s">
        <v>0</v>
      </c>
      <c r="B2" s="3" t="s">
        <v>1</v>
      </c>
      <c r="C2" s="3" t="s">
        <v>31</v>
      </c>
      <c r="D2" s="3" t="s">
        <v>34</v>
      </c>
      <c r="E2" s="3" t="s">
        <v>32</v>
      </c>
      <c r="F2" s="3" t="s">
        <v>33</v>
      </c>
      <c r="G2" s="3" t="s">
        <v>27</v>
      </c>
      <c r="J2" s="3" t="s">
        <v>0</v>
      </c>
      <c r="K2" s="3" t="s">
        <v>1</v>
      </c>
      <c r="L2" s="3" t="s">
        <v>31</v>
      </c>
      <c r="M2" s="3" t="s">
        <v>34</v>
      </c>
      <c r="N2" s="3" t="s">
        <v>32</v>
      </c>
      <c r="O2" s="3" t="s">
        <v>33</v>
      </c>
      <c r="P2" s="3" t="s">
        <v>27</v>
      </c>
      <c r="S2" s="3" t="s">
        <v>0</v>
      </c>
      <c r="T2" s="3" t="s">
        <v>1</v>
      </c>
      <c r="U2" s="3" t="s">
        <v>31</v>
      </c>
      <c r="V2" s="3" t="s">
        <v>34</v>
      </c>
      <c r="W2" s="3" t="s">
        <v>32</v>
      </c>
      <c r="X2" s="3" t="s">
        <v>33</v>
      </c>
      <c r="Y2" s="3" t="s">
        <v>27</v>
      </c>
      <c r="AC2" s="3" t="s">
        <v>0</v>
      </c>
      <c r="AD2" s="3" t="s">
        <v>1</v>
      </c>
      <c r="AE2" s="3" t="s">
        <v>31</v>
      </c>
      <c r="AF2" s="3" t="s">
        <v>34</v>
      </c>
      <c r="AG2" s="3" t="s">
        <v>32</v>
      </c>
      <c r="AH2" s="3" t="s">
        <v>33</v>
      </c>
      <c r="AI2" s="3" t="s">
        <v>27</v>
      </c>
      <c r="AL2" s="27"/>
      <c r="AM2" s="3" t="s">
        <v>0</v>
      </c>
      <c r="AN2" s="3" t="s">
        <v>1</v>
      </c>
      <c r="AO2" s="3" t="s">
        <v>31</v>
      </c>
      <c r="AP2" s="3" t="s">
        <v>34</v>
      </c>
      <c r="AQ2" s="3" t="s">
        <v>32</v>
      </c>
      <c r="AR2" s="3" t="s">
        <v>33</v>
      </c>
      <c r="AS2" s="3" t="s">
        <v>27</v>
      </c>
      <c r="AV2" s="3" t="s">
        <v>0</v>
      </c>
      <c r="AW2" s="3" t="s">
        <v>1</v>
      </c>
      <c r="AX2" s="3" t="s">
        <v>31</v>
      </c>
      <c r="AY2" s="3" t="s">
        <v>34</v>
      </c>
      <c r="AZ2" s="3" t="s">
        <v>32</v>
      </c>
      <c r="BA2" s="3" t="s">
        <v>33</v>
      </c>
      <c r="BB2" s="3" t="s">
        <v>27</v>
      </c>
      <c r="BE2" s="3" t="s">
        <v>0</v>
      </c>
      <c r="BF2" s="3" t="s">
        <v>1</v>
      </c>
      <c r="BG2" s="3" t="s">
        <v>31</v>
      </c>
      <c r="BH2" s="3" t="s">
        <v>34</v>
      </c>
      <c r="BI2" s="3" t="s">
        <v>32</v>
      </c>
      <c r="BJ2" s="3" t="s">
        <v>33</v>
      </c>
      <c r="BK2" s="3" t="s">
        <v>27</v>
      </c>
    </row>
    <row r="3" spans="1:63" x14ac:dyDescent="0.2">
      <c r="A3" t="s">
        <v>5</v>
      </c>
      <c r="B3" t="s">
        <v>6</v>
      </c>
      <c r="C3" s="1">
        <v>30</v>
      </c>
      <c r="D3" s="1">
        <v>25</v>
      </c>
      <c r="E3" s="1">
        <v>10</v>
      </c>
      <c r="F3" s="1">
        <v>20</v>
      </c>
      <c r="G3" s="1">
        <f>SUM(C3:F3)</f>
        <v>85</v>
      </c>
      <c r="J3" t="s">
        <v>5</v>
      </c>
      <c r="K3" t="s">
        <v>6</v>
      </c>
      <c r="L3" s="1">
        <v>20</v>
      </c>
      <c r="M3" s="1">
        <v>25</v>
      </c>
      <c r="N3" s="1">
        <v>20</v>
      </c>
      <c r="O3" s="1">
        <v>30</v>
      </c>
      <c r="P3" s="1">
        <f>SUM(L3:O3)</f>
        <v>95</v>
      </c>
      <c r="S3" t="s">
        <v>5</v>
      </c>
      <c r="T3" t="s">
        <v>6</v>
      </c>
      <c r="U3" s="1">
        <v>20</v>
      </c>
      <c r="V3" s="1">
        <v>20</v>
      </c>
      <c r="W3" s="1">
        <v>20</v>
      </c>
      <c r="X3" s="1">
        <v>30</v>
      </c>
      <c r="Y3" s="1">
        <f>SUM(U3:X3)</f>
        <v>90</v>
      </c>
      <c r="AC3" t="s">
        <v>102</v>
      </c>
      <c r="AD3" t="s">
        <v>103</v>
      </c>
      <c r="AE3">
        <v>20</v>
      </c>
      <c r="AF3">
        <v>30</v>
      </c>
      <c r="AG3">
        <v>10</v>
      </c>
      <c r="AH3">
        <v>30</v>
      </c>
      <c r="AI3">
        <f>SUM(AE3:AH3)</f>
        <v>90</v>
      </c>
      <c r="AM3" t="s">
        <v>5</v>
      </c>
      <c r="AN3" t="s">
        <v>6</v>
      </c>
      <c r="AO3" s="1">
        <v>10</v>
      </c>
      <c r="AP3" s="1">
        <v>10</v>
      </c>
      <c r="AQ3" s="1">
        <v>10</v>
      </c>
      <c r="AR3" s="1">
        <v>20</v>
      </c>
      <c r="AS3" s="1">
        <f>SUM(AO3:AR3)</f>
        <v>50</v>
      </c>
      <c r="AV3" t="s">
        <v>5</v>
      </c>
      <c r="AW3" t="s">
        <v>6</v>
      </c>
      <c r="AX3" s="1">
        <v>10</v>
      </c>
      <c r="AY3" s="1">
        <v>25</v>
      </c>
      <c r="AZ3" s="1">
        <v>30</v>
      </c>
      <c r="BA3" s="1">
        <v>30</v>
      </c>
      <c r="BB3" s="1">
        <f>SUM(AX3:BA3)</f>
        <v>95</v>
      </c>
      <c r="BE3" t="s">
        <v>5</v>
      </c>
      <c r="BF3" t="s">
        <v>6</v>
      </c>
      <c r="BG3" s="1">
        <v>20</v>
      </c>
      <c r="BH3" s="1">
        <v>25</v>
      </c>
      <c r="BI3" s="1">
        <v>20</v>
      </c>
      <c r="BJ3" s="1">
        <v>20</v>
      </c>
      <c r="BK3" s="1">
        <f>SUM(BG3:BJ3)</f>
        <v>85</v>
      </c>
    </row>
    <row r="4" spans="1:63" x14ac:dyDescent="0.2">
      <c r="A4" t="s">
        <v>5</v>
      </c>
      <c r="B4" t="s">
        <v>7</v>
      </c>
      <c r="C4" s="1">
        <v>20</v>
      </c>
      <c r="D4" s="1">
        <v>25</v>
      </c>
      <c r="E4" s="1">
        <v>10</v>
      </c>
      <c r="F4" s="1">
        <v>20</v>
      </c>
      <c r="G4" s="1">
        <f t="shared" ref="G4:G50" si="0">SUM(C4:F4)</f>
        <v>75</v>
      </c>
      <c r="J4" t="s">
        <v>5</v>
      </c>
      <c r="K4" t="s">
        <v>7</v>
      </c>
      <c r="L4" s="1">
        <v>20</v>
      </c>
      <c r="M4" s="1">
        <v>25</v>
      </c>
      <c r="N4" s="1">
        <v>20</v>
      </c>
      <c r="O4" s="1">
        <v>30</v>
      </c>
      <c r="P4" s="1">
        <f t="shared" ref="P4:P7" si="1">SUM(L4:O4)</f>
        <v>95</v>
      </c>
      <c r="S4" t="s">
        <v>5</v>
      </c>
      <c r="T4" t="s">
        <v>7</v>
      </c>
      <c r="U4" s="1">
        <v>20</v>
      </c>
      <c r="V4" s="1">
        <v>20</v>
      </c>
      <c r="W4" s="1">
        <v>20</v>
      </c>
      <c r="X4" s="1">
        <v>30</v>
      </c>
      <c r="Y4" s="1">
        <f t="shared" ref="Y4:Y49" si="2">SUM(U4:X4)</f>
        <v>90</v>
      </c>
      <c r="AC4" t="s">
        <v>161</v>
      </c>
      <c r="AD4" t="s">
        <v>162</v>
      </c>
      <c r="AE4">
        <v>20</v>
      </c>
      <c r="AF4">
        <v>25</v>
      </c>
      <c r="AG4">
        <v>20</v>
      </c>
      <c r="AH4">
        <v>20</v>
      </c>
      <c r="AI4">
        <v>85</v>
      </c>
      <c r="AM4" t="s">
        <v>5</v>
      </c>
      <c r="AN4" t="s">
        <v>7</v>
      </c>
      <c r="AO4" s="1">
        <v>10</v>
      </c>
      <c r="AP4" s="1">
        <v>10</v>
      </c>
      <c r="AQ4" s="1">
        <v>10</v>
      </c>
      <c r="AR4" s="1">
        <v>20</v>
      </c>
      <c r="AS4" s="1">
        <f t="shared" ref="AS4:AS9" si="3">SUM(AO4:AR4)</f>
        <v>50</v>
      </c>
      <c r="AV4" t="s">
        <v>5</v>
      </c>
      <c r="AW4" t="s">
        <v>7</v>
      </c>
      <c r="AX4" s="1">
        <v>20</v>
      </c>
      <c r="AY4" s="1">
        <v>20</v>
      </c>
      <c r="AZ4" s="1">
        <v>30</v>
      </c>
      <c r="BA4" s="1">
        <v>30</v>
      </c>
      <c r="BB4" s="1">
        <f t="shared" ref="BB4:BB9" si="4">SUM(AX4:BA4)</f>
        <v>100</v>
      </c>
      <c r="BE4" t="s">
        <v>5</v>
      </c>
      <c r="BF4" t="s">
        <v>7</v>
      </c>
      <c r="BG4" s="1">
        <v>10</v>
      </c>
      <c r="BH4" s="1">
        <v>25</v>
      </c>
      <c r="BI4" s="1">
        <v>20</v>
      </c>
      <c r="BJ4" s="1">
        <v>20</v>
      </c>
      <c r="BK4" s="1">
        <f t="shared" ref="BK4:BK9" si="5">SUM(BG4:BJ4)</f>
        <v>75</v>
      </c>
    </row>
    <row r="5" spans="1:63" x14ac:dyDescent="0.2">
      <c r="A5" t="s">
        <v>5</v>
      </c>
      <c r="B5" t="s">
        <v>8</v>
      </c>
      <c r="C5" s="1">
        <v>20</v>
      </c>
      <c r="D5" s="1">
        <v>25</v>
      </c>
      <c r="E5" s="1">
        <v>10</v>
      </c>
      <c r="F5" s="1">
        <v>20</v>
      </c>
      <c r="G5" s="1">
        <f t="shared" si="0"/>
        <v>75</v>
      </c>
      <c r="J5" t="s">
        <v>5</v>
      </c>
      <c r="K5" t="s">
        <v>8</v>
      </c>
      <c r="L5" s="1">
        <v>20</v>
      </c>
      <c r="M5" s="1">
        <v>25</v>
      </c>
      <c r="N5" s="1">
        <v>10</v>
      </c>
      <c r="O5" s="1">
        <v>30</v>
      </c>
      <c r="P5" s="1">
        <f t="shared" si="1"/>
        <v>85</v>
      </c>
      <c r="S5" t="s">
        <v>5</v>
      </c>
      <c r="T5" t="s">
        <v>8</v>
      </c>
      <c r="U5" s="1">
        <v>20</v>
      </c>
      <c r="V5" s="1">
        <v>20</v>
      </c>
      <c r="W5" s="1">
        <v>20</v>
      </c>
      <c r="X5" s="1">
        <v>30</v>
      </c>
      <c r="Y5" s="1">
        <f t="shared" si="2"/>
        <v>90</v>
      </c>
      <c r="AM5" t="s">
        <v>5</v>
      </c>
      <c r="AN5" t="s">
        <v>8</v>
      </c>
      <c r="AO5" s="1">
        <v>10</v>
      </c>
      <c r="AP5" s="1">
        <v>10</v>
      </c>
      <c r="AQ5" s="1">
        <v>10</v>
      </c>
      <c r="AR5" s="1">
        <v>20</v>
      </c>
      <c r="AS5" s="1">
        <f t="shared" si="3"/>
        <v>50</v>
      </c>
      <c r="AV5" t="s">
        <v>5</v>
      </c>
      <c r="AW5" t="s">
        <v>8</v>
      </c>
      <c r="AX5" s="1">
        <v>20</v>
      </c>
      <c r="AY5" s="1">
        <v>25</v>
      </c>
      <c r="AZ5" s="1">
        <v>30</v>
      </c>
      <c r="BA5" s="1">
        <v>30</v>
      </c>
      <c r="BB5" s="1">
        <f t="shared" si="4"/>
        <v>105</v>
      </c>
      <c r="BE5" t="s">
        <v>5</v>
      </c>
      <c r="BF5" t="s">
        <v>8</v>
      </c>
      <c r="BG5" s="1">
        <v>20</v>
      </c>
      <c r="BH5" s="1">
        <v>25</v>
      </c>
      <c r="BI5" s="1">
        <v>20</v>
      </c>
      <c r="BJ5" s="1">
        <v>20</v>
      </c>
      <c r="BK5" s="1">
        <f t="shared" si="5"/>
        <v>85</v>
      </c>
    </row>
    <row r="6" spans="1:63" x14ac:dyDescent="0.2">
      <c r="A6" t="s">
        <v>5</v>
      </c>
      <c r="B6" t="s">
        <v>9</v>
      </c>
      <c r="C6" s="1">
        <v>20</v>
      </c>
      <c r="D6" s="1">
        <v>20</v>
      </c>
      <c r="E6" s="1">
        <v>10</v>
      </c>
      <c r="F6" s="1">
        <v>20</v>
      </c>
      <c r="G6" s="1">
        <f t="shared" si="0"/>
        <v>70</v>
      </c>
      <c r="J6" t="s">
        <v>5</v>
      </c>
      <c r="K6" t="s">
        <v>9</v>
      </c>
      <c r="L6" s="1">
        <v>20</v>
      </c>
      <c r="M6" s="1">
        <v>25</v>
      </c>
      <c r="N6" s="1">
        <v>20</v>
      </c>
      <c r="O6" s="1">
        <v>30</v>
      </c>
      <c r="P6" s="1">
        <f t="shared" si="1"/>
        <v>95</v>
      </c>
      <c r="S6" t="s">
        <v>5</v>
      </c>
      <c r="T6" t="s">
        <v>9</v>
      </c>
      <c r="U6" s="1">
        <v>20</v>
      </c>
      <c r="V6" s="1">
        <v>20</v>
      </c>
      <c r="W6" s="1">
        <v>20</v>
      </c>
      <c r="X6" s="1">
        <v>30</v>
      </c>
      <c r="Y6" s="1">
        <f t="shared" si="2"/>
        <v>90</v>
      </c>
      <c r="AC6" s="34" t="s">
        <v>86</v>
      </c>
      <c r="AD6" s="33"/>
      <c r="AE6" s="33"/>
      <c r="AF6" s="33"/>
      <c r="AG6" s="33"/>
      <c r="AH6" s="33"/>
      <c r="AI6" s="33"/>
      <c r="AM6" t="s">
        <v>5</v>
      </c>
      <c r="AN6" t="s">
        <v>9</v>
      </c>
      <c r="AO6" s="1">
        <v>10</v>
      </c>
      <c r="AP6" s="1">
        <v>10</v>
      </c>
      <c r="AQ6" s="1">
        <v>10</v>
      </c>
      <c r="AR6" s="1">
        <v>20</v>
      </c>
      <c r="AS6" s="1">
        <f t="shared" si="3"/>
        <v>50</v>
      </c>
      <c r="AV6" t="s">
        <v>5</v>
      </c>
      <c r="AW6" t="s">
        <v>9</v>
      </c>
      <c r="AX6" s="1">
        <v>20</v>
      </c>
      <c r="AY6" s="1">
        <v>20</v>
      </c>
      <c r="AZ6" s="1">
        <v>30</v>
      </c>
      <c r="BA6" s="1">
        <v>25</v>
      </c>
      <c r="BB6" s="1">
        <f t="shared" si="4"/>
        <v>95</v>
      </c>
      <c r="BE6" t="s">
        <v>5</v>
      </c>
      <c r="BF6" t="s">
        <v>9</v>
      </c>
      <c r="BG6" s="1">
        <v>20</v>
      </c>
      <c r="BH6" s="1">
        <v>25</v>
      </c>
      <c r="BI6" s="1">
        <v>20</v>
      </c>
      <c r="BJ6" s="1">
        <v>20</v>
      </c>
      <c r="BK6" s="1">
        <f t="shared" si="5"/>
        <v>85</v>
      </c>
    </row>
    <row r="7" spans="1:63" ht="19" x14ac:dyDescent="0.25">
      <c r="A7" t="s">
        <v>5</v>
      </c>
      <c r="B7" t="s">
        <v>10</v>
      </c>
      <c r="C7" s="1">
        <v>20</v>
      </c>
      <c r="D7" s="1">
        <v>25</v>
      </c>
      <c r="E7" s="1">
        <v>10</v>
      </c>
      <c r="F7" s="1">
        <v>20</v>
      </c>
      <c r="G7" s="1">
        <f t="shared" si="0"/>
        <v>75</v>
      </c>
      <c r="J7" t="s">
        <v>5</v>
      </c>
      <c r="K7" t="s">
        <v>10</v>
      </c>
      <c r="L7" s="1">
        <v>20</v>
      </c>
      <c r="M7" s="1">
        <v>25</v>
      </c>
      <c r="N7" s="1">
        <v>20</v>
      </c>
      <c r="O7" s="1">
        <v>30</v>
      </c>
      <c r="P7" s="1">
        <f t="shared" si="1"/>
        <v>95</v>
      </c>
      <c r="S7" t="s">
        <v>5</v>
      </c>
      <c r="T7" t="s">
        <v>10</v>
      </c>
      <c r="U7" s="1">
        <v>20</v>
      </c>
      <c r="V7" s="1">
        <v>25</v>
      </c>
      <c r="W7" s="1">
        <v>20</v>
      </c>
      <c r="X7" s="1">
        <v>30</v>
      </c>
      <c r="Y7" s="1">
        <f t="shared" si="2"/>
        <v>95</v>
      </c>
      <c r="AC7" s="3" t="s">
        <v>0</v>
      </c>
      <c r="AD7" s="3" t="s">
        <v>1</v>
      </c>
      <c r="AE7" s="3" t="s">
        <v>31</v>
      </c>
      <c r="AF7" s="3" t="s">
        <v>34</v>
      </c>
      <c r="AG7" s="3" t="s">
        <v>32</v>
      </c>
      <c r="AH7" s="3" t="s">
        <v>33</v>
      </c>
      <c r="AI7" s="3" t="s">
        <v>27</v>
      </c>
      <c r="AM7" t="s">
        <v>5</v>
      </c>
      <c r="AN7" t="s">
        <v>10</v>
      </c>
      <c r="AO7" s="1">
        <v>20</v>
      </c>
      <c r="AP7" s="1">
        <v>10</v>
      </c>
      <c r="AQ7" s="1">
        <v>10</v>
      </c>
      <c r="AR7" s="1">
        <v>20</v>
      </c>
      <c r="AS7" s="1">
        <f t="shared" si="3"/>
        <v>60</v>
      </c>
      <c r="AV7" t="s">
        <v>5</v>
      </c>
      <c r="AW7" t="s">
        <v>10</v>
      </c>
      <c r="AX7" s="1">
        <v>10</v>
      </c>
      <c r="AY7" s="1">
        <v>20</v>
      </c>
      <c r="AZ7" s="1">
        <v>30</v>
      </c>
      <c r="BA7" s="1">
        <v>30</v>
      </c>
      <c r="BB7" s="1">
        <f t="shared" si="4"/>
        <v>90</v>
      </c>
      <c r="BE7" t="s">
        <v>5</v>
      </c>
      <c r="BF7" t="s">
        <v>10</v>
      </c>
      <c r="BG7" s="1">
        <v>20</v>
      </c>
      <c r="BH7" s="1">
        <v>25</v>
      </c>
      <c r="BI7" s="1">
        <v>20</v>
      </c>
      <c r="BJ7" s="1">
        <v>20</v>
      </c>
      <c r="BK7" s="1">
        <f t="shared" si="5"/>
        <v>85</v>
      </c>
    </row>
    <row r="8" spans="1:63" x14ac:dyDescent="0.2">
      <c r="A8" t="s">
        <v>5</v>
      </c>
      <c r="B8" t="s">
        <v>18</v>
      </c>
      <c r="C8" s="1">
        <v>20</v>
      </c>
      <c r="D8" s="1">
        <v>25</v>
      </c>
      <c r="E8" s="1">
        <v>10</v>
      </c>
      <c r="F8" s="1">
        <v>20</v>
      </c>
      <c r="G8" s="1">
        <f t="shared" si="0"/>
        <v>75</v>
      </c>
      <c r="J8" t="s">
        <v>5</v>
      </c>
      <c r="K8" t="s">
        <v>18</v>
      </c>
      <c r="L8" s="1">
        <v>20</v>
      </c>
      <c r="M8" s="1">
        <v>25</v>
      </c>
      <c r="N8" s="1">
        <v>20</v>
      </c>
      <c r="O8" s="1">
        <v>30</v>
      </c>
      <c r="P8" s="1">
        <f t="shared" ref="P8" si="6">SUM(L8:O8)</f>
        <v>95</v>
      </c>
      <c r="S8" t="s">
        <v>5</v>
      </c>
      <c r="T8" t="s">
        <v>18</v>
      </c>
      <c r="U8" s="1">
        <v>20</v>
      </c>
      <c r="V8" s="1">
        <v>20</v>
      </c>
      <c r="W8" s="1">
        <v>20</v>
      </c>
      <c r="X8" s="1">
        <v>30</v>
      </c>
      <c r="Y8" s="1">
        <f t="shared" si="2"/>
        <v>90</v>
      </c>
      <c r="AC8" t="s">
        <v>102</v>
      </c>
      <c r="AD8" t="s">
        <v>103</v>
      </c>
      <c r="AE8">
        <v>20</v>
      </c>
      <c r="AF8">
        <v>20</v>
      </c>
      <c r="AG8">
        <v>20</v>
      </c>
      <c r="AH8">
        <v>30</v>
      </c>
      <c r="AI8">
        <f>SUM(AE8:AH8)</f>
        <v>90</v>
      </c>
      <c r="AM8" t="s">
        <v>5</v>
      </c>
      <c r="AN8" t="s">
        <v>18</v>
      </c>
      <c r="AO8" s="1">
        <v>10</v>
      </c>
      <c r="AP8" s="1">
        <v>10</v>
      </c>
      <c r="AQ8" s="1">
        <v>10</v>
      </c>
      <c r="AR8" s="1">
        <v>20</v>
      </c>
      <c r="AS8" s="1">
        <f t="shared" si="3"/>
        <v>50</v>
      </c>
      <c r="AV8" t="s">
        <v>5</v>
      </c>
      <c r="AW8" t="s">
        <v>18</v>
      </c>
      <c r="AX8" s="1">
        <v>20</v>
      </c>
      <c r="AY8" s="1">
        <v>25</v>
      </c>
      <c r="AZ8" s="1">
        <v>30</v>
      </c>
      <c r="BA8" s="1">
        <v>25</v>
      </c>
      <c r="BB8" s="1">
        <f t="shared" si="4"/>
        <v>100</v>
      </c>
      <c r="BE8" t="s">
        <v>5</v>
      </c>
      <c r="BF8" t="s">
        <v>18</v>
      </c>
      <c r="BG8" s="1">
        <v>30</v>
      </c>
      <c r="BH8" s="1">
        <v>25</v>
      </c>
      <c r="BI8" s="1">
        <v>20</v>
      </c>
      <c r="BJ8" s="1">
        <v>20</v>
      </c>
      <c r="BK8" s="1">
        <f t="shared" si="5"/>
        <v>95</v>
      </c>
    </row>
    <row r="9" spans="1:63" x14ac:dyDescent="0.2">
      <c r="A9" t="s">
        <v>5</v>
      </c>
      <c r="B9" t="s">
        <v>11</v>
      </c>
      <c r="C9" s="1">
        <v>20</v>
      </c>
      <c r="D9" s="1">
        <v>25</v>
      </c>
      <c r="E9" s="1">
        <v>10</v>
      </c>
      <c r="F9" s="1">
        <v>20</v>
      </c>
      <c r="G9" s="1">
        <f t="shared" ref="G9" si="7">SUM(C9:F9)</f>
        <v>75</v>
      </c>
      <c r="J9" t="s">
        <v>5</v>
      </c>
      <c r="K9" t="s">
        <v>11</v>
      </c>
      <c r="L9" s="1">
        <v>20</v>
      </c>
      <c r="M9" s="1">
        <v>25</v>
      </c>
      <c r="N9" s="1">
        <v>20</v>
      </c>
      <c r="O9" s="1">
        <v>30</v>
      </c>
      <c r="P9" s="1">
        <f t="shared" ref="P9" si="8">SUM(L9:O9)</f>
        <v>95</v>
      </c>
      <c r="S9" t="s">
        <v>5</v>
      </c>
      <c r="T9" t="s">
        <v>11</v>
      </c>
      <c r="U9" s="1">
        <v>20</v>
      </c>
      <c r="V9" s="1">
        <v>20</v>
      </c>
      <c r="W9" s="1">
        <v>20</v>
      </c>
      <c r="X9" s="1">
        <v>30</v>
      </c>
      <c r="Y9" s="1">
        <f t="shared" si="2"/>
        <v>90</v>
      </c>
      <c r="AC9" t="s">
        <v>161</v>
      </c>
      <c r="AD9" t="s">
        <v>162</v>
      </c>
      <c r="AE9">
        <v>20</v>
      </c>
      <c r="AF9">
        <v>20</v>
      </c>
      <c r="AG9">
        <v>20</v>
      </c>
      <c r="AH9">
        <v>20</v>
      </c>
      <c r="AI9">
        <v>80</v>
      </c>
      <c r="AM9" t="s">
        <v>5</v>
      </c>
      <c r="AN9" t="s">
        <v>11</v>
      </c>
      <c r="AO9" s="1">
        <v>20</v>
      </c>
      <c r="AP9" s="1">
        <v>10</v>
      </c>
      <c r="AQ9" s="1">
        <v>10</v>
      </c>
      <c r="AR9" s="1">
        <v>20</v>
      </c>
      <c r="AS9" s="1">
        <f t="shared" si="3"/>
        <v>60</v>
      </c>
      <c r="AV9" t="s">
        <v>5</v>
      </c>
      <c r="AW9" t="s">
        <v>11</v>
      </c>
      <c r="AX9" s="1">
        <v>20</v>
      </c>
      <c r="AY9" s="1">
        <v>20</v>
      </c>
      <c r="AZ9" s="1">
        <v>30</v>
      </c>
      <c r="BA9" s="1">
        <v>30</v>
      </c>
      <c r="BB9" s="1">
        <f t="shared" si="4"/>
        <v>100</v>
      </c>
      <c r="BE9" t="s">
        <v>5</v>
      </c>
      <c r="BF9" t="s">
        <v>11</v>
      </c>
      <c r="BG9" s="1">
        <v>30</v>
      </c>
      <c r="BH9" s="1">
        <v>25</v>
      </c>
      <c r="BI9" s="1">
        <v>20</v>
      </c>
      <c r="BJ9" s="1">
        <v>20</v>
      </c>
      <c r="BK9" s="1">
        <f t="shared" si="5"/>
        <v>95</v>
      </c>
    </row>
    <row r="10" spans="1:63" x14ac:dyDescent="0.2">
      <c r="C10" s="1"/>
      <c r="D10" s="1"/>
      <c r="E10" s="1"/>
      <c r="G10" s="1"/>
      <c r="L10" s="1"/>
      <c r="M10" s="1"/>
      <c r="N10" s="1"/>
      <c r="P10" s="1"/>
      <c r="U10" s="1"/>
      <c r="V10" s="1"/>
      <c r="W10" s="1"/>
      <c r="Y10" s="1"/>
      <c r="AO10" s="1"/>
      <c r="AP10" s="1"/>
      <c r="AQ10" s="1"/>
      <c r="AS10" s="1"/>
      <c r="AX10" s="1"/>
      <c r="AY10" s="1"/>
      <c r="AZ10" s="1"/>
      <c r="BB10" s="1"/>
      <c r="BG10" s="1"/>
      <c r="BH10" s="1"/>
      <c r="BI10" s="1"/>
      <c r="BK10" s="1"/>
    </row>
    <row r="11" spans="1:63" x14ac:dyDescent="0.2">
      <c r="A11" t="s">
        <v>12</v>
      </c>
      <c r="B11" t="s">
        <v>6</v>
      </c>
      <c r="C11" s="1">
        <v>20</v>
      </c>
      <c r="D11" s="1">
        <v>25</v>
      </c>
      <c r="E11" s="1">
        <v>10</v>
      </c>
      <c r="F11" s="1">
        <v>20</v>
      </c>
      <c r="G11" s="1">
        <f t="shared" si="0"/>
        <v>75</v>
      </c>
      <c r="J11" t="s">
        <v>12</v>
      </c>
      <c r="K11" t="s">
        <v>6</v>
      </c>
      <c r="L11" s="1">
        <v>20</v>
      </c>
      <c r="M11" s="1">
        <v>25</v>
      </c>
      <c r="N11" s="1">
        <v>20</v>
      </c>
      <c r="O11" s="1">
        <v>30</v>
      </c>
      <c r="P11" s="1">
        <f t="shared" ref="P11" si="9">SUM(L11:O11)</f>
        <v>95</v>
      </c>
      <c r="S11" t="s">
        <v>12</v>
      </c>
      <c r="T11" t="s">
        <v>6</v>
      </c>
      <c r="U11" s="1">
        <v>20</v>
      </c>
      <c r="V11" s="1">
        <v>20</v>
      </c>
      <c r="W11" s="1">
        <v>20</v>
      </c>
      <c r="X11" s="1">
        <v>30</v>
      </c>
      <c r="Y11" s="1">
        <f t="shared" si="2"/>
        <v>90</v>
      </c>
      <c r="AC11" s="32" t="s">
        <v>104</v>
      </c>
      <c r="AD11" s="33"/>
      <c r="AE11" s="33"/>
      <c r="AF11" s="33"/>
      <c r="AG11" s="33"/>
      <c r="AH11" s="33"/>
      <c r="AI11" s="33"/>
      <c r="AM11" t="s">
        <v>12</v>
      </c>
      <c r="AN11" t="s">
        <v>6</v>
      </c>
      <c r="AO11" s="1">
        <v>10</v>
      </c>
      <c r="AP11" s="1">
        <v>10</v>
      </c>
      <c r="AQ11" s="1">
        <v>10</v>
      </c>
      <c r="AR11" s="1">
        <v>20</v>
      </c>
      <c r="AS11" s="1">
        <f t="shared" ref="AS11:AS17" si="10">SUM(AO11:AR11)</f>
        <v>50</v>
      </c>
      <c r="AV11" t="s">
        <v>12</v>
      </c>
      <c r="AW11" t="s">
        <v>6</v>
      </c>
      <c r="AX11" s="1">
        <v>20</v>
      </c>
      <c r="AY11" s="1">
        <v>25</v>
      </c>
      <c r="AZ11" s="1">
        <v>30</v>
      </c>
      <c r="BA11" s="1">
        <v>30</v>
      </c>
      <c r="BB11" s="1">
        <f t="shared" ref="BB11:BB17" si="11">SUM(AX11:BA11)</f>
        <v>105</v>
      </c>
      <c r="BE11" t="s">
        <v>12</v>
      </c>
      <c r="BF11" t="s">
        <v>6</v>
      </c>
      <c r="BG11" s="1">
        <v>20</v>
      </c>
      <c r="BH11" s="1">
        <v>25</v>
      </c>
      <c r="BI11" s="1">
        <v>20</v>
      </c>
      <c r="BJ11" s="1">
        <v>20</v>
      </c>
      <c r="BK11" s="1">
        <f t="shared" ref="BK11:BK17" si="12">SUM(BG11:BJ11)</f>
        <v>85</v>
      </c>
    </row>
    <row r="12" spans="1:63" ht="19" x14ac:dyDescent="0.25">
      <c r="A12" t="s">
        <v>12</v>
      </c>
      <c r="B12" t="s">
        <v>7</v>
      </c>
      <c r="C12" s="1">
        <v>20</v>
      </c>
      <c r="D12" s="1">
        <v>25</v>
      </c>
      <c r="E12" s="1">
        <v>10</v>
      </c>
      <c r="F12" s="1">
        <v>20</v>
      </c>
      <c r="G12" s="1">
        <f t="shared" ref="G12:G17" si="13">SUM(C12:F12)</f>
        <v>75</v>
      </c>
      <c r="J12" t="s">
        <v>12</v>
      </c>
      <c r="K12" t="s">
        <v>7</v>
      </c>
      <c r="L12" s="1">
        <v>20</v>
      </c>
      <c r="M12" s="1">
        <v>25</v>
      </c>
      <c r="N12" s="1">
        <v>20</v>
      </c>
      <c r="O12" s="1">
        <v>30</v>
      </c>
      <c r="P12" s="1">
        <f t="shared" ref="P12:P44" si="14">SUM(L12:O12)</f>
        <v>95</v>
      </c>
      <c r="S12" t="s">
        <v>12</v>
      </c>
      <c r="T12" t="s">
        <v>7</v>
      </c>
      <c r="U12" s="1">
        <v>20</v>
      </c>
      <c r="V12" s="1">
        <v>25</v>
      </c>
      <c r="W12" s="1">
        <v>20</v>
      </c>
      <c r="X12" s="1">
        <v>30</v>
      </c>
      <c r="Y12" s="1">
        <f t="shared" si="2"/>
        <v>95</v>
      </c>
      <c r="AC12" s="3" t="s">
        <v>0</v>
      </c>
      <c r="AD12" s="3" t="s">
        <v>1</v>
      </c>
      <c r="AE12" s="3" t="s">
        <v>31</v>
      </c>
      <c r="AF12" s="3" t="s">
        <v>34</v>
      </c>
      <c r="AG12" s="3" t="s">
        <v>32</v>
      </c>
      <c r="AH12" s="3" t="s">
        <v>33</v>
      </c>
      <c r="AI12" s="3" t="s">
        <v>27</v>
      </c>
      <c r="AM12" t="s">
        <v>12</v>
      </c>
      <c r="AN12" t="s">
        <v>7</v>
      </c>
      <c r="AO12" s="1">
        <v>10</v>
      </c>
      <c r="AP12" s="1">
        <v>10</v>
      </c>
      <c r="AQ12" s="1">
        <v>10</v>
      </c>
      <c r="AR12" s="1">
        <v>20</v>
      </c>
      <c r="AS12" s="1">
        <f t="shared" si="10"/>
        <v>50</v>
      </c>
      <c r="AV12" t="s">
        <v>12</v>
      </c>
      <c r="AW12" t="s">
        <v>7</v>
      </c>
      <c r="AX12" s="1">
        <v>30</v>
      </c>
      <c r="AY12" s="1">
        <v>25</v>
      </c>
      <c r="AZ12" s="1">
        <v>30</v>
      </c>
      <c r="BA12" s="1">
        <v>30</v>
      </c>
      <c r="BB12" s="1">
        <f t="shared" si="11"/>
        <v>115</v>
      </c>
      <c r="BE12" t="s">
        <v>12</v>
      </c>
      <c r="BF12" t="s">
        <v>7</v>
      </c>
      <c r="BG12" s="1">
        <v>10</v>
      </c>
      <c r="BH12" s="1">
        <v>25</v>
      </c>
      <c r="BI12" s="1">
        <v>20</v>
      </c>
      <c r="BJ12" s="1">
        <v>20</v>
      </c>
      <c r="BK12" s="1">
        <f t="shared" si="12"/>
        <v>75</v>
      </c>
    </row>
    <row r="13" spans="1:63" x14ac:dyDescent="0.2">
      <c r="A13" t="s">
        <v>12</v>
      </c>
      <c r="B13" t="s">
        <v>8</v>
      </c>
      <c r="C13" s="1">
        <v>20</v>
      </c>
      <c r="D13" s="1">
        <v>25</v>
      </c>
      <c r="E13" s="1">
        <v>10</v>
      </c>
      <c r="F13" s="1">
        <v>20</v>
      </c>
      <c r="G13" s="1">
        <f t="shared" si="13"/>
        <v>75</v>
      </c>
      <c r="J13" t="s">
        <v>12</v>
      </c>
      <c r="K13" t="s">
        <v>8</v>
      </c>
      <c r="L13" s="1">
        <v>20</v>
      </c>
      <c r="M13" s="1">
        <v>25</v>
      </c>
      <c r="N13" s="1">
        <v>20</v>
      </c>
      <c r="O13" s="1">
        <v>30</v>
      </c>
      <c r="P13" s="1">
        <f t="shared" si="14"/>
        <v>95</v>
      </c>
      <c r="S13" t="s">
        <v>12</v>
      </c>
      <c r="T13" t="s">
        <v>8</v>
      </c>
      <c r="U13" s="1">
        <v>20</v>
      </c>
      <c r="V13" s="1">
        <v>20</v>
      </c>
      <c r="W13" s="1">
        <v>20</v>
      </c>
      <c r="X13" s="1">
        <v>30</v>
      </c>
      <c r="Y13" s="1">
        <f t="shared" si="2"/>
        <v>90</v>
      </c>
      <c r="AC13" t="s">
        <v>102</v>
      </c>
      <c r="AD13" t="s">
        <v>103</v>
      </c>
      <c r="AE13">
        <v>20</v>
      </c>
      <c r="AF13">
        <v>15</v>
      </c>
      <c r="AG13">
        <v>20</v>
      </c>
      <c r="AH13">
        <v>30</v>
      </c>
      <c r="AI13">
        <f>SUM(AE13:AH13)</f>
        <v>85</v>
      </c>
      <c r="AM13" t="s">
        <v>12</v>
      </c>
      <c r="AN13" t="s">
        <v>8</v>
      </c>
      <c r="AO13" s="1">
        <v>10</v>
      </c>
      <c r="AP13" s="1">
        <v>10</v>
      </c>
      <c r="AQ13" s="1">
        <v>10</v>
      </c>
      <c r="AR13" s="1">
        <v>20</v>
      </c>
      <c r="AS13" s="1">
        <f t="shared" si="10"/>
        <v>50</v>
      </c>
      <c r="AV13" t="s">
        <v>12</v>
      </c>
      <c r="AW13" t="s">
        <v>8</v>
      </c>
      <c r="AX13" s="1">
        <v>10</v>
      </c>
      <c r="AY13" s="1">
        <v>25</v>
      </c>
      <c r="AZ13" s="1">
        <v>25</v>
      </c>
      <c r="BA13" s="1">
        <v>15</v>
      </c>
      <c r="BB13" s="1">
        <f t="shared" si="11"/>
        <v>75</v>
      </c>
      <c r="BE13" t="s">
        <v>12</v>
      </c>
      <c r="BF13" t="s">
        <v>8</v>
      </c>
      <c r="BG13" s="1">
        <v>20</v>
      </c>
      <c r="BH13" s="1">
        <v>25</v>
      </c>
      <c r="BI13" s="1">
        <v>20</v>
      </c>
      <c r="BJ13" s="1">
        <v>20</v>
      </c>
      <c r="BK13" s="1">
        <f t="shared" si="12"/>
        <v>85</v>
      </c>
    </row>
    <row r="14" spans="1:63" x14ac:dyDescent="0.2">
      <c r="A14" t="s">
        <v>12</v>
      </c>
      <c r="B14" t="s">
        <v>9</v>
      </c>
      <c r="C14" s="1">
        <v>20</v>
      </c>
      <c r="D14" s="1">
        <v>25</v>
      </c>
      <c r="E14" s="1">
        <v>10</v>
      </c>
      <c r="F14" s="1">
        <v>20</v>
      </c>
      <c r="G14" s="1">
        <f t="shared" si="13"/>
        <v>75</v>
      </c>
      <c r="J14" t="s">
        <v>12</v>
      </c>
      <c r="K14" t="s">
        <v>9</v>
      </c>
      <c r="L14" s="1">
        <v>20</v>
      </c>
      <c r="M14" s="1">
        <v>15</v>
      </c>
      <c r="N14" s="1">
        <v>20</v>
      </c>
      <c r="O14" s="1">
        <v>20</v>
      </c>
      <c r="P14" s="1">
        <f t="shared" si="14"/>
        <v>75</v>
      </c>
      <c r="S14" t="s">
        <v>12</v>
      </c>
      <c r="T14" t="s">
        <v>9</v>
      </c>
      <c r="U14" s="1">
        <v>20</v>
      </c>
      <c r="V14" s="1">
        <v>20</v>
      </c>
      <c r="W14" s="1">
        <v>20</v>
      </c>
      <c r="X14" s="1">
        <v>30</v>
      </c>
      <c r="Y14" s="1">
        <f t="shared" si="2"/>
        <v>90</v>
      </c>
      <c r="AC14" t="s">
        <v>161</v>
      </c>
      <c r="AD14" t="s">
        <v>162</v>
      </c>
      <c r="AE14">
        <v>20</v>
      </c>
      <c r="AF14">
        <v>15</v>
      </c>
      <c r="AG14">
        <v>20</v>
      </c>
      <c r="AH14">
        <v>30</v>
      </c>
      <c r="AI14">
        <v>85</v>
      </c>
      <c r="AM14" t="s">
        <v>12</v>
      </c>
      <c r="AN14" t="s">
        <v>9</v>
      </c>
      <c r="AO14" s="1">
        <v>10</v>
      </c>
      <c r="AP14" s="1">
        <v>10</v>
      </c>
      <c r="AQ14" s="1">
        <v>10</v>
      </c>
      <c r="AR14" s="1">
        <v>20</v>
      </c>
      <c r="AS14" s="1">
        <f t="shared" si="10"/>
        <v>50</v>
      </c>
      <c r="AV14" t="s">
        <v>12</v>
      </c>
      <c r="AW14" t="s">
        <v>9</v>
      </c>
      <c r="AX14" s="1">
        <v>10</v>
      </c>
      <c r="AY14" s="1">
        <v>20</v>
      </c>
      <c r="AZ14" s="1">
        <v>30</v>
      </c>
      <c r="BA14" s="1">
        <v>15</v>
      </c>
      <c r="BB14" s="1">
        <f t="shared" si="11"/>
        <v>75</v>
      </c>
      <c r="BE14" t="s">
        <v>12</v>
      </c>
      <c r="BF14" t="s">
        <v>9</v>
      </c>
      <c r="BG14" s="1">
        <v>10</v>
      </c>
      <c r="BH14" s="1">
        <v>15</v>
      </c>
      <c r="BI14" s="1">
        <v>20</v>
      </c>
      <c r="BJ14" s="1">
        <v>20</v>
      </c>
      <c r="BK14" s="1">
        <f t="shared" si="12"/>
        <v>65</v>
      </c>
    </row>
    <row r="15" spans="1:63" x14ac:dyDescent="0.2">
      <c r="A15" t="s">
        <v>12</v>
      </c>
      <c r="B15" t="s">
        <v>10</v>
      </c>
      <c r="C15" s="1">
        <v>20</v>
      </c>
      <c r="D15" s="1">
        <v>25</v>
      </c>
      <c r="E15" s="1">
        <v>10</v>
      </c>
      <c r="F15" s="1">
        <v>20</v>
      </c>
      <c r="G15" s="1">
        <f t="shared" si="13"/>
        <v>75</v>
      </c>
      <c r="J15" t="s">
        <v>12</v>
      </c>
      <c r="K15" t="s">
        <v>10</v>
      </c>
      <c r="L15" s="1">
        <v>20</v>
      </c>
      <c r="M15" s="1">
        <v>25</v>
      </c>
      <c r="N15" s="1">
        <v>20</v>
      </c>
      <c r="O15" s="1">
        <v>20</v>
      </c>
      <c r="P15" s="1">
        <f t="shared" si="14"/>
        <v>85</v>
      </c>
      <c r="S15" t="s">
        <v>12</v>
      </c>
      <c r="T15" t="s">
        <v>10</v>
      </c>
      <c r="U15" s="1">
        <v>20</v>
      </c>
      <c r="V15" s="1">
        <v>20</v>
      </c>
      <c r="W15" s="1">
        <v>20</v>
      </c>
      <c r="X15" s="1">
        <v>30</v>
      </c>
      <c r="Y15" s="1">
        <f t="shared" si="2"/>
        <v>90</v>
      </c>
      <c r="AM15" t="s">
        <v>12</v>
      </c>
      <c r="AN15" t="s">
        <v>10</v>
      </c>
      <c r="AO15" s="1">
        <v>20</v>
      </c>
      <c r="AP15" s="1">
        <v>10</v>
      </c>
      <c r="AQ15" s="1">
        <v>10</v>
      </c>
      <c r="AR15" s="1">
        <v>20</v>
      </c>
      <c r="AS15" s="1">
        <f t="shared" si="10"/>
        <v>60</v>
      </c>
      <c r="AV15" t="s">
        <v>12</v>
      </c>
      <c r="AW15" t="s">
        <v>10</v>
      </c>
      <c r="AX15" s="1">
        <v>30</v>
      </c>
      <c r="AY15" s="1">
        <v>25</v>
      </c>
      <c r="AZ15" s="1">
        <v>20</v>
      </c>
      <c r="BA15" s="1">
        <v>30</v>
      </c>
      <c r="BB15" s="1">
        <f t="shared" si="11"/>
        <v>105</v>
      </c>
      <c r="BE15" t="s">
        <v>12</v>
      </c>
      <c r="BF15" t="s">
        <v>10</v>
      </c>
      <c r="BG15" s="1">
        <v>20</v>
      </c>
      <c r="BH15" s="1">
        <v>25</v>
      </c>
      <c r="BI15" s="1">
        <v>20</v>
      </c>
      <c r="BJ15" s="1">
        <v>20</v>
      </c>
      <c r="BK15" s="1">
        <f t="shared" si="12"/>
        <v>85</v>
      </c>
    </row>
    <row r="16" spans="1:63" x14ac:dyDescent="0.2">
      <c r="A16" t="s">
        <v>12</v>
      </c>
      <c r="B16" t="s">
        <v>18</v>
      </c>
      <c r="C16" s="1">
        <v>20</v>
      </c>
      <c r="D16" s="1">
        <v>25</v>
      </c>
      <c r="E16" s="1">
        <v>10</v>
      </c>
      <c r="F16" s="1">
        <v>20</v>
      </c>
      <c r="G16" s="1">
        <f t="shared" si="13"/>
        <v>75</v>
      </c>
      <c r="J16" t="s">
        <v>12</v>
      </c>
      <c r="K16" t="s">
        <v>18</v>
      </c>
      <c r="L16" s="1">
        <v>20</v>
      </c>
      <c r="M16" s="1">
        <v>25</v>
      </c>
      <c r="N16" s="1">
        <v>20</v>
      </c>
      <c r="O16" s="1">
        <v>30</v>
      </c>
      <c r="P16" s="1">
        <f t="shared" si="14"/>
        <v>95</v>
      </c>
      <c r="S16" t="s">
        <v>12</v>
      </c>
      <c r="T16" t="s">
        <v>18</v>
      </c>
      <c r="U16" s="1">
        <v>20</v>
      </c>
      <c r="V16" s="1">
        <v>20</v>
      </c>
      <c r="W16" s="1">
        <v>20</v>
      </c>
      <c r="X16" s="1">
        <v>30</v>
      </c>
      <c r="Y16" s="1">
        <f t="shared" si="2"/>
        <v>90</v>
      </c>
      <c r="AC16" s="32" t="s">
        <v>177</v>
      </c>
      <c r="AD16" s="33"/>
      <c r="AE16" s="33"/>
      <c r="AF16" s="33"/>
      <c r="AG16" s="33"/>
      <c r="AH16" s="33"/>
      <c r="AI16" s="33"/>
      <c r="AM16" t="s">
        <v>12</v>
      </c>
      <c r="AN16" t="s">
        <v>18</v>
      </c>
      <c r="AO16" s="1">
        <v>10</v>
      </c>
      <c r="AP16" s="1">
        <v>10</v>
      </c>
      <c r="AQ16" s="1">
        <v>10</v>
      </c>
      <c r="AR16" s="1">
        <v>20</v>
      </c>
      <c r="AS16" s="1">
        <f t="shared" si="10"/>
        <v>50</v>
      </c>
      <c r="AV16" t="s">
        <v>12</v>
      </c>
      <c r="AW16" t="s">
        <v>18</v>
      </c>
      <c r="AX16" s="1">
        <v>20</v>
      </c>
      <c r="AY16" s="1">
        <v>20</v>
      </c>
      <c r="AZ16" s="1">
        <v>20</v>
      </c>
      <c r="BA16" s="1">
        <v>20</v>
      </c>
      <c r="BB16" s="1">
        <f t="shared" si="11"/>
        <v>80</v>
      </c>
      <c r="BE16" t="s">
        <v>12</v>
      </c>
      <c r="BF16" t="s">
        <v>18</v>
      </c>
      <c r="BG16" s="1">
        <v>20</v>
      </c>
      <c r="BH16" s="1">
        <v>15</v>
      </c>
      <c r="BI16" s="1">
        <v>20</v>
      </c>
      <c r="BJ16" s="1">
        <v>20</v>
      </c>
      <c r="BK16" s="1">
        <f t="shared" si="12"/>
        <v>75</v>
      </c>
    </row>
    <row r="17" spans="1:63" ht="19" x14ac:dyDescent="0.25">
      <c r="A17" t="s">
        <v>12</v>
      </c>
      <c r="B17" t="s">
        <v>11</v>
      </c>
      <c r="C17" s="1">
        <v>20</v>
      </c>
      <c r="D17" s="1">
        <v>25</v>
      </c>
      <c r="E17" s="1">
        <v>10</v>
      </c>
      <c r="F17" s="1">
        <v>20</v>
      </c>
      <c r="G17" s="1">
        <f t="shared" si="13"/>
        <v>75</v>
      </c>
      <c r="J17" t="s">
        <v>12</v>
      </c>
      <c r="K17" t="s">
        <v>11</v>
      </c>
      <c r="L17" s="1">
        <v>20</v>
      </c>
      <c r="M17" s="1">
        <v>25</v>
      </c>
      <c r="N17" s="1">
        <v>20</v>
      </c>
      <c r="O17" s="1">
        <v>20</v>
      </c>
      <c r="P17" s="1">
        <f t="shared" si="14"/>
        <v>85</v>
      </c>
      <c r="S17" t="s">
        <v>12</v>
      </c>
      <c r="T17" t="s">
        <v>11</v>
      </c>
      <c r="U17" s="1">
        <v>20</v>
      </c>
      <c r="V17" s="1">
        <v>20</v>
      </c>
      <c r="W17" s="1">
        <v>20</v>
      </c>
      <c r="X17" s="1">
        <v>30</v>
      </c>
      <c r="Y17" s="1">
        <f t="shared" si="2"/>
        <v>90</v>
      </c>
      <c r="AC17" s="3" t="s">
        <v>0</v>
      </c>
      <c r="AD17" s="3" t="s">
        <v>1</v>
      </c>
      <c r="AE17" s="3" t="s">
        <v>31</v>
      </c>
      <c r="AF17" s="3" t="s">
        <v>34</v>
      </c>
      <c r="AG17" s="3" t="s">
        <v>32</v>
      </c>
      <c r="AH17" s="3" t="s">
        <v>33</v>
      </c>
      <c r="AI17" s="3" t="s">
        <v>27</v>
      </c>
      <c r="AM17" t="s">
        <v>12</v>
      </c>
      <c r="AN17" t="s">
        <v>11</v>
      </c>
      <c r="AO17" s="1">
        <v>20</v>
      </c>
      <c r="AP17" s="1">
        <v>10</v>
      </c>
      <c r="AQ17" s="1">
        <v>10</v>
      </c>
      <c r="AR17" s="1">
        <v>20</v>
      </c>
      <c r="AS17" s="1">
        <f t="shared" si="10"/>
        <v>60</v>
      </c>
      <c r="AV17" t="s">
        <v>12</v>
      </c>
      <c r="AW17" t="s">
        <v>11</v>
      </c>
      <c r="AX17" s="1">
        <v>20</v>
      </c>
      <c r="AY17" s="1">
        <v>20</v>
      </c>
      <c r="AZ17" s="1">
        <v>20</v>
      </c>
      <c r="BA17" s="1">
        <v>30</v>
      </c>
      <c r="BB17" s="1">
        <f t="shared" si="11"/>
        <v>90</v>
      </c>
      <c r="BE17" t="s">
        <v>12</v>
      </c>
      <c r="BF17" t="s">
        <v>11</v>
      </c>
      <c r="BG17" s="1">
        <v>20</v>
      </c>
      <c r="BH17" s="1">
        <v>10</v>
      </c>
      <c r="BI17" s="1">
        <v>20</v>
      </c>
      <c r="BJ17" s="1">
        <v>20</v>
      </c>
      <c r="BK17" s="1">
        <f t="shared" si="12"/>
        <v>70</v>
      </c>
    </row>
    <row r="18" spans="1:63" x14ac:dyDescent="0.2">
      <c r="C18" s="1"/>
      <c r="D18" s="1"/>
      <c r="E18" s="1"/>
      <c r="G18" s="1"/>
      <c r="L18" s="1"/>
      <c r="M18" s="1"/>
      <c r="N18" s="1"/>
      <c r="P18" s="1"/>
      <c r="U18" s="1"/>
      <c r="V18" s="1"/>
      <c r="W18" s="1"/>
      <c r="Y18" s="1"/>
      <c r="AC18" t="s">
        <v>102</v>
      </c>
      <c r="AD18" t="s">
        <v>103</v>
      </c>
      <c r="AE18">
        <v>10</v>
      </c>
      <c r="AF18">
        <v>10</v>
      </c>
      <c r="AG18">
        <v>10</v>
      </c>
      <c r="AH18">
        <v>30</v>
      </c>
      <c r="AI18">
        <v>60</v>
      </c>
      <c r="AO18" s="1"/>
      <c r="AP18" s="1"/>
      <c r="AQ18" s="1"/>
      <c r="AS18" s="1"/>
      <c r="AX18" s="1"/>
      <c r="AY18" s="1"/>
      <c r="AZ18" s="1"/>
      <c r="BB18" s="1"/>
      <c r="BG18" s="1"/>
      <c r="BH18" s="1"/>
      <c r="BI18" s="1"/>
      <c r="BK18" s="1"/>
    </row>
    <row r="19" spans="1:63" x14ac:dyDescent="0.2">
      <c r="A19" t="s">
        <v>13</v>
      </c>
      <c r="B19" t="s">
        <v>6</v>
      </c>
      <c r="C19" s="1">
        <v>20</v>
      </c>
      <c r="D19" s="1">
        <v>25</v>
      </c>
      <c r="E19" s="1">
        <v>10</v>
      </c>
      <c r="F19" s="1">
        <v>20</v>
      </c>
      <c r="G19" s="1">
        <f t="shared" ref="G19" si="15">SUM(C19:F19)</f>
        <v>75</v>
      </c>
      <c r="J19" t="s">
        <v>13</v>
      </c>
      <c r="K19" t="s">
        <v>6</v>
      </c>
      <c r="L19" s="1">
        <v>20</v>
      </c>
      <c r="M19" s="1">
        <v>15</v>
      </c>
      <c r="N19" s="1">
        <v>10</v>
      </c>
      <c r="O19" s="1">
        <v>20</v>
      </c>
      <c r="P19" s="1">
        <f t="shared" si="14"/>
        <v>65</v>
      </c>
      <c r="S19" t="s">
        <v>13</v>
      </c>
      <c r="T19" t="s">
        <v>6</v>
      </c>
      <c r="U19" s="1">
        <v>20</v>
      </c>
      <c r="V19" s="1">
        <v>20</v>
      </c>
      <c r="W19" s="1">
        <v>20</v>
      </c>
      <c r="X19" s="1">
        <v>20</v>
      </c>
      <c r="Y19" s="1">
        <f t="shared" si="2"/>
        <v>80</v>
      </c>
      <c r="AC19" t="s">
        <v>161</v>
      </c>
      <c r="AD19" t="s">
        <v>162</v>
      </c>
      <c r="AE19">
        <v>10</v>
      </c>
      <c r="AF19">
        <v>10</v>
      </c>
      <c r="AG19">
        <v>10</v>
      </c>
      <c r="AH19">
        <v>20</v>
      </c>
      <c r="AI19">
        <v>50</v>
      </c>
      <c r="AM19" t="s">
        <v>13</v>
      </c>
      <c r="AN19" t="s">
        <v>6</v>
      </c>
      <c r="AO19" s="1">
        <v>10</v>
      </c>
      <c r="AP19" s="1">
        <v>10</v>
      </c>
      <c r="AQ19" s="1">
        <v>10</v>
      </c>
      <c r="AR19" s="1">
        <v>20</v>
      </c>
      <c r="AS19" s="1">
        <f t="shared" ref="AS19:AS20" si="16">SUM(AO19:AR19)</f>
        <v>50</v>
      </c>
      <c r="AV19" t="s">
        <v>13</v>
      </c>
      <c r="AW19" t="s">
        <v>6</v>
      </c>
      <c r="AX19" s="1">
        <v>10</v>
      </c>
      <c r="AY19" s="1">
        <v>20</v>
      </c>
      <c r="AZ19" s="1">
        <v>20</v>
      </c>
      <c r="BA19" s="1">
        <v>20</v>
      </c>
      <c r="BB19" s="1">
        <f t="shared" ref="BB19:BB20" si="17">SUM(AX19:BA19)</f>
        <v>70</v>
      </c>
      <c r="BE19" t="s">
        <v>13</v>
      </c>
      <c r="BF19" t="s">
        <v>6</v>
      </c>
      <c r="BG19" s="1">
        <v>20</v>
      </c>
      <c r="BH19" s="1">
        <v>20</v>
      </c>
      <c r="BI19" s="1">
        <v>20</v>
      </c>
      <c r="BJ19" s="1">
        <v>20</v>
      </c>
      <c r="BK19" s="1">
        <f t="shared" ref="BK19:BK20" si="18">SUM(BG19:BJ19)</f>
        <v>80</v>
      </c>
    </row>
    <row r="20" spans="1:63" x14ac:dyDescent="0.2">
      <c r="A20" t="s">
        <v>13</v>
      </c>
      <c r="B20" t="s">
        <v>7</v>
      </c>
      <c r="C20" s="1">
        <v>20</v>
      </c>
      <c r="D20" s="1">
        <v>25</v>
      </c>
      <c r="E20" s="1">
        <v>10</v>
      </c>
      <c r="F20" s="1">
        <v>20</v>
      </c>
      <c r="G20" s="1">
        <f t="shared" ref="G20:G26" si="19">SUM(C20:F20)</f>
        <v>75</v>
      </c>
      <c r="J20" t="s">
        <v>13</v>
      </c>
      <c r="K20" t="s">
        <v>7</v>
      </c>
      <c r="L20" s="1">
        <v>20</v>
      </c>
      <c r="M20" s="1">
        <v>15</v>
      </c>
      <c r="N20" s="1">
        <v>10</v>
      </c>
      <c r="O20" s="1">
        <v>20</v>
      </c>
      <c r="P20" s="1">
        <f t="shared" ref="P20" si="20">SUM(L20:O20)</f>
        <v>65</v>
      </c>
      <c r="S20" t="s">
        <v>13</v>
      </c>
      <c r="T20" t="s">
        <v>7</v>
      </c>
      <c r="U20" s="1">
        <v>20</v>
      </c>
      <c r="V20" s="1">
        <v>20</v>
      </c>
      <c r="W20" s="1">
        <v>20</v>
      </c>
      <c r="X20" s="1">
        <v>30</v>
      </c>
      <c r="Y20" s="1">
        <f t="shared" si="2"/>
        <v>90</v>
      </c>
      <c r="AM20" t="s">
        <v>13</v>
      </c>
      <c r="AN20" t="s">
        <v>7</v>
      </c>
      <c r="AO20" s="1">
        <v>10</v>
      </c>
      <c r="AP20" s="1">
        <v>10</v>
      </c>
      <c r="AQ20" s="1">
        <v>10</v>
      </c>
      <c r="AR20" s="1">
        <v>20</v>
      </c>
      <c r="AS20" s="1">
        <f t="shared" si="16"/>
        <v>50</v>
      </c>
      <c r="AV20" t="s">
        <v>13</v>
      </c>
      <c r="AW20" t="s">
        <v>7</v>
      </c>
      <c r="AX20" s="1">
        <v>20</v>
      </c>
      <c r="AY20" s="1">
        <v>20</v>
      </c>
      <c r="AZ20" s="1">
        <v>30</v>
      </c>
      <c r="BA20" s="1">
        <v>30</v>
      </c>
      <c r="BB20" s="1">
        <f t="shared" si="17"/>
        <v>100</v>
      </c>
      <c r="BE20" t="s">
        <v>13</v>
      </c>
      <c r="BF20" t="s">
        <v>7</v>
      </c>
      <c r="BG20" s="1">
        <v>20</v>
      </c>
      <c r="BH20" s="1">
        <v>25</v>
      </c>
      <c r="BI20" s="1">
        <v>20</v>
      </c>
      <c r="BJ20" s="1">
        <v>20</v>
      </c>
      <c r="BK20" s="1">
        <f t="shared" si="18"/>
        <v>85</v>
      </c>
    </row>
    <row r="21" spans="1:63" x14ac:dyDescent="0.2">
      <c r="C21" s="1"/>
      <c r="D21" s="1"/>
      <c r="E21" s="1"/>
      <c r="F21" s="1"/>
      <c r="G21" s="1"/>
      <c r="L21" s="1"/>
      <c r="M21" s="1"/>
      <c r="N21" s="1"/>
      <c r="O21" s="1"/>
      <c r="P21" s="1"/>
      <c r="U21" s="1"/>
      <c r="V21" s="1"/>
      <c r="W21" s="1"/>
      <c r="X21" s="1"/>
      <c r="Y21" s="1"/>
      <c r="AC21" s="32" t="s">
        <v>178</v>
      </c>
      <c r="AD21" s="33"/>
      <c r="AE21" s="33"/>
      <c r="AF21" s="33"/>
      <c r="AG21" s="33"/>
      <c r="AH21" s="33"/>
      <c r="AI21" s="33"/>
      <c r="AO21" s="1"/>
      <c r="AP21" s="1"/>
      <c r="AQ21" s="1"/>
      <c r="AR21" s="1"/>
      <c r="AS21" s="1"/>
      <c r="AX21" s="1"/>
      <c r="AY21" s="1"/>
      <c r="AZ21" s="1"/>
      <c r="BA21" s="1"/>
      <c r="BB21" s="1"/>
      <c r="BG21" s="1"/>
      <c r="BH21" s="1"/>
      <c r="BI21" s="1"/>
      <c r="BJ21" s="1"/>
      <c r="BK21" s="1"/>
    </row>
    <row r="22" spans="1:63" ht="19" x14ac:dyDescent="0.25">
      <c r="A22" t="s">
        <v>13</v>
      </c>
      <c r="B22" t="s">
        <v>8</v>
      </c>
      <c r="C22" s="1">
        <v>20</v>
      </c>
      <c r="D22" s="1">
        <v>25</v>
      </c>
      <c r="E22" s="1">
        <v>10</v>
      </c>
      <c r="F22" s="1">
        <v>20</v>
      </c>
      <c r="G22" s="1">
        <f t="shared" si="19"/>
        <v>75</v>
      </c>
      <c r="J22" t="s">
        <v>13</v>
      </c>
      <c r="K22" t="s">
        <v>8</v>
      </c>
      <c r="L22" s="1">
        <v>20</v>
      </c>
      <c r="M22" s="1">
        <v>25</v>
      </c>
      <c r="N22" s="1">
        <v>10</v>
      </c>
      <c r="O22" s="1">
        <v>20</v>
      </c>
      <c r="P22" s="1">
        <f t="shared" si="14"/>
        <v>75</v>
      </c>
      <c r="S22" t="s">
        <v>13</v>
      </c>
      <c r="T22" t="s">
        <v>8</v>
      </c>
      <c r="U22" s="1">
        <v>20</v>
      </c>
      <c r="V22" s="1">
        <v>20</v>
      </c>
      <c r="W22" s="1">
        <v>20</v>
      </c>
      <c r="X22" s="1">
        <v>30</v>
      </c>
      <c r="Y22" s="1">
        <f t="shared" si="2"/>
        <v>90</v>
      </c>
      <c r="AC22" s="3" t="s">
        <v>0</v>
      </c>
      <c r="AD22" s="3" t="s">
        <v>1</v>
      </c>
      <c r="AE22" s="3" t="s">
        <v>31</v>
      </c>
      <c r="AF22" s="3" t="s">
        <v>34</v>
      </c>
      <c r="AG22" s="3" t="s">
        <v>32</v>
      </c>
      <c r="AH22" s="3" t="s">
        <v>33</v>
      </c>
      <c r="AI22" s="3" t="s">
        <v>27</v>
      </c>
      <c r="AM22" t="s">
        <v>13</v>
      </c>
      <c r="AN22" t="s">
        <v>8</v>
      </c>
      <c r="AO22" s="1">
        <v>10</v>
      </c>
      <c r="AP22" s="1">
        <v>10</v>
      </c>
      <c r="AQ22" s="1">
        <v>10</v>
      </c>
      <c r="AR22" s="1">
        <v>20</v>
      </c>
      <c r="AS22" s="1">
        <f t="shared" ref="AS22:AS26" si="21">SUM(AO22:AR22)</f>
        <v>50</v>
      </c>
      <c r="AV22" t="s">
        <v>13</v>
      </c>
      <c r="AW22" t="s">
        <v>8</v>
      </c>
      <c r="AX22" s="1">
        <v>10</v>
      </c>
      <c r="AY22" s="1">
        <v>20</v>
      </c>
      <c r="AZ22" s="1">
        <v>30</v>
      </c>
      <c r="BA22" s="1">
        <v>30</v>
      </c>
      <c r="BB22" s="1">
        <f t="shared" ref="BB22:BB26" si="22">SUM(AX22:BA22)</f>
        <v>90</v>
      </c>
      <c r="BE22" t="s">
        <v>13</v>
      </c>
      <c r="BF22" t="s">
        <v>8</v>
      </c>
      <c r="BG22" s="1">
        <v>20</v>
      </c>
      <c r="BH22" s="1">
        <v>20</v>
      </c>
      <c r="BI22" s="1">
        <v>20</v>
      </c>
      <c r="BJ22" s="1">
        <v>20</v>
      </c>
      <c r="BK22" s="1">
        <f t="shared" ref="BK22:BK26" si="23">SUM(BG22:BJ22)</f>
        <v>80</v>
      </c>
    </row>
    <row r="23" spans="1:63" x14ac:dyDescent="0.2">
      <c r="A23" t="s">
        <v>13</v>
      </c>
      <c r="B23" t="s">
        <v>9</v>
      </c>
      <c r="C23" s="1">
        <v>20</v>
      </c>
      <c r="D23" s="1">
        <v>25</v>
      </c>
      <c r="E23" s="1">
        <v>10</v>
      </c>
      <c r="F23" s="1">
        <v>20</v>
      </c>
      <c r="G23" s="1">
        <f t="shared" si="19"/>
        <v>75</v>
      </c>
      <c r="J23" t="s">
        <v>13</v>
      </c>
      <c r="K23" t="s">
        <v>9</v>
      </c>
      <c r="L23" s="1">
        <v>20</v>
      </c>
      <c r="M23" s="1">
        <v>15</v>
      </c>
      <c r="N23" s="1">
        <v>10</v>
      </c>
      <c r="O23" s="1">
        <v>20</v>
      </c>
      <c r="P23" s="1">
        <f t="shared" si="14"/>
        <v>65</v>
      </c>
      <c r="S23" t="s">
        <v>13</v>
      </c>
      <c r="T23" t="s">
        <v>9</v>
      </c>
      <c r="U23" s="1">
        <v>20</v>
      </c>
      <c r="V23" s="1">
        <v>20</v>
      </c>
      <c r="W23" s="1">
        <v>20</v>
      </c>
      <c r="X23" s="1">
        <v>30</v>
      </c>
      <c r="Y23" s="1">
        <f t="shared" si="2"/>
        <v>90</v>
      </c>
      <c r="AC23" t="s">
        <v>102</v>
      </c>
      <c r="AD23" t="s">
        <v>103</v>
      </c>
      <c r="AE23">
        <v>20</v>
      </c>
      <c r="AF23">
        <v>25</v>
      </c>
      <c r="AG23">
        <v>20</v>
      </c>
      <c r="AH23">
        <v>25</v>
      </c>
      <c r="AI23">
        <v>90</v>
      </c>
      <c r="AM23" t="s">
        <v>13</v>
      </c>
      <c r="AN23" t="s">
        <v>9</v>
      </c>
      <c r="AO23" s="1">
        <v>10</v>
      </c>
      <c r="AP23" s="1">
        <v>10</v>
      </c>
      <c r="AQ23" s="1">
        <v>10</v>
      </c>
      <c r="AR23" s="1">
        <v>20</v>
      </c>
      <c r="AS23" s="1">
        <f t="shared" si="21"/>
        <v>50</v>
      </c>
      <c r="AV23" t="s">
        <v>13</v>
      </c>
      <c r="AW23" t="s">
        <v>9</v>
      </c>
      <c r="AX23" s="1">
        <v>10</v>
      </c>
      <c r="AY23" s="1">
        <v>25</v>
      </c>
      <c r="AZ23" s="1">
        <v>25</v>
      </c>
      <c r="BA23" s="1">
        <v>15</v>
      </c>
      <c r="BB23" s="1">
        <f t="shared" si="22"/>
        <v>75</v>
      </c>
      <c r="BE23" t="s">
        <v>13</v>
      </c>
      <c r="BF23" t="s">
        <v>9</v>
      </c>
      <c r="BG23" s="1">
        <v>10</v>
      </c>
      <c r="BH23" s="1">
        <v>20</v>
      </c>
      <c r="BI23" s="1">
        <v>20</v>
      </c>
      <c r="BJ23" s="1">
        <v>20</v>
      </c>
      <c r="BK23" s="1">
        <f t="shared" si="23"/>
        <v>70</v>
      </c>
    </row>
    <row r="24" spans="1:63" x14ac:dyDescent="0.2">
      <c r="A24" t="s">
        <v>13</v>
      </c>
      <c r="B24" t="s">
        <v>10</v>
      </c>
      <c r="C24" s="1">
        <v>20</v>
      </c>
      <c r="D24" s="1">
        <v>25</v>
      </c>
      <c r="E24" s="1">
        <v>10</v>
      </c>
      <c r="F24" s="1">
        <v>20</v>
      </c>
      <c r="G24" s="1">
        <f t="shared" si="19"/>
        <v>75</v>
      </c>
      <c r="J24" t="s">
        <v>13</v>
      </c>
      <c r="K24" t="s">
        <v>10</v>
      </c>
      <c r="L24" s="1">
        <v>20</v>
      </c>
      <c r="M24" s="1">
        <v>15</v>
      </c>
      <c r="N24" s="1">
        <v>10</v>
      </c>
      <c r="O24" s="1">
        <v>20</v>
      </c>
      <c r="P24" s="1">
        <f t="shared" ref="P24" si="24">SUM(L24:O24)</f>
        <v>65</v>
      </c>
      <c r="S24" t="s">
        <v>13</v>
      </c>
      <c r="T24" t="s">
        <v>10</v>
      </c>
      <c r="U24" s="1">
        <v>20</v>
      </c>
      <c r="V24" s="1">
        <v>25</v>
      </c>
      <c r="W24" s="1">
        <v>20</v>
      </c>
      <c r="X24" s="1">
        <v>30</v>
      </c>
      <c r="Y24" s="1">
        <f t="shared" si="2"/>
        <v>95</v>
      </c>
      <c r="AC24" t="s">
        <v>161</v>
      </c>
      <c r="AD24" t="s">
        <v>162</v>
      </c>
      <c r="AE24">
        <v>10</v>
      </c>
      <c r="AF24">
        <v>25</v>
      </c>
      <c r="AG24">
        <v>20</v>
      </c>
      <c r="AH24">
        <v>10</v>
      </c>
      <c r="AI24">
        <v>65</v>
      </c>
      <c r="AM24" t="s">
        <v>13</v>
      </c>
      <c r="AN24" t="s">
        <v>10</v>
      </c>
      <c r="AO24" s="1">
        <v>10</v>
      </c>
      <c r="AP24" s="1">
        <v>10</v>
      </c>
      <c r="AQ24" s="1">
        <v>10</v>
      </c>
      <c r="AR24" s="1">
        <v>20</v>
      </c>
      <c r="AS24" s="1">
        <f t="shared" si="21"/>
        <v>50</v>
      </c>
      <c r="AV24" t="s">
        <v>13</v>
      </c>
      <c r="AW24" t="s">
        <v>10</v>
      </c>
      <c r="AX24" s="1">
        <v>20</v>
      </c>
      <c r="AY24" s="1">
        <v>25</v>
      </c>
      <c r="AZ24" s="1">
        <v>20</v>
      </c>
      <c r="BA24" s="1">
        <v>20</v>
      </c>
      <c r="BB24" s="1">
        <f t="shared" si="22"/>
        <v>85</v>
      </c>
      <c r="BE24" t="s">
        <v>13</v>
      </c>
      <c r="BF24" t="s">
        <v>10</v>
      </c>
      <c r="BG24" s="1">
        <v>20</v>
      </c>
      <c r="BH24" s="1">
        <v>10</v>
      </c>
      <c r="BI24" s="1">
        <v>20</v>
      </c>
      <c r="BJ24" s="1">
        <v>20</v>
      </c>
      <c r="BK24" s="1">
        <f t="shared" si="23"/>
        <v>70</v>
      </c>
    </row>
    <row r="25" spans="1:63" x14ac:dyDescent="0.2">
      <c r="A25" t="s">
        <v>13</v>
      </c>
      <c r="B25" t="s">
        <v>18</v>
      </c>
      <c r="C25" s="1">
        <v>20</v>
      </c>
      <c r="D25" s="1">
        <v>25</v>
      </c>
      <c r="E25" s="1">
        <v>10</v>
      </c>
      <c r="F25" s="1">
        <v>20</v>
      </c>
      <c r="G25" s="1">
        <f t="shared" si="19"/>
        <v>75</v>
      </c>
      <c r="J25" t="s">
        <v>13</v>
      </c>
      <c r="K25" t="s">
        <v>18</v>
      </c>
      <c r="L25" s="1">
        <v>20</v>
      </c>
      <c r="M25" s="1">
        <v>15</v>
      </c>
      <c r="N25" s="1">
        <v>10</v>
      </c>
      <c r="O25" s="1">
        <v>20</v>
      </c>
      <c r="P25" s="1">
        <f t="shared" ref="P25" si="25">SUM(L25:O25)</f>
        <v>65</v>
      </c>
      <c r="S25" t="s">
        <v>13</v>
      </c>
      <c r="T25" t="s">
        <v>18</v>
      </c>
      <c r="U25" s="1">
        <v>20</v>
      </c>
      <c r="V25" s="1">
        <v>20</v>
      </c>
      <c r="W25" s="1">
        <v>20</v>
      </c>
      <c r="X25" s="1">
        <v>30</v>
      </c>
      <c r="Y25" s="1">
        <f t="shared" si="2"/>
        <v>90</v>
      </c>
      <c r="AM25" t="s">
        <v>13</v>
      </c>
      <c r="AN25" t="s">
        <v>18</v>
      </c>
      <c r="AO25" s="1">
        <v>10</v>
      </c>
      <c r="AP25" s="1">
        <v>10</v>
      </c>
      <c r="AQ25" s="1">
        <v>10</v>
      </c>
      <c r="AR25" s="1">
        <v>20</v>
      </c>
      <c r="AS25" s="1">
        <f t="shared" si="21"/>
        <v>50</v>
      </c>
      <c r="AV25" t="s">
        <v>13</v>
      </c>
      <c r="AW25" t="s">
        <v>18</v>
      </c>
      <c r="AX25" s="1">
        <v>10</v>
      </c>
      <c r="AY25" s="1">
        <v>25</v>
      </c>
      <c r="AZ25" s="1">
        <v>30</v>
      </c>
      <c r="BA25" s="1">
        <v>20</v>
      </c>
      <c r="BB25" s="1">
        <f t="shared" si="22"/>
        <v>85</v>
      </c>
      <c r="BE25" t="s">
        <v>13</v>
      </c>
      <c r="BF25" t="s">
        <v>18</v>
      </c>
      <c r="BG25" s="1">
        <v>20</v>
      </c>
      <c r="BH25" s="1">
        <v>15</v>
      </c>
      <c r="BI25" s="1">
        <v>20</v>
      </c>
      <c r="BJ25" s="1">
        <v>20</v>
      </c>
      <c r="BK25" s="1">
        <f t="shared" si="23"/>
        <v>75</v>
      </c>
    </row>
    <row r="26" spans="1:63" x14ac:dyDescent="0.2">
      <c r="A26" t="s">
        <v>13</v>
      </c>
      <c r="B26" t="s">
        <v>11</v>
      </c>
      <c r="C26" s="1">
        <v>20</v>
      </c>
      <c r="D26" s="1">
        <v>25</v>
      </c>
      <c r="E26" s="1">
        <v>10</v>
      </c>
      <c r="F26" s="1">
        <v>20</v>
      </c>
      <c r="G26" s="1">
        <f t="shared" si="19"/>
        <v>75</v>
      </c>
      <c r="J26" t="s">
        <v>13</v>
      </c>
      <c r="K26" t="s">
        <v>11</v>
      </c>
      <c r="L26" s="1">
        <v>20</v>
      </c>
      <c r="M26" s="1">
        <v>15</v>
      </c>
      <c r="N26" s="1">
        <v>20</v>
      </c>
      <c r="O26" s="1">
        <v>20</v>
      </c>
      <c r="P26" s="1">
        <f t="shared" si="14"/>
        <v>75</v>
      </c>
      <c r="S26" t="s">
        <v>13</v>
      </c>
      <c r="T26" t="s">
        <v>11</v>
      </c>
      <c r="U26" s="1">
        <v>20</v>
      </c>
      <c r="V26" s="1">
        <v>20</v>
      </c>
      <c r="W26" s="1">
        <v>20</v>
      </c>
      <c r="X26" s="1">
        <v>30</v>
      </c>
      <c r="Y26" s="1">
        <f t="shared" ref="Y26" si="26">SUM(U26:X26)</f>
        <v>90</v>
      </c>
      <c r="AC26" s="41" t="s">
        <v>179</v>
      </c>
      <c r="AD26" s="41"/>
      <c r="AE26" s="41"/>
      <c r="AF26" s="41"/>
      <c r="AG26" s="41"/>
      <c r="AH26" s="41"/>
      <c r="AI26" s="41"/>
      <c r="AK26" s="2"/>
      <c r="AM26" t="s">
        <v>13</v>
      </c>
      <c r="AN26" t="s">
        <v>11</v>
      </c>
      <c r="AO26" s="1">
        <v>10</v>
      </c>
      <c r="AP26" s="1">
        <v>10</v>
      </c>
      <c r="AQ26" s="1">
        <v>10</v>
      </c>
      <c r="AR26" s="1">
        <v>20</v>
      </c>
      <c r="AS26" s="1">
        <f t="shared" si="21"/>
        <v>50</v>
      </c>
      <c r="AV26" t="s">
        <v>13</v>
      </c>
      <c r="AW26" t="s">
        <v>11</v>
      </c>
      <c r="AX26" s="1">
        <v>20</v>
      </c>
      <c r="AY26" s="1">
        <v>25</v>
      </c>
      <c r="AZ26" s="1">
        <v>20</v>
      </c>
      <c r="BA26" s="1">
        <v>20</v>
      </c>
      <c r="BB26" s="1">
        <f t="shared" si="22"/>
        <v>85</v>
      </c>
      <c r="BE26" t="s">
        <v>13</v>
      </c>
      <c r="BF26" t="s">
        <v>11</v>
      </c>
      <c r="BG26" s="1">
        <v>20</v>
      </c>
      <c r="BH26" s="1">
        <v>20</v>
      </c>
      <c r="BI26" s="1">
        <v>20</v>
      </c>
      <c r="BJ26" s="1">
        <v>20</v>
      </c>
      <c r="BK26" s="1">
        <f t="shared" si="23"/>
        <v>80</v>
      </c>
    </row>
    <row r="27" spans="1:63" ht="19" x14ac:dyDescent="0.25">
      <c r="C27" s="1"/>
      <c r="D27" s="1"/>
      <c r="E27" s="1"/>
      <c r="G27" s="1"/>
      <c r="L27" s="1"/>
      <c r="M27" s="1"/>
      <c r="N27" s="1"/>
      <c r="P27" s="1"/>
      <c r="U27" s="1"/>
      <c r="V27" s="1"/>
      <c r="W27" s="1"/>
      <c r="Y27" s="1"/>
      <c r="AC27" s="13" t="s">
        <v>0</v>
      </c>
      <c r="AD27" s="13" t="s">
        <v>1</v>
      </c>
      <c r="AE27" s="13" t="s">
        <v>31</v>
      </c>
      <c r="AF27" s="13" t="s">
        <v>34</v>
      </c>
      <c r="AG27" s="13" t="s">
        <v>32</v>
      </c>
      <c r="AH27" s="13" t="s">
        <v>33</v>
      </c>
      <c r="AI27" s="13" t="s">
        <v>27</v>
      </c>
      <c r="AK27" s="2"/>
      <c r="AO27" s="1"/>
      <c r="AP27" s="1"/>
      <c r="AQ27" s="1"/>
      <c r="AS27" s="1"/>
      <c r="AX27" s="1"/>
      <c r="AY27" s="1"/>
      <c r="AZ27" s="1"/>
      <c r="BB27" s="1"/>
      <c r="BG27" s="1"/>
      <c r="BH27" s="1"/>
      <c r="BI27" s="1"/>
      <c r="BK27" s="1"/>
    </row>
    <row r="28" spans="1:63" x14ac:dyDescent="0.2">
      <c r="A28" t="s">
        <v>14</v>
      </c>
      <c r="B28" t="s">
        <v>6</v>
      </c>
      <c r="C28" s="1">
        <v>20</v>
      </c>
      <c r="D28" s="1">
        <v>20</v>
      </c>
      <c r="E28" s="1">
        <v>10</v>
      </c>
      <c r="F28" s="1">
        <v>20</v>
      </c>
      <c r="G28" s="1">
        <f t="shared" si="0"/>
        <v>70</v>
      </c>
      <c r="J28" t="s">
        <v>14</v>
      </c>
      <c r="K28" t="s">
        <v>6</v>
      </c>
      <c r="L28" s="1">
        <v>20</v>
      </c>
      <c r="M28" s="1">
        <v>10</v>
      </c>
      <c r="N28" s="1">
        <v>20</v>
      </c>
      <c r="O28" s="1">
        <v>30</v>
      </c>
      <c r="P28" s="1">
        <f>SUM(L28:O28)</f>
        <v>80</v>
      </c>
      <c r="S28" t="s">
        <v>14</v>
      </c>
      <c r="T28" t="s">
        <v>6</v>
      </c>
      <c r="U28" s="1">
        <v>20</v>
      </c>
      <c r="V28" s="1">
        <v>20</v>
      </c>
      <c r="W28" s="1">
        <v>20</v>
      </c>
      <c r="X28" s="1">
        <v>30</v>
      </c>
      <c r="Y28" s="1">
        <f t="shared" si="2"/>
        <v>90</v>
      </c>
      <c r="AC28" s="5" t="s">
        <v>102</v>
      </c>
      <c r="AD28" s="5" t="s">
        <v>103</v>
      </c>
      <c r="AE28" s="5">
        <v>10</v>
      </c>
      <c r="AF28" s="5">
        <v>15</v>
      </c>
      <c r="AG28" s="5">
        <v>20</v>
      </c>
      <c r="AH28" s="5">
        <v>20</v>
      </c>
      <c r="AI28" s="5">
        <v>65</v>
      </c>
      <c r="AK28" s="2"/>
      <c r="AM28" t="s">
        <v>14</v>
      </c>
      <c r="AN28" t="s">
        <v>6</v>
      </c>
      <c r="AO28" s="1">
        <v>10</v>
      </c>
      <c r="AP28" s="1">
        <v>10</v>
      </c>
      <c r="AQ28" s="1">
        <v>10</v>
      </c>
      <c r="AR28" s="1">
        <v>20</v>
      </c>
      <c r="AS28" s="1">
        <f t="shared" ref="AS28:AS29" si="27">SUM(AO28:AR28)</f>
        <v>50</v>
      </c>
      <c r="AV28" t="s">
        <v>14</v>
      </c>
      <c r="AW28" t="s">
        <v>6</v>
      </c>
      <c r="AX28" s="1">
        <v>20</v>
      </c>
      <c r="AY28" s="1">
        <v>20</v>
      </c>
      <c r="AZ28" s="1">
        <v>20</v>
      </c>
      <c r="BA28" s="1">
        <v>25</v>
      </c>
      <c r="BB28" s="1">
        <f t="shared" ref="BB28:BB29" si="28">SUM(AX28:BA28)</f>
        <v>85</v>
      </c>
      <c r="BE28" t="s">
        <v>14</v>
      </c>
      <c r="BF28" t="s">
        <v>6</v>
      </c>
      <c r="BG28" s="1">
        <v>20</v>
      </c>
      <c r="BH28" s="1">
        <v>20</v>
      </c>
      <c r="BI28" s="1">
        <v>20</v>
      </c>
      <c r="BJ28" s="1">
        <v>20</v>
      </c>
      <c r="BK28" s="1">
        <f t="shared" ref="BK28:BK29" si="29">SUM(BG28:BJ28)</f>
        <v>80</v>
      </c>
    </row>
    <row r="29" spans="1:63" x14ac:dyDescent="0.2">
      <c r="A29" t="s">
        <v>14</v>
      </c>
      <c r="B29" t="s">
        <v>7</v>
      </c>
      <c r="C29" s="1">
        <v>20</v>
      </c>
      <c r="D29" s="1">
        <v>25</v>
      </c>
      <c r="E29" s="1">
        <v>10</v>
      </c>
      <c r="F29" s="1">
        <v>20</v>
      </c>
      <c r="G29" s="1">
        <f t="shared" si="0"/>
        <v>75</v>
      </c>
      <c r="J29" t="s">
        <v>14</v>
      </c>
      <c r="K29" t="s">
        <v>7</v>
      </c>
      <c r="L29" s="1">
        <v>20</v>
      </c>
      <c r="M29" s="1">
        <v>25</v>
      </c>
      <c r="N29" s="1">
        <v>20</v>
      </c>
      <c r="O29" s="1">
        <v>30</v>
      </c>
      <c r="P29" s="1">
        <f t="shared" si="14"/>
        <v>95</v>
      </c>
      <c r="S29" t="s">
        <v>14</v>
      </c>
      <c r="T29" t="s">
        <v>7</v>
      </c>
      <c r="U29" s="1">
        <v>20</v>
      </c>
      <c r="V29" s="1">
        <v>20</v>
      </c>
      <c r="W29" s="1">
        <v>20</v>
      </c>
      <c r="X29" s="1">
        <v>30</v>
      </c>
      <c r="Y29" s="1">
        <f t="shared" ref="Y29:Y30" si="30">SUM(U29:X29)</f>
        <v>90</v>
      </c>
      <c r="AC29" s="5" t="s">
        <v>161</v>
      </c>
      <c r="AD29" s="5" t="s">
        <v>162</v>
      </c>
      <c r="AE29" s="5">
        <v>20</v>
      </c>
      <c r="AF29" s="5">
        <v>20</v>
      </c>
      <c r="AG29" s="5">
        <v>20</v>
      </c>
      <c r="AH29" s="5">
        <v>20</v>
      </c>
      <c r="AI29" s="5">
        <v>80</v>
      </c>
      <c r="AK29" s="2"/>
      <c r="AM29" t="s">
        <v>14</v>
      </c>
      <c r="AN29" t="s">
        <v>7</v>
      </c>
      <c r="AO29" s="1">
        <v>10</v>
      </c>
      <c r="AP29" s="1">
        <v>10</v>
      </c>
      <c r="AQ29" s="1">
        <v>10</v>
      </c>
      <c r="AR29" s="1">
        <v>20</v>
      </c>
      <c r="AS29" s="1">
        <f t="shared" si="27"/>
        <v>50</v>
      </c>
      <c r="AV29" t="s">
        <v>14</v>
      </c>
      <c r="AW29" t="s">
        <v>7</v>
      </c>
      <c r="AX29" s="1">
        <v>10</v>
      </c>
      <c r="AY29" s="1">
        <v>20</v>
      </c>
      <c r="AZ29" s="1">
        <v>30</v>
      </c>
      <c r="BA29" s="1">
        <v>25</v>
      </c>
      <c r="BB29" s="1">
        <f t="shared" si="28"/>
        <v>85</v>
      </c>
      <c r="BE29" t="s">
        <v>14</v>
      </c>
      <c r="BF29" t="s">
        <v>7</v>
      </c>
      <c r="BG29" s="1">
        <v>20</v>
      </c>
      <c r="BH29" s="1">
        <v>10</v>
      </c>
      <c r="BI29" s="1">
        <v>20</v>
      </c>
      <c r="BJ29" s="1">
        <v>20</v>
      </c>
      <c r="BK29" s="1">
        <f t="shared" si="29"/>
        <v>70</v>
      </c>
    </row>
    <row r="30" spans="1:63" x14ac:dyDescent="0.2">
      <c r="A30" t="s">
        <v>14</v>
      </c>
      <c r="B30" t="s">
        <v>8</v>
      </c>
      <c r="C30" s="1">
        <v>20</v>
      </c>
      <c r="D30" s="1">
        <v>20</v>
      </c>
      <c r="E30" s="1">
        <v>10</v>
      </c>
      <c r="F30" s="1">
        <v>20</v>
      </c>
      <c r="G30" s="1">
        <f t="shared" ref="G30:G31" si="31">SUM(C30:F30)</f>
        <v>70</v>
      </c>
      <c r="J30" t="s">
        <v>14</v>
      </c>
      <c r="K30" t="s">
        <v>8</v>
      </c>
      <c r="L30" s="1">
        <v>20</v>
      </c>
      <c r="M30" s="1">
        <v>25</v>
      </c>
      <c r="N30" s="1">
        <v>10</v>
      </c>
      <c r="O30" s="1">
        <v>30</v>
      </c>
      <c r="P30" s="1">
        <f t="shared" si="14"/>
        <v>85</v>
      </c>
      <c r="S30" t="s">
        <v>14</v>
      </c>
      <c r="T30" t="s">
        <v>8</v>
      </c>
      <c r="U30" s="1">
        <v>20</v>
      </c>
      <c r="V30" s="1">
        <v>20</v>
      </c>
      <c r="W30" s="1">
        <v>20</v>
      </c>
      <c r="X30" s="1">
        <v>30</v>
      </c>
      <c r="Y30" s="1">
        <f t="shared" si="30"/>
        <v>90</v>
      </c>
      <c r="AC30" s="5"/>
      <c r="AD30" s="5"/>
      <c r="AE30" s="5"/>
      <c r="AF30" s="5"/>
      <c r="AG30" s="5"/>
      <c r="AH30" s="5"/>
      <c r="AI30" s="5"/>
      <c r="AK30" s="2"/>
      <c r="AM30" t="s">
        <v>14</v>
      </c>
      <c r="AN30" t="s">
        <v>8</v>
      </c>
      <c r="AO30" s="1">
        <v>10</v>
      </c>
      <c r="AP30" s="1">
        <v>10</v>
      </c>
      <c r="AQ30" s="1">
        <v>10</v>
      </c>
      <c r="AR30" s="1">
        <v>20</v>
      </c>
      <c r="AS30" s="1">
        <f t="shared" ref="AS30:AS34" si="32">SUM(AO30:AR30)</f>
        <v>50</v>
      </c>
      <c r="AV30" t="s">
        <v>14</v>
      </c>
      <c r="AW30" t="s">
        <v>8</v>
      </c>
      <c r="AX30" s="1">
        <v>10</v>
      </c>
      <c r="AY30" s="1">
        <v>25</v>
      </c>
      <c r="AZ30" s="1">
        <v>30</v>
      </c>
      <c r="BA30" s="1">
        <v>15</v>
      </c>
      <c r="BB30" s="1">
        <f t="shared" ref="BB30:BB34" si="33">SUM(AX30:BA30)</f>
        <v>80</v>
      </c>
      <c r="BE30" t="s">
        <v>14</v>
      </c>
      <c r="BF30" t="s">
        <v>8</v>
      </c>
      <c r="BG30" s="1">
        <v>20</v>
      </c>
      <c r="BH30" s="1">
        <v>20</v>
      </c>
      <c r="BI30" s="1">
        <v>20</v>
      </c>
      <c r="BJ30" s="1">
        <v>20</v>
      </c>
      <c r="BK30" s="1">
        <f t="shared" ref="BK30:BK34" si="34">SUM(BG30:BJ30)</f>
        <v>80</v>
      </c>
    </row>
    <row r="31" spans="1:63" x14ac:dyDescent="0.2">
      <c r="A31" t="s">
        <v>14</v>
      </c>
      <c r="B31" t="s">
        <v>9</v>
      </c>
      <c r="C31" s="1">
        <v>20</v>
      </c>
      <c r="D31" s="1">
        <v>25</v>
      </c>
      <c r="E31" s="1">
        <v>10</v>
      </c>
      <c r="F31" s="1">
        <v>20</v>
      </c>
      <c r="G31" s="1">
        <f t="shared" si="31"/>
        <v>75</v>
      </c>
      <c r="J31" t="s">
        <v>14</v>
      </c>
      <c r="K31" t="s">
        <v>9</v>
      </c>
      <c r="L31" s="1">
        <v>20</v>
      </c>
      <c r="M31" s="1">
        <v>15</v>
      </c>
      <c r="N31" s="1">
        <v>20</v>
      </c>
      <c r="O31" s="1">
        <v>30</v>
      </c>
      <c r="P31" s="1">
        <f t="shared" si="14"/>
        <v>85</v>
      </c>
      <c r="S31" t="s">
        <v>14</v>
      </c>
      <c r="T31" t="s">
        <v>9</v>
      </c>
      <c r="U31" s="1">
        <v>20</v>
      </c>
      <c r="V31" s="1">
        <v>20</v>
      </c>
      <c r="W31" s="1">
        <v>20</v>
      </c>
      <c r="X31" s="1">
        <v>30</v>
      </c>
      <c r="Y31" s="1">
        <f t="shared" ref="Y31" si="35">SUM(U31:X31)</f>
        <v>90</v>
      </c>
      <c r="AC31" s="53" t="s">
        <v>186</v>
      </c>
      <c r="AD31" s="53"/>
      <c r="AE31" s="53"/>
      <c r="AF31" s="53"/>
      <c r="AG31" s="53"/>
      <c r="AH31" s="53"/>
      <c r="AI31" s="53"/>
      <c r="AK31" s="2"/>
      <c r="AM31" t="s">
        <v>14</v>
      </c>
      <c r="AN31" t="s">
        <v>9</v>
      </c>
      <c r="AO31" s="1">
        <v>10</v>
      </c>
      <c r="AP31" s="1">
        <v>10</v>
      </c>
      <c r="AQ31" s="1">
        <v>10</v>
      </c>
      <c r="AR31" s="1">
        <v>20</v>
      </c>
      <c r="AS31" s="1">
        <f t="shared" si="32"/>
        <v>50</v>
      </c>
      <c r="AV31" t="s">
        <v>14</v>
      </c>
      <c r="AW31" t="s">
        <v>9</v>
      </c>
      <c r="AX31" s="1">
        <v>10</v>
      </c>
      <c r="AY31" s="1">
        <v>25</v>
      </c>
      <c r="AZ31" s="1">
        <v>25</v>
      </c>
      <c r="BA31" s="1">
        <v>15</v>
      </c>
      <c r="BB31" s="1">
        <f t="shared" si="33"/>
        <v>75</v>
      </c>
      <c r="BE31" t="s">
        <v>14</v>
      </c>
      <c r="BF31" t="s">
        <v>9</v>
      </c>
      <c r="BG31" s="1">
        <v>10</v>
      </c>
      <c r="BH31" s="1">
        <v>20</v>
      </c>
      <c r="BI31" s="1">
        <v>20</v>
      </c>
      <c r="BJ31" s="1">
        <v>20</v>
      </c>
      <c r="BK31" s="1">
        <f t="shared" si="34"/>
        <v>70</v>
      </c>
    </row>
    <row r="32" spans="1:63" x14ac:dyDescent="0.2">
      <c r="A32" t="s">
        <v>14</v>
      </c>
      <c r="B32" t="s">
        <v>10</v>
      </c>
      <c r="C32" s="1">
        <v>20</v>
      </c>
      <c r="D32" s="1">
        <v>25</v>
      </c>
      <c r="E32" s="1">
        <v>10</v>
      </c>
      <c r="F32" s="1">
        <v>20</v>
      </c>
      <c r="G32" s="1">
        <f t="shared" ref="G32:G34" si="36">SUM(C32:F32)</f>
        <v>75</v>
      </c>
      <c r="J32" t="s">
        <v>14</v>
      </c>
      <c r="K32" t="s">
        <v>10</v>
      </c>
      <c r="L32" s="1">
        <v>20</v>
      </c>
      <c r="M32" s="1">
        <v>15</v>
      </c>
      <c r="N32" s="1">
        <v>20</v>
      </c>
      <c r="O32" s="1">
        <v>30</v>
      </c>
      <c r="P32" s="1">
        <f t="shared" ref="P32" si="37">SUM(L32:O32)</f>
        <v>85</v>
      </c>
      <c r="S32" t="s">
        <v>14</v>
      </c>
      <c r="T32" t="s">
        <v>10</v>
      </c>
      <c r="U32" s="1">
        <v>20</v>
      </c>
      <c r="V32" s="1">
        <v>25</v>
      </c>
      <c r="W32" s="1">
        <v>20</v>
      </c>
      <c r="X32" s="1">
        <v>30</v>
      </c>
      <c r="Y32" s="1">
        <f t="shared" si="2"/>
        <v>95</v>
      </c>
      <c r="AC32" s="5"/>
      <c r="AD32" s="5"/>
      <c r="AE32" s="5"/>
      <c r="AF32" s="5"/>
      <c r="AG32" s="5"/>
      <c r="AH32" s="5"/>
      <c r="AI32" s="5"/>
      <c r="AM32" t="s">
        <v>14</v>
      </c>
      <c r="AN32" t="s">
        <v>10</v>
      </c>
      <c r="AO32" s="1">
        <v>10</v>
      </c>
      <c r="AP32" s="1">
        <v>10</v>
      </c>
      <c r="AQ32" s="1">
        <v>10</v>
      </c>
      <c r="AR32" s="1">
        <v>20</v>
      </c>
      <c r="AS32" s="1">
        <f t="shared" si="32"/>
        <v>50</v>
      </c>
      <c r="AV32" t="s">
        <v>14</v>
      </c>
      <c r="AW32" t="s">
        <v>10</v>
      </c>
      <c r="AX32" s="1">
        <v>20</v>
      </c>
      <c r="AY32" s="1">
        <v>25</v>
      </c>
      <c r="AZ32" s="1">
        <v>20</v>
      </c>
      <c r="BA32" s="1">
        <v>20</v>
      </c>
      <c r="BB32" s="1">
        <f t="shared" si="33"/>
        <v>85</v>
      </c>
      <c r="BE32" t="s">
        <v>14</v>
      </c>
      <c r="BF32" t="s">
        <v>10</v>
      </c>
      <c r="BG32" s="1">
        <v>10</v>
      </c>
      <c r="BH32" s="1">
        <v>20</v>
      </c>
      <c r="BI32" s="1">
        <v>20</v>
      </c>
      <c r="BJ32" s="1">
        <v>20</v>
      </c>
      <c r="BK32" s="1">
        <f t="shared" si="34"/>
        <v>70</v>
      </c>
    </row>
    <row r="33" spans="1:63" x14ac:dyDescent="0.2">
      <c r="A33" t="s">
        <v>14</v>
      </c>
      <c r="B33" t="s">
        <v>18</v>
      </c>
      <c r="C33" s="1">
        <v>20</v>
      </c>
      <c r="D33" s="1">
        <v>20</v>
      </c>
      <c r="E33" s="1">
        <v>10</v>
      </c>
      <c r="F33" s="1">
        <v>20</v>
      </c>
      <c r="G33" s="1">
        <f t="shared" si="36"/>
        <v>70</v>
      </c>
      <c r="J33" t="s">
        <v>14</v>
      </c>
      <c r="K33" t="s">
        <v>18</v>
      </c>
      <c r="L33" s="1">
        <v>20</v>
      </c>
      <c r="M33" s="1">
        <v>25</v>
      </c>
      <c r="N33" s="1">
        <v>20</v>
      </c>
      <c r="O33" s="1">
        <v>30</v>
      </c>
      <c r="P33" s="1">
        <f t="shared" si="14"/>
        <v>95</v>
      </c>
      <c r="S33" t="s">
        <v>14</v>
      </c>
      <c r="T33" t="s">
        <v>18</v>
      </c>
      <c r="U33" s="1">
        <v>20</v>
      </c>
      <c r="V33" s="1">
        <v>20</v>
      </c>
      <c r="W33" s="1">
        <v>20</v>
      </c>
      <c r="X33" s="1">
        <v>30</v>
      </c>
      <c r="Y33" s="1">
        <f t="shared" si="2"/>
        <v>90</v>
      </c>
      <c r="AC33" s="32" t="s">
        <v>108</v>
      </c>
      <c r="AD33" s="33"/>
      <c r="AE33" s="33"/>
      <c r="AF33" s="33"/>
      <c r="AG33" s="33"/>
      <c r="AH33" s="33"/>
      <c r="AI33" s="33"/>
      <c r="AM33" t="s">
        <v>14</v>
      </c>
      <c r="AN33" t="s">
        <v>18</v>
      </c>
      <c r="AO33" s="1">
        <v>10</v>
      </c>
      <c r="AP33" s="1">
        <v>10</v>
      </c>
      <c r="AQ33" s="1">
        <v>10</v>
      </c>
      <c r="AR33" s="1">
        <v>20</v>
      </c>
      <c r="AS33" s="1">
        <f t="shared" si="32"/>
        <v>50</v>
      </c>
      <c r="AV33" t="s">
        <v>14</v>
      </c>
      <c r="AW33" t="s">
        <v>18</v>
      </c>
      <c r="AX33" s="1">
        <v>10</v>
      </c>
      <c r="AY33" s="1">
        <v>25</v>
      </c>
      <c r="AZ33" s="1">
        <v>30</v>
      </c>
      <c r="BA33" s="1">
        <v>15</v>
      </c>
      <c r="BB33" s="1">
        <f t="shared" si="33"/>
        <v>80</v>
      </c>
      <c r="BE33" t="s">
        <v>14</v>
      </c>
      <c r="BF33" t="s">
        <v>18</v>
      </c>
      <c r="BG33" s="1">
        <v>10</v>
      </c>
      <c r="BH33" s="1">
        <v>20</v>
      </c>
      <c r="BI33" s="1">
        <v>20</v>
      </c>
      <c r="BJ33" s="1">
        <v>20</v>
      </c>
      <c r="BK33" s="1">
        <f t="shared" si="34"/>
        <v>70</v>
      </c>
    </row>
    <row r="34" spans="1:63" ht="19" x14ac:dyDescent="0.25">
      <c r="A34" t="s">
        <v>14</v>
      </c>
      <c r="B34" t="s">
        <v>11</v>
      </c>
      <c r="C34" s="1">
        <v>20</v>
      </c>
      <c r="D34" s="1">
        <v>25</v>
      </c>
      <c r="E34" s="1">
        <v>10</v>
      </c>
      <c r="F34" s="1">
        <v>20</v>
      </c>
      <c r="G34" s="1">
        <f t="shared" si="36"/>
        <v>75</v>
      </c>
      <c r="J34" t="s">
        <v>14</v>
      </c>
      <c r="K34" t="s">
        <v>11</v>
      </c>
      <c r="L34" s="1">
        <v>20</v>
      </c>
      <c r="M34" s="1">
        <v>15</v>
      </c>
      <c r="N34" s="1">
        <v>20</v>
      </c>
      <c r="O34" s="1">
        <v>30</v>
      </c>
      <c r="P34" s="1">
        <f t="shared" si="14"/>
        <v>85</v>
      </c>
      <c r="S34" t="s">
        <v>14</v>
      </c>
      <c r="T34" t="s">
        <v>11</v>
      </c>
      <c r="U34" s="1">
        <v>20</v>
      </c>
      <c r="V34" s="1">
        <v>20</v>
      </c>
      <c r="W34" s="1">
        <v>20</v>
      </c>
      <c r="X34" s="1">
        <v>30</v>
      </c>
      <c r="Y34" s="1">
        <f>SUM(U34:X34)</f>
        <v>90</v>
      </c>
      <c r="AC34" s="3" t="s">
        <v>0</v>
      </c>
      <c r="AD34" s="3" t="s">
        <v>153</v>
      </c>
      <c r="AE34" s="3" t="s">
        <v>31</v>
      </c>
      <c r="AF34" s="3" t="s">
        <v>34</v>
      </c>
      <c r="AG34" s="3" t="s">
        <v>32</v>
      </c>
      <c r="AH34" s="3" t="s">
        <v>33</v>
      </c>
      <c r="AI34" s="3" t="s">
        <v>27</v>
      </c>
      <c r="AM34" t="s">
        <v>14</v>
      </c>
      <c r="AN34" t="s">
        <v>11</v>
      </c>
      <c r="AO34" s="1">
        <v>10</v>
      </c>
      <c r="AP34" s="1">
        <v>10</v>
      </c>
      <c r="AQ34" s="1">
        <v>10</v>
      </c>
      <c r="AR34" s="1">
        <v>20</v>
      </c>
      <c r="AS34" s="1">
        <f t="shared" si="32"/>
        <v>50</v>
      </c>
      <c r="AV34" t="s">
        <v>14</v>
      </c>
      <c r="AW34" t="s">
        <v>11</v>
      </c>
      <c r="AX34" s="1">
        <v>10</v>
      </c>
      <c r="AY34" s="1">
        <v>20</v>
      </c>
      <c r="AZ34" s="1">
        <v>20</v>
      </c>
      <c r="BA34" s="1">
        <v>30</v>
      </c>
      <c r="BB34" s="1">
        <f t="shared" si="33"/>
        <v>80</v>
      </c>
      <c r="BE34" t="s">
        <v>14</v>
      </c>
      <c r="BF34" t="s">
        <v>11</v>
      </c>
      <c r="BG34" s="1">
        <v>20</v>
      </c>
      <c r="BH34" s="1">
        <v>10</v>
      </c>
      <c r="BI34" s="1">
        <v>20</v>
      </c>
      <c r="BJ34" s="1">
        <v>20</v>
      </c>
      <c r="BK34" s="1">
        <f t="shared" si="34"/>
        <v>70</v>
      </c>
    </row>
    <row r="35" spans="1:63" x14ac:dyDescent="0.2">
      <c r="C35" s="1"/>
      <c r="D35" s="1"/>
      <c r="E35" s="1"/>
      <c r="G35" s="1"/>
      <c r="L35" s="1"/>
      <c r="M35" s="1"/>
      <c r="N35" s="1"/>
      <c r="P35" s="1"/>
      <c r="U35" s="1"/>
      <c r="V35" s="1"/>
      <c r="W35" s="1"/>
      <c r="Y35" s="1"/>
      <c r="AC35" t="s">
        <v>102</v>
      </c>
      <c r="AD35" t="s">
        <v>156</v>
      </c>
      <c r="AE35">
        <v>14.5</v>
      </c>
      <c r="AF35">
        <v>18.2</v>
      </c>
      <c r="AG35">
        <v>18.600000000000001</v>
      </c>
      <c r="AH35">
        <v>18.600000000000001</v>
      </c>
      <c r="AI35">
        <f>SUM(AE35:AH35)</f>
        <v>69.900000000000006</v>
      </c>
      <c r="AO35" s="1"/>
      <c r="AP35" s="1"/>
      <c r="AQ35" s="1"/>
      <c r="AS35" s="1"/>
      <c r="AX35" s="1"/>
      <c r="AY35" s="1"/>
      <c r="AZ35" s="1"/>
      <c r="BB35" s="1"/>
      <c r="BG35" s="1"/>
      <c r="BH35" s="1"/>
      <c r="BI35" s="1"/>
      <c r="BK35" s="1"/>
    </row>
    <row r="36" spans="1:63" x14ac:dyDescent="0.2">
      <c r="A36" t="s">
        <v>26</v>
      </c>
      <c r="B36" t="s">
        <v>6</v>
      </c>
      <c r="C36" s="1">
        <v>30</v>
      </c>
      <c r="D36" s="1">
        <v>25</v>
      </c>
      <c r="E36" s="1">
        <v>10</v>
      </c>
      <c r="F36" s="1">
        <v>20</v>
      </c>
      <c r="G36" s="1">
        <f t="shared" si="0"/>
        <v>85</v>
      </c>
      <c r="J36" t="s">
        <v>26</v>
      </c>
      <c r="K36" t="s">
        <v>6</v>
      </c>
      <c r="L36" s="1">
        <v>20</v>
      </c>
      <c r="M36" s="1">
        <v>25</v>
      </c>
      <c r="N36" s="1">
        <v>20</v>
      </c>
      <c r="O36" s="1">
        <v>30</v>
      </c>
      <c r="P36" s="1">
        <f t="shared" si="14"/>
        <v>95</v>
      </c>
      <c r="S36" t="s">
        <v>26</v>
      </c>
      <c r="T36" t="s">
        <v>6</v>
      </c>
      <c r="U36" s="1">
        <v>20</v>
      </c>
      <c r="V36" s="1">
        <v>20</v>
      </c>
      <c r="W36" s="1">
        <v>20</v>
      </c>
      <c r="X36" s="1">
        <v>30</v>
      </c>
      <c r="Y36" s="1">
        <f t="shared" si="2"/>
        <v>90</v>
      </c>
      <c r="AC36" t="s">
        <v>102</v>
      </c>
      <c r="AD36" t="s">
        <v>157</v>
      </c>
      <c r="AE36">
        <v>19.100000000000001</v>
      </c>
      <c r="AF36">
        <v>20</v>
      </c>
      <c r="AG36">
        <v>24.1</v>
      </c>
      <c r="AH36">
        <v>20.5</v>
      </c>
      <c r="AI36">
        <f>SUM(AE36:AH36)</f>
        <v>83.7</v>
      </c>
      <c r="AM36" t="s">
        <v>26</v>
      </c>
      <c r="AN36" t="s">
        <v>6</v>
      </c>
      <c r="AO36" s="1">
        <v>10</v>
      </c>
      <c r="AP36" s="1">
        <v>10</v>
      </c>
      <c r="AQ36" s="1">
        <v>10</v>
      </c>
      <c r="AR36" s="1">
        <v>20</v>
      </c>
      <c r="AS36" s="1">
        <f t="shared" ref="AS36:AS42" si="38">SUM(AO36:AR36)</f>
        <v>50</v>
      </c>
      <c r="AV36" t="s">
        <v>26</v>
      </c>
      <c r="AW36" t="s">
        <v>6</v>
      </c>
      <c r="AX36" s="1">
        <v>10</v>
      </c>
      <c r="AY36" s="1">
        <v>20</v>
      </c>
      <c r="AZ36" s="1">
        <v>30</v>
      </c>
      <c r="BA36" s="1">
        <v>30</v>
      </c>
      <c r="BB36" s="1">
        <f t="shared" ref="BB36:BB42" si="39">SUM(AX36:BA36)</f>
        <v>90</v>
      </c>
      <c r="BE36" t="s">
        <v>26</v>
      </c>
      <c r="BF36" t="s">
        <v>6</v>
      </c>
      <c r="BG36" s="1">
        <v>30</v>
      </c>
      <c r="BH36" s="1">
        <v>25</v>
      </c>
      <c r="BI36" s="1">
        <v>20</v>
      </c>
      <c r="BJ36" s="1">
        <v>20</v>
      </c>
      <c r="BK36" s="1">
        <f t="shared" ref="BK36:BK42" si="40">SUM(BG36:BJ36)</f>
        <v>95</v>
      </c>
    </row>
    <row r="37" spans="1:63" x14ac:dyDescent="0.2">
      <c r="A37" t="s">
        <v>26</v>
      </c>
      <c r="B37" t="s">
        <v>7</v>
      </c>
      <c r="C37" s="1">
        <v>20</v>
      </c>
      <c r="D37" s="1">
        <v>25</v>
      </c>
      <c r="E37" s="1">
        <v>10</v>
      </c>
      <c r="F37" s="1">
        <v>20</v>
      </c>
      <c r="G37" s="1">
        <f t="shared" si="0"/>
        <v>75</v>
      </c>
      <c r="J37" t="s">
        <v>26</v>
      </c>
      <c r="K37" t="s">
        <v>7</v>
      </c>
      <c r="L37" s="1">
        <v>20</v>
      </c>
      <c r="M37" s="1">
        <v>25</v>
      </c>
      <c r="N37" s="1">
        <v>20</v>
      </c>
      <c r="O37" s="1">
        <v>30</v>
      </c>
      <c r="P37" s="1">
        <f t="shared" si="14"/>
        <v>95</v>
      </c>
      <c r="S37" t="s">
        <v>26</v>
      </c>
      <c r="T37" t="s">
        <v>7</v>
      </c>
      <c r="U37" s="1">
        <v>20</v>
      </c>
      <c r="V37" s="1">
        <v>20</v>
      </c>
      <c r="W37" s="1">
        <v>20</v>
      </c>
      <c r="X37" s="1">
        <v>30</v>
      </c>
      <c r="Y37" s="1">
        <f t="shared" ref="Y37" si="41">SUM(U37:X37)</f>
        <v>90</v>
      </c>
      <c r="AD37" t="s">
        <v>158</v>
      </c>
      <c r="AE37">
        <v>19.2</v>
      </c>
      <c r="AF37">
        <v>20</v>
      </c>
      <c r="AG37">
        <v>23.3</v>
      </c>
      <c r="AH37">
        <v>22.1</v>
      </c>
      <c r="AI37">
        <f>SUM(AE37:AH37)</f>
        <v>84.6</v>
      </c>
      <c r="AM37" t="s">
        <v>26</v>
      </c>
      <c r="AN37" t="s">
        <v>7</v>
      </c>
      <c r="AO37" s="1">
        <v>10</v>
      </c>
      <c r="AP37" s="1">
        <v>10</v>
      </c>
      <c r="AQ37" s="1">
        <v>10</v>
      </c>
      <c r="AR37" s="1">
        <v>20</v>
      </c>
      <c r="AS37" s="1">
        <f t="shared" si="38"/>
        <v>50</v>
      </c>
      <c r="AV37" t="s">
        <v>26</v>
      </c>
      <c r="AW37" t="s">
        <v>7</v>
      </c>
      <c r="AX37" s="1">
        <v>20</v>
      </c>
      <c r="AY37" s="1">
        <v>25</v>
      </c>
      <c r="AZ37" s="1">
        <v>30</v>
      </c>
      <c r="BA37" s="1">
        <v>30</v>
      </c>
      <c r="BB37" s="1">
        <f t="shared" si="39"/>
        <v>105</v>
      </c>
      <c r="BE37" t="s">
        <v>26</v>
      </c>
      <c r="BF37" t="s">
        <v>7</v>
      </c>
      <c r="BG37" s="1">
        <v>20</v>
      </c>
      <c r="BH37" s="1">
        <v>25</v>
      </c>
      <c r="BI37" s="1">
        <v>20</v>
      </c>
      <c r="BJ37" s="1">
        <v>20</v>
      </c>
      <c r="BK37" s="1">
        <f t="shared" si="40"/>
        <v>85</v>
      </c>
    </row>
    <row r="38" spans="1:63" x14ac:dyDescent="0.2">
      <c r="A38" t="s">
        <v>26</v>
      </c>
      <c r="B38" t="s">
        <v>8</v>
      </c>
      <c r="C38" s="1">
        <v>20</v>
      </c>
      <c r="D38" s="1">
        <v>20</v>
      </c>
      <c r="E38" s="1">
        <v>10</v>
      </c>
      <c r="F38" s="1">
        <v>20</v>
      </c>
      <c r="G38" s="1">
        <f t="shared" si="0"/>
        <v>70</v>
      </c>
      <c r="J38" t="s">
        <v>26</v>
      </c>
      <c r="K38" t="s">
        <v>8</v>
      </c>
      <c r="L38" s="1">
        <v>20</v>
      </c>
      <c r="M38" s="1">
        <v>25</v>
      </c>
      <c r="N38" s="1">
        <v>20</v>
      </c>
      <c r="O38" s="1">
        <v>30</v>
      </c>
      <c r="P38" s="1">
        <f t="shared" si="14"/>
        <v>95</v>
      </c>
      <c r="S38" t="s">
        <v>26</v>
      </c>
      <c r="T38" t="s">
        <v>8</v>
      </c>
      <c r="U38" s="1">
        <v>20</v>
      </c>
      <c r="V38" s="1">
        <v>20</v>
      </c>
      <c r="W38" s="1">
        <v>20</v>
      </c>
      <c r="X38" s="1">
        <v>30</v>
      </c>
      <c r="Y38" s="1">
        <f t="shared" ref="Y38:Y39" si="42">SUM(U38:X38)</f>
        <v>90</v>
      </c>
      <c r="AH38">
        <f>SUM(AH35:AH37)/3</f>
        <v>20.400000000000002</v>
      </c>
      <c r="AM38" t="s">
        <v>26</v>
      </c>
      <c r="AN38" t="s">
        <v>8</v>
      </c>
      <c r="AO38" s="1">
        <v>10</v>
      </c>
      <c r="AP38" s="1">
        <v>10</v>
      </c>
      <c r="AQ38" s="1">
        <v>10</v>
      </c>
      <c r="AR38" s="1">
        <v>20</v>
      </c>
      <c r="AS38" s="1">
        <f t="shared" si="38"/>
        <v>50</v>
      </c>
      <c r="AV38" t="s">
        <v>26</v>
      </c>
      <c r="AW38" t="s">
        <v>8</v>
      </c>
      <c r="AX38" s="1">
        <v>20</v>
      </c>
      <c r="AY38" s="1">
        <v>25</v>
      </c>
      <c r="AZ38" s="1">
        <v>25</v>
      </c>
      <c r="BA38" s="1">
        <v>15</v>
      </c>
      <c r="BB38" s="1">
        <f t="shared" si="39"/>
        <v>85</v>
      </c>
      <c r="BE38" t="s">
        <v>26</v>
      </c>
      <c r="BF38" t="s">
        <v>8</v>
      </c>
      <c r="BG38" s="1">
        <v>20</v>
      </c>
      <c r="BH38" s="1">
        <v>25</v>
      </c>
      <c r="BI38" s="1">
        <v>20</v>
      </c>
      <c r="BJ38" s="1">
        <v>20</v>
      </c>
      <c r="BK38" s="1">
        <f t="shared" si="40"/>
        <v>85</v>
      </c>
    </row>
    <row r="39" spans="1:63" x14ac:dyDescent="0.2">
      <c r="A39" t="s">
        <v>26</v>
      </c>
      <c r="B39" t="s">
        <v>9</v>
      </c>
      <c r="C39" s="1">
        <v>30</v>
      </c>
      <c r="D39" s="1">
        <v>20</v>
      </c>
      <c r="E39" s="1">
        <v>10</v>
      </c>
      <c r="F39" s="1">
        <v>20</v>
      </c>
      <c r="G39" s="1">
        <f t="shared" si="0"/>
        <v>80</v>
      </c>
      <c r="J39" t="s">
        <v>26</v>
      </c>
      <c r="K39" t="s">
        <v>9</v>
      </c>
      <c r="L39" s="1">
        <v>20</v>
      </c>
      <c r="M39" s="1">
        <v>25</v>
      </c>
      <c r="N39" s="1">
        <v>10</v>
      </c>
      <c r="O39" s="1">
        <v>30</v>
      </c>
      <c r="P39" s="1">
        <f t="shared" si="14"/>
        <v>85</v>
      </c>
      <c r="S39" t="s">
        <v>26</v>
      </c>
      <c r="T39" t="s">
        <v>9</v>
      </c>
      <c r="U39" s="1">
        <v>20</v>
      </c>
      <c r="V39" s="1">
        <v>20</v>
      </c>
      <c r="W39" s="1">
        <v>20</v>
      </c>
      <c r="X39" s="1">
        <v>30</v>
      </c>
      <c r="Y39" s="1">
        <f t="shared" si="42"/>
        <v>90</v>
      </c>
      <c r="AH39" t="s">
        <v>154</v>
      </c>
      <c r="AI39">
        <f>SUM(AI35:AI37)/3</f>
        <v>79.400000000000006</v>
      </c>
      <c r="AM39" t="s">
        <v>26</v>
      </c>
      <c r="AN39" t="s">
        <v>9</v>
      </c>
      <c r="AO39" s="1">
        <v>10</v>
      </c>
      <c r="AP39" s="1">
        <v>10</v>
      </c>
      <c r="AQ39" s="1">
        <v>10</v>
      </c>
      <c r="AR39" s="1">
        <v>20</v>
      </c>
      <c r="AS39" s="1">
        <f t="shared" si="38"/>
        <v>50</v>
      </c>
      <c r="AV39" t="s">
        <v>26</v>
      </c>
      <c r="AW39" t="s">
        <v>9</v>
      </c>
      <c r="AX39" s="1">
        <v>10</v>
      </c>
      <c r="AY39" s="1">
        <v>25</v>
      </c>
      <c r="AZ39" s="1">
        <v>30</v>
      </c>
      <c r="BA39" s="1">
        <v>20</v>
      </c>
      <c r="BB39" s="1">
        <f t="shared" si="39"/>
        <v>85</v>
      </c>
      <c r="BE39" t="s">
        <v>26</v>
      </c>
      <c r="BF39" t="s">
        <v>9</v>
      </c>
      <c r="BG39" s="1">
        <v>20</v>
      </c>
      <c r="BH39" s="1">
        <v>25</v>
      </c>
      <c r="BI39" s="1">
        <v>20</v>
      </c>
      <c r="BJ39" s="1">
        <v>20</v>
      </c>
      <c r="BK39" s="1">
        <f t="shared" si="40"/>
        <v>85</v>
      </c>
    </row>
    <row r="40" spans="1:63" x14ac:dyDescent="0.2">
      <c r="A40" t="s">
        <v>26</v>
      </c>
      <c r="B40" t="s">
        <v>10</v>
      </c>
      <c r="C40" s="1">
        <v>30</v>
      </c>
      <c r="D40" s="1">
        <v>20</v>
      </c>
      <c r="E40" s="1">
        <v>10</v>
      </c>
      <c r="F40" s="1">
        <v>20</v>
      </c>
      <c r="G40" s="1">
        <f t="shared" si="0"/>
        <v>80</v>
      </c>
      <c r="J40" t="s">
        <v>26</v>
      </c>
      <c r="K40" t="s">
        <v>10</v>
      </c>
      <c r="L40" s="1">
        <v>20</v>
      </c>
      <c r="M40" s="1">
        <v>25</v>
      </c>
      <c r="N40" s="1">
        <v>20</v>
      </c>
      <c r="O40" s="1">
        <v>30</v>
      </c>
      <c r="P40" s="1">
        <f t="shared" si="14"/>
        <v>95</v>
      </c>
      <c r="S40" t="s">
        <v>26</v>
      </c>
      <c r="T40" t="s">
        <v>10</v>
      </c>
      <c r="U40" s="1">
        <v>20</v>
      </c>
      <c r="V40" s="1">
        <v>25</v>
      </c>
      <c r="W40" s="1">
        <v>20</v>
      </c>
      <c r="X40" s="1">
        <v>30</v>
      </c>
      <c r="Y40" s="1">
        <f t="shared" si="2"/>
        <v>95</v>
      </c>
      <c r="AM40" t="s">
        <v>26</v>
      </c>
      <c r="AN40" t="s">
        <v>10</v>
      </c>
      <c r="AO40" s="1">
        <v>10</v>
      </c>
      <c r="AP40" s="1">
        <v>15</v>
      </c>
      <c r="AQ40" s="1">
        <v>10</v>
      </c>
      <c r="AR40" s="1">
        <v>20</v>
      </c>
      <c r="AS40" s="1">
        <f t="shared" si="38"/>
        <v>55</v>
      </c>
      <c r="AV40" t="s">
        <v>26</v>
      </c>
      <c r="AW40" t="s">
        <v>10</v>
      </c>
      <c r="AX40" s="1">
        <v>20</v>
      </c>
      <c r="AY40" s="1">
        <v>25</v>
      </c>
      <c r="AZ40" s="1">
        <v>20</v>
      </c>
      <c r="BA40" s="1">
        <v>20</v>
      </c>
      <c r="BB40" s="1">
        <f t="shared" si="39"/>
        <v>85</v>
      </c>
      <c r="BE40" t="s">
        <v>26</v>
      </c>
      <c r="BF40" t="s">
        <v>10</v>
      </c>
      <c r="BG40" s="1">
        <v>20</v>
      </c>
      <c r="BH40" s="1">
        <v>25</v>
      </c>
      <c r="BI40" s="1">
        <v>20</v>
      </c>
      <c r="BJ40" s="1">
        <v>20</v>
      </c>
      <c r="BK40" s="1">
        <f t="shared" si="40"/>
        <v>85</v>
      </c>
    </row>
    <row r="41" spans="1:63" x14ac:dyDescent="0.2">
      <c r="A41" t="s">
        <v>26</v>
      </c>
      <c r="B41" t="s">
        <v>18</v>
      </c>
      <c r="C41" s="1">
        <v>20</v>
      </c>
      <c r="D41" s="1">
        <v>25</v>
      </c>
      <c r="E41" s="1">
        <v>10</v>
      </c>
      <c r="F41" s="1">
        <v>20</v>
      </c>
      <c r="G41" s="1">
        <f t="shared" si="0"/>
        <v>75</v>
      </c>
      <c r="J41" t="s">
        <v>26</v>
      </c>
      <c r="K41" t="s">
        <v>18</v>
      </c>
      <c r="L41" s="1">
        <v>20</v>
      </c>
      <c r="M41" s="1">
        <v>25</v>
      </c>
      <c r="N41" s="1">
        <v>20</v>
      </c>
      <c r="O41" s="1">
        <v>30</v>
      </c>
      <c r="P41" s="1">
        <f t="shared" si="14"/>
        <v>95</v>
      </c>
      <c r="S41" t="s">
        <v>26</v>
      </c>
      <c r="T41" t="s">
        <v>18</v>
      </c>
      <c r="U41" s="1">
        <v>20</v>
      </c>
      <c r="V41" s="1">
        <v>20</v>
      </c>
      <c r="W41" s="1">
        <v>20</v>
      </c>
      <c r="X41" s="1">
        <v>30</v>
      </c>
      <c r="Y41" s="1">
        <f t="shared" si="2"/>
        <v>90</v>
      </c>
      <c r="AC41" s="32" t="s">
        <v>146</v>
      </c>
      <c r="AD41" s="33"/>
      <c r="AE41" s="33"/>
      <c r="AF41" s="33"/>
      <c r="AG41" s="33"/>
      <c r="AH41" s="33"/>
      <c r="AI41" s="33"/>
      <c r="AM41" t="s">
        <v>26</v>
      </c>
      <c r="AN41" t="s">
        <v>18</v>
      </c>
      <c r="AO41" s="1">
        <v>10</v>
      </c>
      <c r="AP41" s="1">
        <v>10</v>
      </c>
      <c r="AQ41" s="1">
        <v>10</v>
      </c>
      <c r="AR41" s="1">
        <v>20</v>
      </c>
      <c r="AS41" s="1">
        <f t="shared" si="38"/>
        <v>50</v>
      </c>
      <c r="AV41" t="s">
        <v>26</v>
      </c>
      <c r="AW41" t="s">
        <v>18</v>
      </c>
      <c r="AX41" s="1">
        <v>10</v>
      </c>
      <c r="AY41" s="1">
        <v>25</v>
      </c>
      <c r="AZ41" s="1">
        <v>25</v>
      </c>
      <c r="BA41" s="1">
        <v>15</v>
      </c>
      <c r="BB41" s="1">
        <f t="shared" si="39"/>
        <v>75</v>
      </c>
      <c r="BE41" t="s">
        <v>26</v>
      </c>
      <c r="BF41" t="s">
        <v>18</v>
      </c>
      <c r="BG41" s="1">
        <v>20</v>
      </c>
      <c r="BH41" s="1">
        <v>25</v>
      </c>
      <c r="BI41" s="1">
        <v>20</v>
      </c>
      <c r="BJ41" s="1">
        <v>20</v>
      </c>
      <c r="BK41" s="1">
        <f t="shared" si="40"/>
        <v>85</v>
      </c>
    </row>
    <row r="42" spans="1:63" ht="19" x14ac:dyDescent="0.25">
      <c r="A42" t="s">
        <v>26</v>
      </c>
      <c r="B42" t="s">
        <v>11</v>
      </c>
      <c r="C42" s="1">
        <v>30</v>
      </c>
      <c r="D42" s="1">
        <v>25</v>
      </c>
      <c r="E42" s="1">
        <v>10</v>
      </c>
      <c r="F42" s="1">
        <v>20</v>
      </c>
      <c r="G42" s="1">
        <f t="shared" si="0"/>
        <v>85</v>
      </c>
      <c r="J42" t="s">
        <v>26</v>
      </c>
      <c r="K42" t="s">
        <v>11</v>
      </c>
      <c r="L42" s="1">
        <v>20</v>
      </c>
      <c r="M42" s="1">
        <v>25</v>
      </c>
      <c r="N42" s="1">
        <v>20</v>
      </c>
      <c r="O42" s="1">
        <v>30</v>
      </c>
      <c r="P42" s="1">
        <f t="shared" si="14"/>
        <v>95</v>
      </c>
      <c r="S42" t="s">
        <v>26</v>
      </c>
      <c r="T42" t="s">
        <v>11</v>
      </c>
      <c r="U42" s="1">
        <v>20</v>
      </c>
      <c r="V42" s="1">
        <v>20</v>
      </c>
      <c r="W42" s="1">
        <v>20</v>
      </c>
      <c r="X42" s="1">
        <v>30</v>
      </c>
      <c r="Y42" s="1">
        <f t="shared" ref="Y42" si="43">SUM(U42:X42)</f>
        <v>90</v>
      </c>
      <c r="AC42" s="3" t="s">
        <v>0</v>
      </c>
      <c r="AD42" s="3" t="s">
        <v>1</v>
      </c>
      <c r="AE42" s="3" t="s">
        <v>31</v>
      </c>
      <c r="AF42" s="3" t="s">
        <v>34</v>
      </c>
      <c r="AG42" s="3" t="s">
        <v>32</v>
      </c>
      <c r="AH42" s="3" t="s">
        <v>33</v>
      </c>
      <c r="AI42" s="3" t="s">
        <v>27</v>
      </c>
      <c r="AM42" t="s">
        <v>26</v>
      </c>
      <c r="AN42" t="s">
        <v>11</v>
      </c>
      <c r="AO42" s="1">
        <v>10</v>
      </c>
      <c r="AP42" s="1">
        <v>10</v>
      </c>
      <c r="AQ42" s="1">
        <v>10</v>
      </c>
      <c r="AR42" s="1">
        <v>20</v>
      </c>
      <c r="AS42" s="1">
        <f t="shared" si="38"/>
        <v>50</v>
      </c>
      <c r="AV42" t="s">
        <v>26</v>
      </c>
      <c r="AW42" t="s">
        <v>11</v>
      </c>
      <c r="AX42" s="1">
        <v>10</v>
      </c>
      <c r="AY42" s="1">
        <v>25</v>
      </c>
      <c r="AZ42" s="1">
        <v>30</v>
      </c>
      <c r="BA42" s="1">
        <v>30</v>
      </c>
      <c r="BB42" s="1">
        <f t="shared" si="39"/>
        <v>95</v>
      </c>
      <c r="BE42" t="s">
        <v>26</v>
      </c>
      <c r="BF42" t="s">
        <v>11</v>
      </c>
      <c r="BG42" s="1">
        <v>20</v>
      </c>
      <c r="BH42" s="1">
        <v>25</v>
      </c>
      <c r="BI42" s="1">
        <v>20</v>
      </c>
      <c r="BJ42" s="1">
        <v>20</v>
      </c>
      <c r="BK42" s="1">
        <f t="shared" si="40"/>
        <v>85</v>
      </c>
    </row>
    <row r="43" spans="1:63" x14ac:dyDescent="0.2">
      <c r="D43" s="1"/>
      <c r="E43" s="1"/>
      <c r="G43" s="1"/>
      <c r="M43" s="1"/>
      <c r="N43" s="1"/>
      <c r="P43" s="1"/>
      <c r="V43" s="1"/>
      <c r="W43" s="1"/>
      <c r="Y43" s="1"/>
      <c r="AC43" t="s">
        <v>102</v>
      </c>
      <c r="AD43" t="s">
        <v>103</v>
      </c>
      <c r="AH43">
        <v>18.5</v>
      </c>
      <c r="AI43">
        <v>70</v>
      </c>
      <c r="AP43" s="1"/>
      <c r="AQ43" s="1"/>
      <c r="AS43" s="1"/>
      <c r="AY43" s="1"/>
      <c r="AZ43" s="1"/>
      <c r="BB43" s="1"/>
      <c r="BH43" s="1"/>
      <c r="BI43" s="1"/>
      <c r="BK43" s="1"/>
    </row>
    <row r="44" spans="1:63" x14ac:dyDescent="0.2">
      <c r="A44" t="s">
        <v>16</v>
      </c>
      <c r="B44" t="s">
        <v>6</v>
      </c>
      <c r="C44" s="1">
        <v>20</v>
      </c>
      <c r="D44" s="1">
        <v>20</v>
      </c>
      <c r="E44" s="1">
        <v>10</v>
      </c>
      <c r="F44" s="1">
        <v>20</v>
      </c>
      <c r="G44" s="1">
        <f t="shared" si="0"/>
        <v>70</v>
      </c>
      <c r="J44" t="s">
        <v>16</v>
      </c>
      <c r="K44" t="s">
        <v>6</v>
      </c>
      <c r="L44" s="1">
        <v>20</v>
      </c>
      <c r="M44" s="1">
        <v>25</v>
      </c>
      <c r="N44" s="1">
        <v>20</v>
      </c>
      <c r="O44" s="1">
        <v>30</v>
      </c>
      <c r="P44" s="1">
        <f t="shared" si="14"/>
        <v>95</v>
      </c>
      <c r="S44" t="s">
        <v>16</v>
      </c>
      <c r="T44" t="s">
        <v>6</v>
      </c>
      <c r="U44" s="1">
        <v>20</v>
      </c>
      <c r="V44" s="1">
        <v>20</v>
      </c>
      <c r="W44" s="1">
        <v>20</v>
      </c>
      <c r="X44" s="1">
        <v>30</v>
      </c>
      <c r="Y44" s="1">
        <f t="shared" ref="Y44" si="44">SUM(U44:X44)</f>
        <v>90</v>
      </c>
      <c r="AM44" t="s">
        <v>16</v>
      </c>
      <c r="AN44" t="s">
        <v>6</v>
      </c>
      <c r="AO44" s="1">
        <v>10</v>
      </c>
      <c r="AP44" s="1">
        <v>10</v>
      </c>
      <c r="AQ44" s="1">
        <v>10</v>
      </c>
      <c r="AR44" s="1">
        <v>20</v>
      </c>
      <c r="AS44" s="1">
        <f t="shared" ref="AS44:AS45" si="45">SUM(AO44:AR44)</f>
        <v>50</v>
      </c>
      <c r="AV44" t="s">
        <v>16</v>
      </c>
      <c r="AW44" t="s">
        <v>6</v>
      </c>
      <c r="AX44" s="1">
        <v>20</v>
      </c>
      <c r="AY44" s="1">
        <v>25</v>
      </c>
      <c r="AZ44" s="1">
        <v>20</v>
      </c>
      <c r="BA44" s="1">
        <v>25</v>
      </c>
      <c r="BB44" s="1">
        <f t="shared" ref="BB44:BB45" si="46">SUM(AX44:BA44)</f>
        <v>90</v>
      </c>
      <c r="BE44" t="s">
        <v>16</v>
      </c>
      <c r="BF44" t="s">
        <v>6</v>
      </c>
      <c r="BG44" s="1">
        <v>30</v>
      </c>
      <c r="BH44" s="1">
        <v>25</v>
      </c>
      <c r="BI44" s="1">
        <v>20</v>
      </c>
      <c r="BJ44" s="1">
        <v>20</v>
      </c>
      <c r="BK44" s="1">
        <f t="shared" ref="BK44:BK45" si="47">SUM(BG44:BJ44)</f>
        <v>95</v>
      </c>
    </row>
    <row r="45" spans="1:63" x14ac:dyDescent="0.2">
      <c r="A45" t="s">
        <v>16</v>
      </c>
      <c r="B45" t="s">
        <v>7</v>
      </c>
      <c r="C45" s="1">
        <v>20</v>
      </c>
      <c r="D45" s="1">
        <v>25</v>
      </c>
      <c r="E45" s="1">
        <v>10</v>
      </c>
      <c r="F45" s="1">
        <v>20</v>
      </c>
      <c r="G45" s="1">
        <f t="shared" si="0"/>
        <v>75</v>
      </c>
      <c r="J45" t="s">
        <v>16</v>
      </c>
      <c r="K45" t="s">
        <v>7</v>
      </c>
      <c r="L45" s="1">
        <v>20</v>
      </c>
      <c r="M45" s="1">
        <v>25</v>
      </c>
      <c r="N45" s="1">
        <v>20</v>
      </c>
      <c r="O45" s="1">
        <v>30</v>
      </c>
      <c r="P45" s="1">
        <f t="shared" ref="P45:P48" si="48">SUM(L45:O45)</f>
        <v>95</v>
      </c>
      <c r="S45" t="s">
        <v>16</v>
      </c>
      <c r="T45" t="s">
        <v>7</v>
      </c>
      <c r="U45" s="1">
        <v>20</v>
      </c>
      <c r="V45" s="1">
        <v>20</v>
      </c>
      <c r="W45" s="1">
        <v>20</v>
      </c>
      <c r="X45" s="1">
        <v>30</v>
      </c>
      <c r="Y45" s="1">
        <f t="shared" ref="Y45:Y47" si="49">SUM(U45:X45)</f>
        <v>90</v>
      </c>
      <c r="AM45" t="s">
        <v>16</v>
      </c>
      <c r="AN45" t="s">
        <v>7</v>
      </c>
      <c r="AO45" s="1">
        <v>10</v>
      </c>
      <c r="AP45" s="1">
        <v>10</v>
      </c>
      <c r="AQ45" s="1">
        <v>10</v>
      </c>
      <c r="AR45" s="1">
        <v>20</v>
      </c>
      <c r="AS45" s="1">
        <f t="shared" si="45"/>
        <v>50</v>
      </c>
      <c r="AV45" t="s">
        <v>16</v>
      </c>
      <c r="AW45" t="s">
        <v>7</v>
      </c>
      <c r="AX45" s="1">
        <v>20</v>
      </c>
      <c r="AY45" s="1">
        <v>25</v>
      </c>
      <c r="AZ45" s="1">
        <v>20</v>
      </c>
      <c r="BA45" s="1">
        <v>20</v>
      </c>
      <c r="BB45" s="1">
        <f t="shared" si="46"/>
        <v>85</v>
      </c>
      <c r="BE45" t="s">
        <v>16</v>
      </c>
      <c r="BF45" t="s">
        <v>7</v>
      </c>
      <c r="BG45" s="1">
        <v>10</v>
      </c>
      <c r="BH45" s="1">
        <v>25</v>
      </c>
      <c r="BI45" s="1">
        <v>20</v>
      </c>
      <c r="BJ45" s="1">
        <v>20</v>
      </c>
      <c r="BK45" s="1">
        <f t="shared" si="47"/>
        <v>75</v>
      </c>
    </row>
    <row r="46" spans="1:63" x14ac:dyDescent="0.2">
      <c r="A46" t="s">
        <v>16</v>
      </c>
      <c r="B46" t="s">
        <v>8</v>
      </c>
      <c r="C46" s="1">
        <v>20</v>
      </c>
      <c r="D46" s="1">
        <v>25</v>
      </c>
      <c r="E46" s="1">
        <v>10</v>
      </c>
      <c r="F46" s="1">
        <v>20</v>
      </c>
      <c r="G46" s="1">
        <f t="shared" ref="G46" si="50">SUM(C46:F46)</f>
        <v>75</v>
      </c>
      <c r="J46" t="s">
        <v>16</v>
      </c>
      <c r="K46" t="s">
        <v>8</v>
      </c>
      <c r="L46" s="1">
        <v>20</v>
      </c>
      <c r="M46" s="1">
        <v>25</v>
      </c>
      <c r="N46" s="1">
        <v>20</v>
      </c>
      <c r="O46" s="1">
        <v>30</v>
      </c>
      <c r="P46" s="1">
        <f t="shared" si="48"/>
        <v>95</v>
      </c>
      <c r="S46" t="s">
        <v>16</v>
      </c>
      <c r="T46" t="s">
        <v>8</v>
      </c>
      <c r="U46" s="1">
        <v>20</v>
      </c>
      <c r="V46" s="1">
        <v>20</v>
      </c>
      <c r="W46" s="1">
        <v>20</v>
      </c>
      <c r="X46" s="1">
        <v>30</v>
      </c>
      <c r="Y46" s="1">
        <f t="shared" si="49"/>
        <v>90</v>
      </c>
      <c r="AH46" s="2" t="s">
        <v>110</v>
      </c>
      <c r="AI46" s="26">
        <v>70</v>
      </c>
      <c r="AM46" t="s">
        <v>16</v>
      </c>
      <c r="AN46" t="s">
        <v>8</v>
      </c>
      <c r="AO46" s="1">
        <v>10</v>
      </c>
      <c r="AP46" s="1">
        <v>10</v>
      </c>
      <c r="AQ46" s="1">
        <v>10</v>
      </c>
      <c r="AR46" s="1">
        <v>20</v>
      </c>
      <c r="AS46" s="1">
        <f t="shared" ref="AS46:AS47" si="51">SUM(AO46:AR46)</f>
        <v>50</v>
      </c>
      <c r="AV46" t="s">
        <v>16</v>
      </c>
      <c r="AW46" t="s">
        <v>8</v>
      </c>
      <c r="AX46" s="1">
        <v>10</v>
      </c>
      <c r="AY46" s="1">
        <v>25</v>
      </c>
      <c r="AZ46" s="1">
        <v>30</v>
      </c>
      <c r="BA46" s="1">
        <v>15</v>
      </c>
      <c r="BB46" s="1">
        <f>SUM(AX46:BA46)</f>
        <v>80</v>
      </c>
      <c r="BE46" t="s">
        <v>16</v>
      </c>
      <c r="BF46" t="s">
        <v>8</v>
      </c>
      <c r="BG46" s="1">
        <v>30</v>
      </c>
      <c r="BH46" s="1">
        <v>25</v>
      </c>
      <c r="BI46" s="1">
        <v>20</v>
      </c>
      <c r="BJ46" s="1">
        <v>20</v>
      </c>
      <c r="BK46" s="1">
        <f>SUM(BG46:BJ46)</f>
        <v>95</v>
      </c>
    </row>
    <row r="47" spans="1:63" x14ac:dyDescent="0.2">
      <c r="A47" t="s">
        <v>16</v>
      </c>
      <c r="B47" t="s">
        <v>9</v>
      </c>
      <c r="C47" s="1">
        <v>20</v>
      </c>
      <c r="D47" s="1">
        <v>25</v>
      </c>
      <c r="E47" s="1">
        <v>10</v>
      </c>
      <c r="F47" s="1">
        <v>20</v>
      </c>
      <c r="G47" s="1">
        <f t="shared" ref="G47" si="52">SUM(C47:F47)</f>
        <v>75</v>
      </c>
      <c r="J47" t="s">
        <v>16</v>
      </c>
      <c r="K47" t="s">
        <v>9</v>
      </c>
      <c r="L47" s="1">
        <v>20</v>
      </c>
      <c r="M47" s="1">
        <v>25</v>
      </c>
      <c r="N47" s="1">
        <v>20</v>
      </c>
      <c r="O47" s="1">
        <v>30</v>
      </c>
      <c r="P47" s="1">
        <f t="shared" si="48"/>
        <v>95</v>
      </c>
      <c r="S47" t="s">
        <v>16</v>
      </c>
      <c r="T47" t="s">
        <v>9</v>
      </c>
      <c r="U47" s="1">
        <v>20</v>
      </c>
      <c r="V47" s="1">
        <v>20</v>
      </c>
      <c r="W47" s="1">
        <v>20</v>
      </c>
      <c r="X47" s="1">
        <v>30</v>
      </c>
      <c r="Y47" s="1">
        <f t="shared" si="49"/>
        <v>90</v>
      </c>
      <c r="AH47" s="2" t="s">
        <v>129</v>
      </c>
      <c r="AI47" s="26" t="s">
        <v>132</v>
      </c>
      <c r="AM47" t="s">
        <v>16</v>
      </c>
      <c r="AN47" t="s">
        <v>9</v>
      </c>
      <c r="AO47" s="1">
        <v>10</v>
      </c>
      <c r="AP47" s="1">
        <v>10</v>
      </c>
      <c r="AQ47" s="1">
        <v>10</v>
      </c>
      <c r="AR47" s="1">
        <v>20</v>
      </c>
      <c r="AS47" s="1">
        <f t="shared" si="51"/>
        <v>50</v>
      </c>
      <c r="AV47" t="s">
        <v>16</v>
      </c>
      <c r="AW47" t="s">
        <v>9</v>
      </c>
      <c r="AX47" s="1">
        <v>10</v>
      </c>
      <c r="AY47" s="1">
        <v>25</v>
      </c>
      <c r="AZ47" s="1">
        <v>30</v>
      </c>
      <c r="BA47" s="1">
        <v>15</v>
      </c>
      <c r="BB47" s="1">
        <f>SUM(AX47:BA47)</f>
        <v>80</v>
      </c>
      <c r="BE47" t="s">
        <v>16</v>
      </c>
      <c r="BF47" t="s">
        <v>9</v>
      </c>
      <c r="BG47" s="1">
        <v>30</v>
      </c>
      <c r="BH47" s="1">
        <v>25</v>
      </c>
      <c r="BI47" s="1">
        <v>20</v>
      </c>
      <c r="BJ47" s="1">
        <v>20</v>
      </c>
      <c r="BK47" s="1">
        <f>SUM(BG47:BJ47)</f>
        <v>95</v>
      </c>
    </row>
    <row r="48" spans="1:63" x14ac:dyDescent="0.2">
      <c r="A48" t="s">
        <v>16</v>
      </c>
      <c r="B48" t="s">
        <v>10</v>
      </c>
      <c r="C48" s="1">
        <v>30</v>
      </c>
      <c r="D48" s="1">
        <v>25</v>
      </c>
      <c r="E48" s="1">
        <v>10</v>
      </c>
      <c r="F48" s="1">
        <v>20</v>
      </c>
      <c r="G48" s="1">
        <f t="shared" si="0"/>
        <v>85</v>
      </c>
      <c r="J48" t="s">
        <v>16</v>
      </c>
      <c r="K48" t="s">
        <v>10</v>
      </c>
      <c r="L48" s="1">
        <v>20</v>
      </c>
      <c r="M48" s="1">
        <v>25</v>
      </c>
      <c r="N48" s="1">
        <v>20</v>
      </c>
      <c r="O48" s="1">
        <v>30</v>
      </c>
      <c r="P48" s="1">
        <f t="shared" si="48"/>
        <v>95</v>
      </c>
      <c r="S48" t="s">
        <v>16</v>
      </c>
      <c r="T48" t="s">
        <v>10</v>
      </c>
      <c r="U48" s="1">
        <v>20</v>
      </c>
      <c r="V48" s="1">
        <v>25</v>
      </c>
      <c r="W48" s="1">
        <v>20</v>
      </c>
      <c r="X48" s="1">
        <v>30</v>
      </c>
      <c r="Y48" s="1">
        <f t="shared" si="2"/>
        <v>95</v>
      </c>
      <c r="AH48" s="2" t="s">
        <v>130</v>
      </c>
      <c r="AI48" s="26" t="s">
        <v>133</v>
      </c>
      <c r="AM48" t="s">
        <v>16</v>
      </c>
      <c r="AN48" t="s">
        <v>10</v>
      </c>
      <c r="AO48" s="1">
        <v>10</v>
      </c>
      <c r="AP48" s="1">
        <v>10</v>
      </c>
      <c r="AQ48" s="1">
        <v>10</v>
      </c>
      <c r="AR48" s="1">
        <v>20</v>
      </c>
      <c r="AS48" s="1">
        <f t="shared" ref="AS48:AS50" si="53">SUM(AO48:AR48)</f>
        <v>50</v>
      </c>
      <c r="AV48" t="s">
        <v>16</v>
      </c>
      <c r="AW48" t="s">
        <v>10</v>
      </c>
      <c r="AX48" s="1">
        <v>30</v>
      </c>
      <c r="AY48" s="1">
        <v>25</v>
      </c>
      <c r="AZ48" s="1">
        <v>30</v>
      </c>
      <c r="BA48" s="1">
        <v>20</v>
      </c>
      <c r="BB48" s="1">
        <f>SUM(AX48:BA48)</f>
        <v>105</v>
      </c>
      <c r="BE48" t="s">
        <v>16</v>
      </c>
      <c r="BF48" t="s">
        <v>10</v>
      </c>
      <c r="BG48" s="1">
        <v>20</v>
      </c>
      <c r="BH48" s="1">
        <v>25</v>
      </c>
      <c r="BI48" s="1">
        <v>20</v>
      </c>
      <c r="BJ48" s="1">
        <v>20</v>
      </c>
      <c r="BK48" s="1">
        <f>SUM(BG48:BJ48)</f>
        <v>85</v>
      </c>
    </row>
    <row r="49" spans="1:63" x14ac:dyDescent="0.2">
      <c r="A49" t="s">
        <v>16</v>
      </c>
      <c r="B49" t="s">
        <v>18</v>
      </c>
      <c r="C49" s="1">
        <v>20</v>
      </c>
      <c r="D49" s="1">
        <v>20</v>
      </c>
      <c r="E49" s="1">
        <v>10</v>
      </c>
      <c r="F49" s="1">
        <v>20</v>
      </c>
      <c r="G49" s="1">
        <f t="shared" si="0"/>
        <v>70</v>
      </c>
      <c r="J49" t="s">
        <v>16</v>
      </c>
      <c r="K49" t="s">
        <v>18</v>
      </c>
      <c r="L49" s="1">
        <v>20</v>
      </c>
      <c r="M49" s="1">
        <v>25</v>
      </c>
      <c r="N49" s="1">
        <v>20</v>
      </c>
      <c r="O49" s="1">
        <v>30</v>
      </c>
      <c r="P49" s="1">
        <f t="shared" ref="P49:P50" si="54">SUM(L49:O49)</f>
        <v>95</v>
      </c>
      <c r="S49" t="s">
        <v>16</v>
      </c>
      <c r="T49" t="s">
        <v>18</v>
      </c>
      <c r="U49" s="1">
        <v>20</v>
      </c>
      <c r="V49" s="1">
        <v>20</v>
      </c>
      <c r="W49" s="1">
        <v>20</v>
      </c>
      <c r="X49" s="1">
        <v>30</v>
      </c>
      <c r="Y49" s="1">
        <f t="shared" si="2"/>
        <v>90</v>
      </c>
      <c r="AH49" s="2" t="s">
        <v>131</v>
      </c>
      <c r="AI49" s="26" t="s">
        <v>134</v>
      </c>
      <c r="AM49" t="s">
        <v>16</v>
      </c>
      <c r="AN49" t="s">
        <v>18</v>
      </c>
      <c r="AO49" s="1">
        <v>10</v>
      </c>
      <c r="AP49" s="1">
        <v>10</v>
      </c>
      <c r="AQ49" s="1">
        <v>10</v>
      </c>
      <c r="AR49" s="1">
        <v>20</v>
      </c>
      <c r="AS49" s="1">
        <f t="shared" si="53"/>
        <v>50</v>
      </c>
      <c r="AV49" t="s">
        <v>16</v>
      </c>
      <c r="AW49" t="s">
        <v>18</v>
      </c>
      <c r="AX49" s="1">
        <v>20</v>
      </c>
      <c r="AY49" s="1">
        <v>20</v>
      </c>
      <c r="AZ49" s="1">
        <v>25</v>
      </c>
      <c r="BA49" s="1">
        <v>30</v>
      </c>
      <c r="BB49" s="1">
        <f t="shared" ref="BB49:BB50" si="55">SUM(AX49:BA49)</f>
        <v>95</v>
      </c>
      <c r="BE49" t="s">
        <v>16</v>
      </c>
      <c r="BF49" t="s">
        <v>18</v>
      </c>
      <c r="BG49" s="1">
        <v>20</v>
      </c>
      <c r="BH49" s="1">
        <v>20</v>
      </c>
      <c r="BI49" s="1">
        <v>20</v>
      </c>
      <c r="BJ49" s="1">
        <v>20</v>
      </c>
      <c r="BK49" s="1">
        <f t="shared" ref="BK49:BK50" si="56">SUM(BG49:BJ49)</f>
        <v>80</v>
      </c>
    </row>
    <row r="50" spans="1:63" x14ac:dyDescent="0.2">
      <c r="A50" t="s">
        <v>16</v>
      </c>
      <c r="B50" t="s">
        <v>11</v>
      </c>
      <c r="C50" s="1">
        <v>20</v>
      </c>
      <c r="D50" s="1">
        <v>25</v>
      </c>
      <c r="E50" s="1">
        <v>10</v>
      </c>
      <c r="F50" s="1">
        <v>20</v>
      </c>
      <c r="G50" s="1">
        <f t="shared" si="0"/>
        <v>75</v>
      </c>
      <c r="J50" t="s">
        <v>16</v>
      </c>
      <c r="K50" t="s">
        <v>11</v>
      </c>
      <c r="L50" s="1">
        <v>20</v>
      </c>
      <c r="M50" s="1">
        <v>25</v>
      </c>
      <c r="N50" s="1">
        <v>20</v>
      </c>
      <c r="O50" s="1">
        <v>30</v>
      </c>
      <c r="P50" s="1">
        <f t="shared" si="54"/>
        <v>95</v>
      </c>
      <c r="S50" t="s">
        <v>16</v>
      </c>
      <c r="T50" t="s">
        <v>11</v>
      </c>
      <c r="U50" s="1">
        <v>20</v>
      </c>
      <c r="V50" s="1">
        <v>20</v>
      </c>
      <c r="W50" s="1">
        <v>20</v>
      </c>
      <c r="X50" s="1">
        <v>30</v>
      </c>
      <c r="Y50" s="1">
        <f t="shared" ref="Y50" si="57">SUM(U50:X50)</f>
        <v>90</v>
      </c>
      <c r="AH50" s="2" t="s">
        <v>124</v>
      </c>
      <c r="AI50" s="26" t="s">
        <v>135</v>
      </c>
      <c r="AM50" t="s">
        <v>16</v>
      </c>
      <c r="AN50" t="s">
        <v>11</v>
      </c>
      <c r="AO50" s="1">
        <v>10</v>
      </c>
      <c r="AP50" s="1">
        <v>10</v>
      </c>
      <c r="AQ50" s="1">
        <v>10</v>
      </c>
      <c r="AR50" s="1">
        <v>20</v>
      </c>
      <c r="AS50" s="1">
        <f t="shared" si="53"/>
        <v>50</v>
      </c>
      <c r="AV50" t="s">
        <v>16</v>
      </c>
      <c r="AW50" t="s">
        <v>11</v>
      </c>
      <c r="AX50" s="1">
        <v>10</v>
      </c>
      <c r="AY50" s="1">
        <v>20</v>
      </c>
      <c r="AZ50" s="1">
        <v>20</v>
      </c>
      <c r="BA50" s="1">
        <v>30</v>
      </c>
      <c r="BB50" s="1">
        <f t="shared" si="55"/>
        <v>80</v>
      </c>
      <c r="BE50" t="s">
        <v>16</v>
      </c>
      <c r="BF50" t="s">
        <v>11</v>
      </c>
      <c r="BG50" s="1">
        <v>30</v>
      </c>
      <c r="BH50" s="1">
        <v>25</v>
      </c>
      <c r="BI50" s="1">
        <v>20</v>
      </c>
      <c r="BJ50" s="1">
        <v>20</v>
      </c>
      <c r="BK50" s="1">
        <f t="shared" si="56"/>
        <v>95</v>
      </c>
    </row>
    <row r="53" spans="1:63" x14ac:dyDescent="0.2">
      <c r="B53" s="32" t="s">
        <v>100</v>
      </c>
      <c r="C53" s="32"/>
      <c r="D53" s="32"/>
      <c r="E53" s="32"/>
      <c r="F53" s="32"/>
      <c r="K53" s="32" t="s">
        <v>98</v>
      </c>
      <c r="L53" s="32"/>
      <c r="M53" s="32"/>
      <c r="N53" s="32"/>
      <c r="O53" s="32"/>
      <c r="T53" s="32" t="s">
        <v>99</v>
      </c>
      <c r="U53" s="32"/>
      <c r="V53" s="32"/>
      <c r="W53" s="32"/>
      <c r="X53" s="32"/>
      <c r="AN53" s="32" t="s">
        <v>175</v>
      </c>
      <c r="AO53" s="32"/>
      <c r="AP53" s="32"/>
      <c r="AQ53" s="32"/>
      <c r="AR53" s="32"/>
      <c r="AW53" s="32" t="s">
        <v>178</v>
      </c>
      <c r="AX53" s="32"/>
      <c r="AY53" s="32"/>
      <c r="AZ53" s="32"/>
      <c r="BA53" s="32"/>
      <c r="BF53" s="32" t="s">
        <v>179</v>
      </c>
      <c r="BG53" s="32"/>
      <c r="BH53" s="32"/>
      <c r="BI53" s="32"/>
      <c r="BJ53" s="32"/>
    </row>
    <row r="54" spans="1:63" ht="19" x14ac:dyDescent="0.25">
      <c r="B54" s="3" t="s">
        <v>1</v>
      </c>
      <c r="C54" s="3" t="s">
        <v>31</v>
      </c>
      <c r="D54" s="3" t="s">
        <v>34</v>
      </c>
      <c r="E54" s="3" t="s">
        <v>32</v>
      </c>
      <c r="F54" s="3" t="s">
        <v>33</v>
      </c>
      <c r="K54" s="3" t="s">
        <v>1</v>
      </c>
      <c r="L54" s="3" t="s">
        <v>31</v>
      </c>
      <c r="M54" s="3" t="s">
        <v>34</v>
      </c>
      <c r="N54" s="3" t="s">
        <v>32</v>
      </c>
      <c r="O54" s="3" t="s">
        <v>33</v>
      </c>
      <c r="T54" s="3" t="s">
        <v>1</v>
      </c>
      <c r="U54" s="3" t="s">
        <v>31</v>
      </c>
      <c r="V54" s="3" t="s">
        <v>34</v>
      </c>
      <c r="W54" s="3" t="s">
        <v>32</v>
      </c>
      <c r="X54" s="3" t="s">
        <v>33</v>
      </c>
      <c r="AN54" s="3" t="s">
        <v>1</v>
      </c>
      <c r="AO54" s="3" t="s">
        <v>31</v>
      </c>
      <c r="AP54" s="3" t="s">
        <v>34</v>
      </c>
      <c r="AQ54" s="3" t="s">
        <v>32</v>
      </c>
      <c r="AR54" s="3" t="s">
        <v>33</v>
      </c>
      <c r="AW54" s="3" t="s">
        <v>1</v>
      </c>
      <c r="AX54" s="3" t="s">
        <v>31</v>
      </c>
      <c r="AY54" s="3" t="s">
        <v>34</v>
      </c>
      <c r="AZ54" s="3" t="s">
        <v>32</v>
      </c>
      <c r="BA54" s="3" t="s">
        <v>33</v>
      </c>
      <c r="BF54" s="3" t="s">
        <v>1</v>
      </c>
      <c r="BG54" s="3" t="s">
        <v>31</v>
      </c>
      <c r="BH54" s="3" t="s">
        <v>34</v>
      </c>
      <c r="BI54" s="3" t="s">
        <v>32</v>
      </c>
      <c r="BJ54" s="3" t="s">
        <v>33</v>
      </c>
    </row>
    <row r="55" spans="1:63" x14ac:dyDescent="0.2">
      <c r="B55" t="s">
        <v>6</v>
      </c>
      <c r="C55" s="1">
        <f t="shared" ref="C55:F56" si="58">SUM(C3+C11+C19+C28+C36+C44)/6</f>
        <v>23.333333333333332</v>
      </c>
      <c r="D55" s="1">
        <f t="shared" si="58"/>
        <v>23.333333333333332</v>
      </c>
      <c r="E55" s="1">
        <f t="shared" si="58"/>
        <v>10</v>
      </c>
      <c r="F55" s="1">
        <f t="shared" si="58"/>
        <v>20</v>
      </c>
      <c r="K55" t="s">
        <v>6</v>
      </c>
      <c r="L55" s="1">
        <f t="shared" ref="L55:O56" si="59">SUM(L3+L11+L19+L28+L36+L44)/6</f>
        <v>20</v>
      </c>
      <c r="M55" s="1">
        <f t="shared" si="59"/>
        <v>20.833333333333332</v>
      </c>
      <c r="N55" s="1">
        <f t="shared" si="59"/>
        <v>18.333333333333332</v>
      </c>
      <c r="O55" s="12">
        <f t="shared" si="59"/>
        <v>28.333333333333332</v>
      </c>
      <c r="T55" t="s">
        <v>6</v>
      </c>
      <c r="U55" s="1">
        <f t="shared" ref="U55:X56" si="60">SUM(U3+U11+U19+U28+U36+U44)/6</f>
        <v>20</v>
      </c>
      <c r="V55" s="1">
        <f t="shared" si="60"/>
        <v>20</v>
      </c>
      <c r="W55" s="1">
        <f t="shared" si="60"/>
        <v>20</v>
      </c>
      <c r="X55" s="12">
        <f t="shared" si="60"/>
        <v>28.333333333333332</v>
      </c>
      <c r="AN55" t="s">
        <v>6</v>
      </c>
      <c r="AO55" s="1">
        <f t="shared" ref="AO55:AR55" si="61">SUM(AO3+AO11+AO19+AO28+AO36+AO44)/6</f>
        <v>10</v>
      </c>
      <c r="AP55" s="1">
        <f t="shared" si="61"/>
        <v>10</v>
      </c>
      <c r="AQ55" s="1">
        <f t="shared" si="61"/>
        <v>10</v>
      </c>
      <c r="AR55" s="1">
        <f t="shared" si="61"/>
        <v>20</v>
      </c>
      <c r="AW55" t="s">
        <v>6</v>
      </c>
      <c r="AX55" s="1">
        <f t="shared" ref="AX55:BA55" si="62">SUM(AX3+AX11+AX19+AX28+AX36+AX44)/6</f>
        <v>15</v>
      </c>
      <c r="AY55" s="1">
        <f t="shared" si="62"/>
        <v>22.5</v>
      </c>
      <c r="AZ55" s="1">
        <f t="shared" si="62"/>
        <v>25</v>
      </c>
      <c r="BA55" s="1">
        <f t="shared" si="62"/>
        <v>26.666666666666668</v>
      </c>
      <c r="BF55" t="s">
        <v>6</v>
      </c>
      <c r="BG55" s="1">
        <f t="shared" ref="BG55:BJ55" si="63">SUM(BG3+BG11+BG19+BG28+BG36+BG44)/6</f>
        <v>23.333333333333332</v>
      </c>
      <c r="BH55" s="1">
        <f t="shared" si="63"/>
        <v>23.333333333333332</v>
      </c>
      <c r="BI55" s="1">
        <f t="shared" si="63"/>
        <v>20</v>
      </c>
      <c r="BJ55" s="1">
        <f t="shared" si="63"/>
        <v>20</v>
      </c>
    </row>
    <row r="56" spans="1:63" x14ac:dyDescent="0.2">
      <c r="B56" t="s">
        <v>7</v>
      </c>
      <c r="C56">
        <f t="shared" si="58"/>
        <v>20</v>
      </c>
      <c r="D56">
        <f t="shared" si="58"/>
        <v>25</v>
      </c>
      <c r="E56">
        <f t="shared" si="58"/>
        <v>10</v>
      </c>
      <c r="F56" s="8">
        <f t="shared" si="58"/>
        <v>20</v>
      </c>
      <c r="K56" t="s">
        <v>7</v>
      </c>
      <c r="L56">
        <f t="shared" si="59"/>
        <v>20</v>
      </c>
      <c r="M56">
        <f t="shared" si="59"/>
        <v>23.333333333333332</v>
      </c>
      <c r="N56">
        <f t="shared" si="59"/>
        <v>18.333333333333332</v>
      </c>
      <c r="O56">
        <f t="shared" si="59"/>
        <v>28.333333333333332</v>
      </c>
      <c r="T56" t="s">
        <v>7</v>
      </c>
      <c r="U56">
        <f t="shared" si="60"/>
        <v>20</v>
      </c>
      <c r="V56">
        <f t="shared" si="60"/>
        <v>20.833333333333332</v>
      </c>
      <c r="W56">
        <f t="shared" si="60"/>
        <v>20</v>
      </c>
      <c r="X56">
        <f t="shared" si="60"/>
        <v>30</v>
      </c>
      <c r="AN56" t="s">
        <v>7</v>
      </c>
      <c r="AO56">
        <f t="shared" ref="AO56:AR56" si="64">SUM(AO4+AO12+AO20+AO29+AO37+AO45)/6</f>
        <v>10</v>
      </c>
      <c r="AP56">
        <f t="shared" si="64"/>
        <v>10</v>
      </c>
      <c r="AQ56">
        <f t="shared" si="64"/>
        <v>10</v>
      </c>
      <c r="AR56" s="8">
        <f t="shared" si="64"/>
        <v>20</v>
      </c>
      <c r="AW56" t="s">
        <v>7</v>
      </c>
      <c r="AX56">
        <f t="shared" ref="AX56:BA56" si="65">SUM(AX4+AX12+AX20+AX29+AX37+AX45)/6</f>
        <v>20</v>
      </c>
      <c r="AY56">
        <f t="shared" si="65"/>
        <v>22.5</v>
      </c>
      <c r="AZ56">
        <f t="shared" si="65"/>
        <v>28.333333333333332</v>
      </c>
      <c r="BA56" s="8">
        <f t="shared" si="65"/>
        <v>27.5</v>
      </c>
      <c r="BF56" t="s">
        <v>7</v>
      </c>
      <c r="BG56">
        <f t="shared" ref="BG56:BJ56" si="66">SUM(BG4+BG12+BG20+BG29+BG37+BG45)/6</f>
        <v>15</v>
      </c>
      <c r="BH56">
        <f t="shared" si="66"/>
        <v>22.5</v>
      </c>
      <c r="BI56">
        <f t="shared" si="66"/>
        <v>20</v>
      </c>
      <c r="BJ56" s="8">
        <f t="shared" si="66"/>
        <v>20</v>
      </c>
    </row>
    <row r="57" spans="1:63" x14ac:dyDescent="0.2">
      <c r="B57" t="s">
        <v>8</v>
      </c>
      <c r="C57">
        <f t="shared" ref="C57:F61" si="67">SUM(C5+C13+C22+C30+C38+C46)/6</f>
        <v>20</v>
      </c>
      <c r="D57">
        <f t="shared" si="67"/>
        <v>23.333333333333332</v>
      </c>
      <c r="E57">
        <f t="shared" si="67"/>
        <v>10</v>
      </c>
      <c r="F57">
        <f t="shared" si="67"/>
        <v>20</v>
      </c>
      <c r="K57" t="s">
        <v>8</v>
      </c>
      <c r="L57">
        <f t="shared" ref="L57:O61" si="68">SUM(L5+L13+L22+L30+L38+L46)/6</f>
        <v>20</v>
      </c>
      <c r="M57">
        <f t="shared" si="68"/>
        <v>25</v>
      </c>
      <c r="N57">
        <f t="shared" si="68"/>
        <v>15</v>
      </c>
      <c r="O57">
        <f t="shared" si="68"/>
        <v>28.333333333333332</v>
      </c>
      <c r="T57" t="s">
        <v>8</v>
      </c>
      <c r="U57">
        <f t="shared" ref="U57:X61" si="69">SUM(U5+U13+U22+U30+U38+U46)/6</f>
        <v>20</v>
      </c>
      <c r="V57">
        <f t="shared" si="69"/>
        <v>20</v>
      </c>
      <c r="W57">
        <f t="shared" si="69"/>
        <v>20</v>
      </c>
      <c r="X57">
        <f t="shared" si="69"/>
        <v>30</v>
      </c>
      <c r="AN57" t="s">
        <v>8</v>
      </c>
      <c r="AO57">
        <f t="shared" ref="AO57:AR57" si="70">SUM(AO5+AO13+AO22+AO30+AO38+AO46)/6</f>
        <v>10</v>
      </c>
      <c r="AP57">
        <f t="shared" si="70"/>
        <v>10</v>
      </c>
      <c r="AQ57">
        <f t="shared" si="70"/>
        <v>10</v>
      </c>
      <c r="AR57">
        <f t="shared" si="70"/>
        <v>20</v>
      </c>
      <c r="AW57" t="s">
        <v>8</v>
      </c>
      <c r="AX57">
        <f t="shared" ref="AX57:BA59" si="71">SUM(AX5+AX13+AX22+AX30+AX38+AX46)/6</f>
        <v>13.333333333333334</v>
      </c>
      <c r="AY57">
        <f t="shared" si="71"/>
        <v>24.166666666666668</v>
      </c>
      <c r="AZ57">
        <f t="shared" si="71"/>
        <v>28.333333333333332</v>
      </c>
      <c r="BA57">
        <f t="shared" si="71"/>
        <v>20</v>
      </c>
      <c r="BF57" t="s">
        <v>8</v>
      </c>
      <c r="BG57">
        <f t="shared" ref="BG57:BJ59" si="72">SUM(BG5+BG13+BG22+BG30+BG38+BG46)/6</f>
        <v>21.666666666666668</v>
      </c>
      <c r="BH57">
        <f t="shared" si="72"/>
        <v>23.333333333333332</v>
      </c>
      <c r="BI57">
        <f t="shared" si="72"/>
        <v>20</v>
      </c>
      <c r="BJ57">
        <f t="shared" si="72"/>
        <v>20</v>
      </c>
    </row>
    <row r="58" spans="1:63" x14ac:dyDescent="0.2">
      <c r="B58" t="s">
        <v>9</v>
      </c>
      <c r="C58">
        <f t="shared" si="67"/>
        <v>21.666666666666668</v>
      </c>
      <c r="D58">
        <f t="shared" si="67"/>
        <v>23.333333333333332</v>
      </c>
      <c r="E58">
        <f t="shared" si="67"/>
        <v>10</v>
      </c>
      <c r="F58">
        <f t="shared" si="67"/>
        <v>20</v>
      </c>
      <c r="K58" t="s">
        <v>9</v>
      </c>
      <c r="L58">
        <f t="shared" si="68"/>
        <v>20</v>
      </c>
      <c r="M58">
        <f t="shared" si="68"/>
        <v>20</v>
      </c>
      <c r="N58">
        <f t="shared" si="68"/>
        <v>16.666666666666668</v>
      </c>
      <c r="O58" s="11">
        <f t="shared" si="68"/>
        <v>26.666666666666668</v>
      </c>
      <c r="T58" t="s">
        <v>9</v>
      </c>
      <c r="U58">
        <f t="shared" si="69"/>
        <v>20</v>
      </c>
      <c r="V58">
        <f t="shared" si="69"/>
        <v>20</v>
      </c>
      <c r="W58">
        <f t="shared" si="69"/>
        <v>20</v>
      </c>
      <c r="X58" s="11">
        <f t="shared" si="69"/>
        <v>30</v>
      </c>
      <c r="AN58" t="s">
        <v>9</v>
      </c>
      <c r="AO58">
        <f t="shared" ref="AO58:AR58" si="73">SUM(AO6+AO14+AO23+AO31+AO39+AO47)/6</f>
        <v>10</v>
      </c>
      <c r="AP58">
        <f t="shared" si="73"/>
        <v>10</v>
      </c>
      <c r="AQ58">
        <f t="shared" si="73"/>
        <v>10</v>
      </c>
      <c r="AR58">
        <f t="shared" si="73"/>
        <v>20</v>
      </c>
      <c r="AW58" t="s">
        <v>9</v>
      </c>
      <c r="AX58">
        <f t="shared" si="71"/>
        <v>11.666666666666666</v>
      </c>
      <c r="AY58">
        <f t="shared" si="71"/>
        <v>23.333333333333332</v>
      </c>
      <c r="AZ58">
        <f t="shared" si="71"/>
        <v>28.333333333333332</v>
      </c>
      <c r="BA58">
        <f t="shared" si="71"/>
        <v>17.5</v>
      </c>
      <c r="BF58" t="s">
        <v>9</v>
      </c>
      <c r="BG58">
        <f t="shared" si="72"/>
        <v>16.666666666666668</v>
      </c>
      <c r="BH58">
        <f t="shared" si="72"/>
        <v>21.666666666666668</v>
      </c>
      <c r="BI58">
        <f t="shared" si="72"/>
        <v>20</v>
      </c>
      <c r="BJ58">
        <f t="shared" si="72"/>
        <v>20</v>
      </c>
    </row>
    <row r="59" spans="1:63" x14ac:dyDescent="0.2">
      <c r="B59" t="s">
        <v>10</v>
      </c>
      <c r="C59" s="1">
        <f t="shared" si="67"/>
        <v>23.333333333333332</v>
      </c>
      <c r="D59" s="1">
        <f t="shared" si="67"/>
        <v>24.166666666666668</v>
      </c>
      <c r="E59" s="1">
        <f t="shared" si="67"/>
        <v>10</v>
      </c>
      <c r="F59" s="1">
        <f t="shared" si="67"/>
        <v>20</v>
      </c>
      <c r="K59" t="s">
        <v>10</v>
      </c>
      <c r="L59" s="1">
        <f t="shared" si="68"/>
        <v>20</v>
      </c>
      <c r="M59" s="1">
        <f t="shared" si="68"/>
        <v>21.666666666666668</v>
      </c>
      <c r="N59" s="1">
        <f t="shared" si="68"/>
        <v>18.333333333333332</v>
      </c>
      <c r="O59" s="7">
        <f t="shared" si="68"/>
        <v>26.666666666666668</v>
      </c>
      <c r="T59" t="s">
        <v>10</v>
      </c>
      <c r="U59" s="1">
        <f t="shared" si="69"/>
        <v>20</v>
      </c>
      <c r="V59" s="1">
        <f t="shared" si="69"/>
        <v>24.166666666666668</v>
      </c>
      <c r="W59" s="1">
        <f t="shared" si="69"/>
        <v>20</v>
      </c>
      <c r="X59" s="7">
        <f t="shared" si="69"/>
        <v>30</v>
      </c>
      <c r="AN59" t="s">
        <v>10</v>
      </c>
      <c r="AO59" s="1">
        <f t="shared" ref="AO59:AR59" si="74">SUM(AO7+AO15+AO24+AO32+AO40+AO48)/6</f>
        <v>13.333333333333334</v>
      </c>
      <c r="AP59" s="1">
        <f t="shared" si="74"/>
        <v>10.833333333333334</v>
      </c>
      <c r="AQ59" s="1">
        <f t="shared" si="74"/>
        <v>10</v>
      </c>
      <c r="AR59" s="1">
        <f t="shared" si="74"/>
        <v>20</v>
      </c>
      <c r="AW59" t="s">
        <v>10</v>
      </c>
      <c r="AX59" s="1">
        <f t="shared" si="71"/>
        <v>21.666666666666668</v>
      </c>
      <c r="AY59" s="1">
        <f t="shared" si="71"/>
        <v>24.166666666666668</v>
      </c>
      <c r="AZ59" s="1">
        <f t="shared" si="71"/>
        <v>23.333333333333332</v>
      </c>
      <c r="BA59" s="1">
        <f t="shared" si="71"/>
        <v>23.333333333333332</v>
      </c>
      <c r="BF59" t="s">
        <v>10</v>
      </c>
      <c r="BG59" s="1">
        <f t="shared" si="72"/>
        <v>18.333333333333332</v>
      </c>
      <c r="BH59" s="1">
        <f t="shared" si="72"/>
        <v>21.666666666666668</v>
      </c>
      <c r="BI59" s="1">
        <f t="shared" si="72"/>
        <v>20</v>
      </c>
      <c r="BJ59" s="1">
        <f t="shared" si="72"/>
        <v>20</v>
      </c>
    </row>
    <row r="60" spans="1:63" x14ac:dyDescent="0.2">
      <c r="B60" t="s">
        <v>18</v>
      </c>
      <c r="C60" s="1">
        <f t="shared" si="67"/>
        <v>20</v>
      </c>
      <c r="D60" s="1">
        <f t="shared" si="67"/>
        <v>23.333333333333332</v>
      </c>
      <c r="E60" s="1">
        <f t="shared" si="67"/>
        <v>10</v>
      </c>
      <c r="F60" s="1">
        <f t="shared" si="67"/>
        <v>20</v>
      </c>
      <c r="K60" t="s">
        <v>18</v>
      </c>
      <c r="L60" s="1">
        <f t="shared" si="68"/>
        <v>20</v>
      </c>
      <c r="M60" s="1">
        <f t="shared" si="68"/>
        <v>23.333333333333332</v>
      </c>
      <c r="N60" s="1">
        <f t="shared" si="68"/>
        <v>18.333333333333332</v>
      </c>
      <c r="O60" s="7">
        <f t="shared" si="68"/>
        <v>28.333333333333332</v>
      </c>
      <c r="T60" t="s">
        <v>18</v>
      </c>
      <c r="U60" s="1">
        <f t="shared" si="69"/>
        <v>20</v>
      </c>
      <c r="V60" s="1">
        <f t="shared" si="69"/>
        <v>20</v>
      </c>
      <c r="W60" s="1">
        <f t="shared" si="69"/>
        <v>20</v>
      </c>
      <c r="X60" s="7">
        <f t="shared" si="69"/>
        <v>30</v>
      </c>
      <c r="AN60" t="s">
        <v>18</v>
      </c>
      <c r="AO60" s="1">
        <f t="shared" ref="AO60:AR60" si="75">SUM(AO8+AO16+AO25+AO33+AO41+AO49)/6</f>
        <v>10</v>
      </c>
      <c r="AP60" s="1">
        <f t="shared" si="75"/>
        <v>10</v>
      </c>
      <c r="AQ60" s="1">
        <f t="shared" si="75"/>
        <v>10</v>
      </c>
      <c r="AR60" s="1">
        <f t="shared" si="75"/>
        <v>20</v>
      </c>
      <c r="AW60" t="s">
        <v>18</v>
      </c>
      <c r="AX60" s="1">
        <f t="shared" ref="AX60:BA60" si="76">SUM(AX8+AX16+AX25+AX33+AX41+AX49)/6</f>
        <v>15</v>
      </c>
      <c r="AY60" s="1">
        <f t="shared" si="76"/>
        <v>23.333333333333332</v>
      </c>
      <c r="AZ60" s="1">
        <f t="shared" si="76"/>
        <v>26.666666666666668</v>
      </c>
      <c r="BA60" s="1">
        <f t="shared" si="76"/>
        <v>20.833333333333332</v>
      </c>
      <c r="BF60" t="s">
        <v>18</v>
      </c>
      <c r="BG60" s="1">
        <f t="shared" ref="BG60:BJ60" si="77">SUM(BG8+BG16+BG25+BG33+BG41+BG49)/6</f>
        <v>20</v>
      </c>
      <c r="BH60" s="1">
        <f t="shared" si="77"/>
        <v>20</v>
      </c>
      <c r="BI60" s="1">
        <f t="shared" si="77"/>
        <v>20</v>
      </c>
      <c r="BJ60" s="1">
        <f t="shared" si="77"/>
        <v>20</v>
      </c>
    </row>
    <row r="61" spans="1:63" x14ac:dyDescent="0.2">
      <c r="B61" t="s">
        <v>11</v>
      </c>
      <c r="C61">
        <f t="shared" si="67"/>
        <v>21.666666666666668</v>
      </c>
      <c r="D61">
        <f t="shared" si="67"/>
        <v>25</v>
      </c>
      <c r="E61">
        <f t="shared" si="67"/>
        <v>10</v>
      </c>
      <c r="F61" s="8">
        <f t="shared" si="67"/>
        <v>20</v>
      </c>
      <c r="K61" t="s">
        <v>11</v>
      </c>
      <c r="L61">
        <f t="shared" si="68"/>
        <v>20</v>
      </c>
      <c r="M61">
        <f t="shared" si="68"/>
        <v>21.666666666666668</v>
      </c>
      <c r="N61">
        <f t="shared" si="68"/>
        <v>20</v>
      </c>
      <c r="O61">
        <f t="shared" si="68"/>
        <v>26.666666666666668</v>
      </c>
      <c r="T61" t="s">
        <v>11</v>
      </c>
      <c r="U61">
        <f t="shared" si="69"/>
        <v>20</v>
      </c>
      <c r="V61">
        <f t="shared" si="69"/>
        <v>20</v>
      </c>
      <c r="W61">
        <f t="shared" si="69"/>
        <v>20</v>
      </c>
      <c r="X61">
        <f t="shared" si="69"/>
        <v>30</v>
      </c>
      <c r="AN61" t="s">
        <v>11</v>
      </c>
      <c r="AO61">
        <f t="shared" ref="AO61:AR61" si="78">SUM(AO9+AO17+AO26+AO34+AO42+AO50)/6</f>
        <v>13.333333333333334</v>
      </c>
      <c r="AP61">
        <f t="shared" si="78"/>
        <v>10</v>
      </c>
      <c r="AQ61">
        <f t="shared" si="78"/>
        <v>10</v>
      </c>
      <c r="AR61" s="8">
        <f t="shared" si="78"/>
        <v>20</v>
      </c>
      <c r="AW61" t="s">
        <v>11</v>
      </c>
      <c r="AX61">
        <f t="shared" ref="AX61:BA61" si="79">SUM(AX9+AX17+AX26+AX34+AX42+AX50)/6</f>
        <v>15</v>
      </c>
      <c r="AY61">
        <f t="shared" si="79"/>
        <v>21.666666666666668</v>
      </c>
      <c r="AZ61">
        <f t="shared" si="79"/>
        <v>23.333333333333332</v>
      </c>
      <c r="BA61" s="8">
        <f t="shared" si="79"/>
        <v>28.333333333333332</v>
      </c>
      <c r="BF61" t="s">
        <v>11</v>
      </c>
      <c r="BG61">
        <f t="shared" ref="BG61:BJ61" si="80">SUM(BG9+BG17+BG26+BG34+BG42+BG50)/6</f>
        <v>23.333333333333332</v>
      </c>
      <c r="BH61">
        <f t="shared" si="80"/>
        <v>19.166666666666668</v>
      </c>
      <c r="BI61">
        <f t="shared" si="80"/>
        <v>20</v>
      </c>
      <c r="BJ61" s="8">
        <f t="shared" si="80"/>
        <v>20</v>
      </c>
    </row>
    <row r="63" spans="1:63" x14ac:dyDescent="0.2">
      <c r="B63" t="s">
        <v>30</v>
      </c>
      <c r="C63">
        <f>SUM(C55:C61)/7</f>
        <v>21.428571428571423</v>
      </c>
      <c r="D63">
        <f t="shared" ref="D63:F63" si="81">SUM(D55:D61)/7</f>
        <v>23.928571428571427</v>
      </c>
      <c r="E63">
        <f t="shared" si="81"/>
        <v>10</v>
      </c>
      <c r="F63">
        <f t="shared" si="81"/>
        <v>20</v>
      </c>
      <c r="K63" t="s">
        <v>30</v>
      </c>
      <c r="L63">
        <f>SUM(L55:L61)/7</f>
        <v>20</v>
      </c>
      <c r="M63">
        <f t="shared" ref="M63:O63" si="82">SUM(M55:M61)/7</f>
        <v>22.261904761904759</v>
      </c>
      <c r="N63">
        <f t="shared" si="82"/>
        <v>17.857142857142854</v>
      </c>
      <c r="O63">
        <f t="shared" si="82"/>
        <v>27.61904761904762</v>
      </c>
      <c r="T63" t="s">
        <v>30</v>
      </c>
      <c r="U63">
        <f>SUM(U55:U61)/7</f>
        <v>20</v>
      </c>
      <c r="V63">
        <f t="shared" ref="V63:X63" si="83">SUM(V55:V61)/7</f>
        <v>20.714285714285715</v>
      </c>
      <c r="W63">
        <f t="shared" si="83"/>
        <v>20</v>
      </c>
      <c r="X63">
        <f t="shared" si="83"/>
        <v>29.761904761904759</v>
      </c>
      <c r="AN63" t="s">
        <v>30</v>
      </c>
      <c r="AO63">
        <f>SUM(AO55:AO61)/7</f>
        <v>10.952380952380953</v>
      </c>
      <c r="AP63">
        <f t="shared" ref="AP63:AR63" si="84">SUM(AP55:AP61)/7</f>
        <v>10.11904761904762</v>
      </c>
      <c r="AQ63">
        <f t="shared" si="84"/>
        <v>10</v>
      </c>
      <c r="AR63">
        <f t="shared" si="84"/>
        <v>20</v>
      </c>
      <c r="AW63" t="s">
        <v>30</v>
      </c>
      <c r="AX63">
        <f>SUM(AX55:AX61)/7</f>
        <v>15.952380952380953</v>
      </c>
      <c r="AY63">
        <f t="shared" ref="AY63:BA63" si="85">SUM(AY55:AY61)/7</f>
        <v>23.095238095238095</v>
      </c>
      <c r="AZ63">
        <f t="shared" si="85"/>
        <v>26.190476190476186</v>
      </c>
      <c r="BA63">
        <f t="shared" si="85"/>
        <v>23.452380952380956</v>
      </c>
      <c r="BF63" t="s">
        <v>30</v>
      </c>
      <c r="BG63">
        <f>SUM(BG55:BG61)/7</f>
        <v>19.761904761904763</v>
      </c>
      <c r="BH63">
        <f t="shared" ref="BH63:BJ63" si="86">SUM(BH55:BH61)/7</f>
        <v>21.666666666666664</v>
      </c>
      <c r="BI63">
        <f t="shared" si="86"/>
        <v>20</v>
      </c>
      <c r="BJ63">
        <f t="shared" si="86"/>
        <v>20</v>
      </c>
    </row>
    <row r="66" spans="2:21" x14ac:dyDescent="0.2">
      <c r="B66" s="36" t="s">
        <v>38</v>
      </c>
      <c r="C66" s="37"/>
      <c r="K66" s="36" t="s">
        <v>38</v>
      </c>
      <c r="L66" s="37"/>
      <c r="T66" s="36" t="s">
        <v>38</v>
      </c>
      <c r="U66" s="37"/>
    </row>
    <row r="67" spans="2:21" x14ac:dyDescent="0.2">
      <c r="B67" s="38" t="s">
        <v>39</v>
      </c>
      <c r="C67" s="38"/>
      <c r="K67" s="38" t="s">
        <v>39</v>
      </c>
      <c r="L67" s="38"/>
      <c r="T67" s="38" t="s">
        <v>39</v>
      </c>
      <c r="U67" s="38"/>
    </row>
    <row r="94" spans="1:6" x14ac:dyDescent="0.2">
      <c r="A94" s="42"/>
      <c r="B94" s="42"/>
      <c r="C94" s="42"/>
      <c r="D94" s="42"/>
      <c r="E94" s="42"/>
      <c r="F94" s="42"/>
    </row>
  </sheetData>
  <mergeCells count="28">
    <mergeCell ref="A94:F94"/>
    <mergeCell ref="B66:C66"/>
    <mergeCell ref="K66:L66"/>
    <mergeCell ref="T66:U66"/>
    <mergeCell ref="B67:C67"/>
    <mergeCell ref="K67:L67"/>
    <mergeCell ref="T67:U67"/>
    <mergeCell ref="A1:G1"/>
    <mergeCell ref="J1:P1"/>
    <mergeCell ref="S1:Y1"/>
    <mergeCell ref="B53:F53"/>
    <mergeCell ref="K53:O53"/>
    <mergeCell ref="T53:X53"/>
    <mergeCell ref="AC1:AI1"/>
    <mergeCell ref="AC6:AI6"/>
    <mergeCell ref="AC11:AI11"/>
    <mergeCell ref="AC33:AI33"/>
    <mergeCell ref="AC41:AI41"/>
    <mergeCell ref="AC16:AI16"/>
    <mergeCell ref="AC21:AI21"/>
    <mergeCell ref="AC26:AI26"/>
    <mergeCell ref="AC31:AI31"/>
    <mergeCell ref="AM1:AS1"/>
    <mergeCell ref="AN53:AR53"/>
    <mergeCell ref="AV1:BB1"/>
    <mergeCell ref="AW53:BA53"/>
    <mergeCell ref="BE1:BK1"/>
    <mergeCell ref="BF53:BJ53"/>
  </mergeCells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FAC9-72D8-DB49-A35E-FD06FCB89D14}">
  <dimension ref="A1:AM204"/>
  <sheetViews>
    <sheetView topLeftCell="P1" workbookViewId="0">
      <selection activeCell="T28" sqref="T28"/>
    </sheetView>
  </sheetViews>
  <sheetFormatPr baseColWidth="10" defaultRowHeight="16" x14ac:dyDescent="0.2"/>
  <cols>
    <col min="1" max="1" width="24.1640625" customWidth="1"/>
    <col min="2" max="2" width="19.83203125" customWidth="1"/>
    <col min="3" max="3" width="20.83203125" customWidth="1"/>
    <col min="4" max="4" width="13.5" customWidth="1"/>
    <col min="5" max="5" width="13.1640625" customWidth="1"/>
    <col min="6" max="6" width="15.83203125" customWidth="1"/>
    <col min="7" max="7" width="18.33203125" customWidth="1"/>
    <col min="8" max="8" width="17.1640625" customWidth="1"/>
    <col min="10" max="10" width="26.5" customWidth="1"/>
    <col min="11" max="11" width="30.5" customWidth="1"/>
    <col min="12" max="12" width="22" customWidth="1"/>
    <col min="13" max="13" width="30.6640625" customWidth="1"/>
    <col min="14" max="14" width="19.5" customWidth="1"/>
    <col min="15" max="15" width="19.33203125" customWidth="1"/>
    <col min="16" max="16" width="26" customWidth="1"/>
    <col min="17" max="17" width="17.5" customWidth="1"/>
    <col min="18" max="18" width="44.6640625" customWidth="1"/>
    <col min="19" max="19" width="20.33203125" customWidth="1"/>
    <col min="20" max="20" width="32.33203125" customWidth="1"/>
    <col min="22" max="22" width="30.33203125" customWidth="1"/>
    <col min="23" max="23" width="21.6640625" style="28" customWidth="1"/>
    <col min="24" max="24" width="21.6640625" customWidth="1"/>
    <col min="25" max="25" width="18.83203125" customWidth="1"/>
    <col min="26" max="26" width="16.1640625" customWidth="1"/>
    <col min="29" max="29" width="22.1640625" customWidth="1"/>
    <col min="30" max="30" width="19.83203125" customWidth="1"/>
    <col min="31" max="31" width="17.6640625" customWidth="1"/>
    <col min="34" max="34" width="21.6640625" customWidth="1"/>
    <col min="35" max="35" width="23.5" customWidth="1"/>
    <col min="36" max="36" width="19" customWidth="1"/>
  </cols>
  <sheetData>
    <row r="1" spans="1:39" x14ac:dyDescent="0.2">
      <c r="A1" s="32" t="s">
        <v>17</v>
      </c>
      <c r="B1" s="32"/>
      <c r="C1" s="32"/>
      <c r="D1" s="2"/>
      <c r="E1" s="2"/>
      <c r="F1" s="2"/>
      <c r="G1" s="2"/>
      <c r="I1" s="2" t="s">
        <v>40</v>
      </c>
      <c r="J1" s="2"/>
      <c r="K1" s="2"/>
      <c r="L1" s="2"/>
      <c r="M1" s="41" t="s">
        <v>86</v>
      </c>
      <c r="N1" s="41"/>
      <c r="O1" s="41"/>
      <c r="P1" s="16"/>
      <c r="R1" s="41" t="s">
        <v>86</v>
      </c>
      <c r="S1" s="41"/>
      <c r="T1" s="41"/>
      <c r="W1" s="41" t="s">
        <v>177</v>
      </c>
      <c r="X1" s="41"/>
      <c r="Y1" s="41"/>
      <c r="Z1" s="16"/>
      <c r="AC1" s="41" t="s">
        <v>178</v>
      </c>
      <c r="AD1" s="41"/>
      <c r="AE1" s="41"/>
      <c r="AF1" s="16"/>
      <c r="AH1" s="41" t="s">
        <v>179</v>
      </c>
      <c r="AI1" s="41"/>
      <c r="AJ1" s="41"/>
    </row>
    <row r="2" spans="1:39" s="2" customFormat="1" ht="19" x14ac:dyDescent="0.25">
      <c r="A2" s="3" t="s">
        <v>0</v>
      </c>
      <c r="B2" s="3" t="s">
        <v>1</v>
      </c>
      <c r="C2" s="3" t="s">
        <v>25</v>
      </c>
      <c r="D2" s="4"/>
      <c r="E2" s="4"/>
      <c r="H2" s="3" t="s">
        <v>0</v>
      </c>
      <c r="I2" s="3" t="s">
        <v>1</v>
      </c>
      <c r="J2" s="3" t="s">
        <v>25</v>
      </c>
      <c r="M2" s="13" t="s">
        <v>0</v>
      </c>
      <c r="N2" s="13" t="s">
        <v>1</v>
      </c>
      <c r="O2" s="13" t="s">
        <v>25</v>
      </c>
      <c r="P2" s="16"/>
      <c r="Q2"/>
      <c r="R2" s="13" t="s">
        <v>0</v>
      </c>
      <c r="S2" s="13" t="s">
        <v>1</v>
      </c>
      <c r="T2" s="13" t="s">
        <v>25</v>
      </c>
      <c r="W2" s="13" t="s">
        <v>0</v>
      </c>
      <c r="X2" s="13" t="s">
        <v>1</v>
      </c>
      <c r="Y2" s="13" t="s">
        <v>25</v>
      </c>
      <c r="Z2" s="16"/>
      <c r="AC2" s="13" t="s">
        <v>0</v>
      </c>
      <c r="AD2" s="13" t="s">
        <v>1</v>
      </c>
      <c r="AE2" s="13" t="s">
        <v>25</v>
      </c>
      <c r="AF2" s="16"/>
      <c r="AH2" s="13" t="s">
        <v>0</v>
      </c>
      <c r="AI2" s="13" t="s">
        <v>1</v>
      </c>
      <c r="AJ2" s="13" t="s">
        <v>25</v>
      </c>
    </row>
    <row r="3" spans="1:39" x14ac:dyDescent="0.2">
      <c r="A3" t="s">
        <v>5</v>
      </c>
      <c r="B3" t="s">
        <v>6</v>
      </c>
      <c r="C3" s="1">
        <v>1</v>
      </c>
      <c r="D3" s="1"/>
      <c r="E3" s="1"/>
      <c r="H3" t="s">
        <v>5</v>
      </c>
      <c r="I3" t="s">
        <v>6</v>
      </c>
      <c r="J3" s="1">
        <v>5</v>
      </c>
      <c r="M3" s="5" t="s">
        <v>5</v>
      </c>
      <c r="N3" s="5" t="s">
        <v>6</v>
      </c>
      <c r="O3" s="18">
        <v>1</v>
      </c>
      <c r="P3" s="5"/>
      <c r="R3" t="s">
        <v>105</v>
      </c>
      <c r="S3" t="s">
        <v>103</v>
      </c>
      <c r="T3">
        <v>0</v>
      </c>
      <c r="W3" s="5" t="s">
        <v>5</v>
      </c>
      <c r="X3" s="5" t="s">
        <v>6</v>
      </c>
      <c r="Y3" s="18">
        <v>4</v>
      </c>
      <c r="Z3" s="5"/>
      <c r="AC3" s="5" t="s">
        <v>5</v>
      </c>
      <c r="AD3" s="5" t="s">
        <v>6</v>
      </c>
      <c r="AE3" s="18">
        <v>0</v>
      </c>
      <c r="AF3" s="5"/>
      <c r="AH3" s="5" t="s">
        <v>5</v>
      </c>
      <c r="AI3" s="5" t="s">
        <v>6</v>
      </c>
      <c r="AJ3" s="18">
        <v>1</v>
      </c>
    </row>
    <row r="4" spans="1:39" x14ac:dyDescent="0.2">
      <c r="A4" t="s">
        <v>5</v>
      </c>
      <c r="B4" t="s">
        <v>7</v>
      </c>
      <c r="C4" s="1">
        <v>0</v>
      </c>
      <c r="D4" s="1"/>
      <c r="E4" s="1"/>
      <c r="H4" t="s">
        <v>5</v>
      </c>
      <c r="I4" t="s">
        <v>7</v>
      </c>
      <c r="J4" s="1">
        <v>5</v>
      </c>
      <c r="M4" s="5" t="s">
        <v>5</v>
      </c>
      <c r="N4" s="5" t="s">
        <v>7</v>
      </c>
      <c r="O4" s="18">
        <v>1</v>
      </c>
      <c r="P4" s="5"/>
      <c r="R4" t="s">
        <v>164</v>
      </c>
      <c r="S4" t="s">
        <v>162</v>
      </c>
      <c r="T4">
        <v>0</v>
      </c>
      <c r="W4" s="5" t="s">
        <v>5</v>
      </c>
      <c r="X4" s="5" t="s">
        <v>7</v>
      </c>
      <c r="Y4" s="18">
        <v>0</v>
      </c>
      <c r="Z4" s="5"/>
      <c r="AC4" s="5" t="s">
        <v>5</v>
      </c>
      <c r="AD4" s="5" t="s">
        <v>7</v>
      </c>
      <c r="AE4" s="18">
        <v>0</v>
      </c>
      <c r="AF4" s="5"/>
      <c r="AH4" s="5" t="s">
        <v>5</v>
      </c>
      <c r="AI4" s="5" t="s">
        <v>7</v>
      </c>
      <c r="AJ4" s="18">
        <v>0</v>
      </c>
    </row>
    <row r="5" spans="1:39" x14ac:dyDescent="0.2">
      <c r="A5" t="s">
        <v>5</v>
      </c>
      <c r="B5" t="s">
        <v>8</v>
      </c>
      <c r="C5" s="1">
        <v>1</v>
      </c>
      <c r="D5" s="1"/>
      <c r="E5" s="1"/>
      <c r="H5" t="s">
        <v>5</v>
      </c>
      <c r="I5" t="s">
        <v>8</v>
      </c>
      <c r="J5" s="1">
        <v>5</v>
      </c>
      <c r="M5" s="5" t="s">
        <v>5</v>
      </c>
      <c r="N5" s="5" t="s">
        <v>8</v>
      </c>
      <c r="O5" s="18">
        <v>1</v>
      </c>
      <c r="P5" s="5"/>
      <c r="R5" s="41" t="s">
        <v>17</v>
      </c>
      <c r="S5" s="41"/>
      <c r="T5" s="41"/>
      <c r="W5" s="5" t="s">
        <v>5</v>
      </c>
      <c r="X5" s="5" t="s">
        <v>8</v>
      </c>
      <c r="Y5" s="18">
        <v>1</v>
      </c>
      <c r="Z5" s="5"/>
      <c r="AC5" s="5" t="s">
        <v>5</v>
      </c>
      <c r="AD5" s="5" t="s">
        <v>8</v>
      </c>
      <c r="AE5" s="18">
        <v>1</v>
      </c>
      <c r="AF5" s="5"/>
      <c r="AH5" s="5" t="s">
        <v>5</v>
      </c>
      <c r="AI5" s="5" t="s">
        <v>8</v>
      </c>
      <c r="AJ5" s="18">
        <v>0</v>
      </c>
    </row>
    <row r="6" spans="1:39" ht="19" x14ac:dyDescent="0.25">
      <c r="A6" t="s">
        <v>5</v>
      </c>
      <c r="B6" t="s">
        <v>9</v>
      </c>
      <c r="C6" s="1">
        <v>0</v>
      </c>
      <c r="D6" s="1"/>
      <c r="E6" s="1"/>
      <c r="H6" t="s">
        <v>5</v>
      </c>
      <c r="I6" t="s">
        <v>9</v>
      </c>
      <c r="J6" s="1">
        <v>4</v>
      </c>
      <c r="M6" s="5" t="s">
        <v>5</v>
      </c>
      <c r="N6" s="5" t="s">
        <v>9</v>
      </c>
      <c r="O6" s="18">
        <v>1</v>
      </c>
      <c r="P6" s="5"/>
      <c r="R6" s="13" t="s">
        <v>0</v>
      </c>
      <c r="S6" s="13" t="s">
        <v>1</v>
      </c>
      <c r="T6" s="13" t="s">
        <v>25</v>
      </c>
      <c r="W6" s="5" t="s">
        <v>5</v>
      </c>
      <c r="X6" s="5" t="s">
        <v>9</v>
      </c>
      <c r="Y6" s="18">
        <v>2</v>
      </c>
      <c r="Z6" s="5"/>
      <c r="AC6" s="5" t="s">
        <v>5</v>
      </c>
      <c r="AD6" s="5" t="s">
        <v>9</v>
      </c>
      <c r="AE6" s="18">
        <v>0</v>
      </c>
      <c r="AF6" s="5"/>
      <c r="AH6" s="5" t="s">
        <v>5</v>
      </c>
      <c r="AI6" s="5" t="s">
        <v>9</v>
      </c>
      <c r="AJ6" s="18">
        <v>1</v>
      </c>
    </row>
    <row r="7" spans="1:39" x14ac:dyDescent="0.2">
      <c r="A7" t="s">
        <v>5</v>
      </c>
      <c r="B7" t="s">
        <v>10</v>
      </c>
      <c r="C7" s="1">
        <v>1</v>
      </c>
      <c r="D7" s="1"/>
      <c r="E7" s="1"/>
      <c r="H7" t="s">
        <v>5</v>
      </c>
      <c r="I7" t="s">
        <v>10</v>
      </c>
      <c r="J7" s="1">
        <v>4</v>
      </c>
      <c r="M7" s="5" t="s">
        <v>5</v>
      </c>
      <c r="N7" s="5" t="s">
        <v>10</v>
      </c>
      <c r="O7" s="18">
        <v>1</v>
      </c>
      <c r="P7" s="5"/>
      <c r="R7" t="s">
        <v>105</v>
      </c>
      <c r="S7" t="s">
        <v>103</v>
      </c>
      <c r="T7">
        <v>0</v>
      </c>
      <c r="W7" s="5" t="s">
        <v>5</v>
      </c>
      <c r="X7" s="5" t="s">
        <v>10</v>
      </c>
      <c r="Y7" s="18">
        <v>0</v>
      </c>
      <c r="Z7" s="5"/>
      <c r="AC7" s="5" t="s">
        <v>5</v>
      </c>
      <c r="AD7" s="5" t="s">
        <v>10</v>
      </c>
      <c r="AE7" s="18">
        <v>0</v>
      </c>
      <c r="AF7" s="5"/>
      <c r="AH7" s="5" t="s">
        <v>5</v>
      </c>
      <c r="AI7" s="5" t="s">
        <v>10</v>
      </c>
      <c r="AJ7" s="18">
        <v>0</v>
      </c>
    </row>
    <row r="8" spans="1:39" x14ac:dyDescent="0.2">
      <c r="A8" t="s">
        <v>5</v>
      </c>
      <c r="B8" t="s">
        <v>18</v>
      </c>
      <c r="C8" s="1">
        <v>0</v>
      </c>
      <c r="D8" s="1"/>
      <c r="E8" s="1"/>
      <c r="H8" t="s">
        <v>5</v>
      </c>
      <c r="I8" t="s">
        <v>18</v>
      </c>
      <c r="J8" s="1">
        <v>5</v>
      </c>
      <c r="M8" s="5" t="s">
        <v>5</v>
      </c>
      <c r="N8" s="5" t="s">
        <v>18</v>
      </c>
      <c r="O8" s="18">
        <v>1</v>
      </c>
      <c r="P8" s="5"/>
      <c r="R8" t="s">
        <v>164</v>
      </c>
      <c r="S8" t="s">
        <v>162</v>
      </c>
      <c r="T8">
        <v>1</v>
      </c>
      <c r="W8" s="5" t="s">
        <v>5</v>
      </c>
      <c r="X8" s="5" t="s">
        <v>18</v>
      </c>
      <c r="Y8" s="18">
        <v>1</v>
      </c>
      <c r="Z8" s="5"/>
      <c r="AC8" s="5" t="s">
        <v>5</v>
      </c>
      <c r="AD8" s="5" t="s">
        <v>18</v>
      </c>
      <c r="AE8" s="18">
        <v>0</v>
      </c>
      <c r="AF8" s="5"/>
      <c r="AH8" s="5" t="s">
        <v>5</v>
      </c>
      <c r="AI8" s="5" t="s">
        <v>18</v>
      </c>
      <c r="AJ8" s="18">
        <v>1</v>
      </c>
    </row>
    <row r="9" spans="1:39" x14ac:dyDescent="0.2">
      <c r="A9" t="s">
        <v>5</v>
      </c>
      <c r="B9" t="s">
        <v>11</v>
      </c>
      <c r="C9" s="1">
        <v>1</v>
      </c>
      <c r="D9" s="1"/>
      <c r="E9" s="1"/>
      <c r="H9" t="s">
        <v>5</v>
      </c>
      <c r="I9" t="s">
        <v>11</v>
      </c>
      <c r="J9" s="1">
        <v>5</v>
      </c>
      <c r="M9" s="5" t="s">
        <v>5</v>
      </c>
      <c r="N9" s="5" t="s">
        <v>11</v>
      </c>
      <c r="O9" s="18">
        <v>0</v>
      </c>
      <c r="P9" s="5"/>
      <c r="R9" s="41" t="s">
        <v>104</v>
      </c>
      <c r="S9" s="41"/>
      <c r="T9" s="41"/>
      <c r="W9" s="5" t="s">
        <v>5</v>
      </c>
      <c r="X9" s="5" t="s">
        <v>11</v>
      </c>
      <c r="Y9" s="18">
        <v>1</v>
      </c>
      <c r="Z9" s="5"/>
      <c r="AC9" s="5" t="s">
        <v>5</v>
      </c>
      <c r="AD9" s="5" t="s">
        <v>11</v>
      </c>
      <c r="AE9" s="18">
        <v>0</v>
      </c>
      <c r="AF9" s="5"/>
      <c r="AH9" s="5" t="s">
        <v>5</v>
      </c>
      <c r="AI9" s="5" t="s">
        <v>11</v>
      </c>
      <c r="AJ9" s="18">
        <v>0</v>
      </c>
    </row>
    <row r="10" spans="1:39" ht="19" x14ac:dyDescent="0.25">
      <c r="C10" s="1"/>
      <c r="D10" s="1"/>
      <c r="E10" s="1"/>
      <c r="J10" s="1"/>
      <c r="M10" s="5"/>
      <c r="N10" s="5"/>
      <c r="O10" s="18"/>
      <c r="P10" s="5"/>
      <c r="R10" s="13" t="s">
        <v>0</v>
      </c>
      <c r="S10" s="13" t="s">
        <v>1</v>
      </c>
      <c r="T10" s="13" t="s">
        <v>25</v>
      </c>
      <c r="W10" s="5"/>
      <c r="X10" s="5"/>
      <c r="Y10" s="18"/>
      <c r="Z10" s="5"/>
      <c r="AC10" s="5"/>
      <c r="AD10" s="5"/>
      <c r="AE10" s="18"/>
      <c r="AF10" s="5"/>
      <c r="AH10" s="5"/>
      <c r="AI10" s="5"/>
      <c r="AJ10" s="18"/>
    </row>
    <row r="11" spans="1:39" x14ac:dyDescent="0.2">
      <c r="A11" t="s">
        <v>12</v>
      </c>
      <c r="B11" t="s">
        <v>6</v>
      </c>
      <c r="C11" s="1">
        <v>2</v>
      </c>
      <c r="D11" s="1"/>
      <c r="E11" s="1"/>
      <c r="H11" t="s">
        <v>12</v>
      </c>
      <c r="I11" t="s">
        <v>6</v>
      </c>
      <c r="J11" s="1">
        <v>5</v>
      </c>
      <c r="M11" s="5" t="s">
        <v>12</v>
      </c>
      <c r="N11" s="5" t="s">
        <v>6</v>
      </c>
      <c r="O11" s="18">
        <v>1</v>
      </c>
      <c r="P11" s="5"/>
      <c r="R11" t="s">
        <v>106</v>
      </c>
      <c r="S11" t="s">
        <v>103</v>
      </c>
      <c r="T11">
        <v>5</v>
      </c>
      <c r="W11" s="5" t="s">
        <v>12</v>
      </c>
      <c r="X11" s="5" t="s">
        <v>6</v>
      </c>
      <c r="Y11" s="18">
        <v>1</v>
      </c>
      <c r="Z11" s="5"/>
      <c r="AC11" s="5" t="s">
        <v>12</v>
      </c>
      <c r="AD11" s="5" t="s">
        <v>6</v>
      </c>
      <c r="AE11" s="18">
        <v>4</v>
      </c>
      <c r="AF11" s="5"/>
      <c r="AH11" s="5" t="s">
        <v>12</v>
      </c>
      <c r="AI11" s="5" t="s">
        <v>6</v>
      </c>
      <c r="AJ11" s="18">
        <v>2</v>
      </c>
    </row>
    <row r="12" spans="1:39" x14ac:dyDescent="0.2">
      <c r="A12" t="s">
        <v>12</v>
      </c>
      <c r="B12" t="s">
        <v>7</v>
      </c>
      <c r="C12" s="1">
        <v>1</v>
      </c>
      <c r="D12" s="1"/>
      <c r="E12" s="1"/>
      <c r="H12" t="s">
        <v>12</v>
      </c>
      <c r="I12" t="s">
        <v>7</v>
      </c>
      <c r="J12" s="1">
        <v>4</v>
      </c>
      <c r="M12" s="5" t="s">
        <v>12</v>
      </c>
      <c r="N12" s="5" t="s">
        <v>7</v>
      </c>
      <c r="O12" s="18">
        <v>1</v>
      </c>
      <c r="P12" s="5"/>
      <c r="R12" t="s">
        <v>163</v>
      </c>
      <c r="S12" t="s">
        <v>162</v>
      </c>
      <c r="T12">
        <v>5</v>
      </c>
      <c r="W12" s="5" t="s">
        <v>12</v>
      </c>
      <c r="X12" s="5" t="s">
        <v>7</v>
      </c>
      <c r="Y12" s="18">
        <v>0</v>
      </c>
      <c r="Z12" s="5"/>
      <c r="AC12" s="5" t="s">
        <v>12</v>
      </c>
      <c r="AD12" s="5" t="s">
        <v>7</v>
      </c>
      <c r="AE12" s="18">
        <v>0</v>
      </c>
      <c r="AF12" s="5"/>
      <c r="AH12" s="5" t="s">
        <v>12</v>
      </c>
      <c r="AI12" s="5" t="s">
        <v>7</v>
      </c>
      <c r="AJ12" s="18">
        <v>2</v>
      </c>
    </row>
    <row r="13" spans="1:39" x14ac:dyDescent="0.2">
      <c r="A13" t="s">
        <v>12</v>
      </c>
      <c r="B13" t="s">
        <v>8</v>
      </c>
      <c r="C13" s="1">
        <v>1</v>
      </c>
      <c r="D13" s="1"/>
      <c r="E13" s="1"/>
      <c r="H13" t="s">
        <v>12</v>
      </c>
      <c r="I13" t="s">
        <v>8</v>
      </c>
      <c r="J13" s="1">
        <v>4</v>
      </c>
      <c r="M13" s="5" t="s">
        <v>12</v>
      </c>
      <c r="N13" s="5" t="s">
        <v>8</v>
      </c>
      <c r="O13" s="18">
        <v>1</v>
      </c>
      <c r="P13" s="5"/>
      <c r="W13"/>
      <c r="Z13" s="5" t="s">
        <v>12</v>
      </c>
      <c r="AA13" s="5" t="s">
        <v>8</v>
      </c>
      <c r="AB13" s="18">
        <v>1</v>
      </c>
      <c r="AC13" s="5"/>
      <c r="AF13" s="5" t="s">
        <v>12</v>
      </c>
      <c r="AG13" s="5" t="s">
        <v>8</v>
      </c>
      <c r="AH13" s="18">
        <v>0</v>
      </c>
      <c r="AI13" s="5"/>
      <c r="AK13" s="5" t="s">
        <v>12</v>
      </c>
      <c r="AL13" s="5" t="s">
        <v>8</v>
      </c>
      <c r="AM13" s="18">
        <v>1</v>
      </c>
    </row>
    <row r="14" spans="1:39" x14ac:dyDescent="0.2">
      <c r="A14" t="s">
        <v>12</v>
      </c>
      <c r="B14" t="s">
        <v>9</v>
      </c>
      <c r="C14" s="1">
        <v>1</v>
      </c>
      <c r="D14" s="1"/>
      <c r="E14" s="1"/>
      <c r="H14" t="s">
        <v>12</v>
      </c>
      <c r="I14" t="s">
        <v>9</v>
      </c>
      <c r="J14" s="1">
        <v>5</v>
      </c>
      <c r="M14" s="5" t="s">
        <v>12</v>
      </c>
      <c r="N14" s="5" t="s">
        <v>9</v>
      </c>
      <c r="O14" s="18">
        <v>1</v>
      </c>
      <c r="P14" s="5"/>
      <c r="R14" s="41" t="s">
        <v>177</v>
      </c>
      <c r="S14" s="41"/>
      <c r="T14" s="41"/>
      <c r="W14"/>
      <c r="Z14" s="5" t="s">
        <v>12</v>
      </c>
      <c r="AA14" s="5" t="s">
        <v>9</v>
      </c>
      <c r="AB14" s="18">
        <v>0</v>
      </c>
      <c r="AC14" s="5"/>
      <c r="AF14" s="5" t="s">
        <v>12</v>
      </c>
      <c r="AG14" s="5" t="s">
        <v>9</v>
      </c>
      <c r="AH14" s="18">
        <v>0</v>
      </c>
      <c r="AI14" s="5"/>
      <c r="AK14" s="5" t="s">
        <v>12</v>
      </c>
      <c r="AL14" s="5" t="s">
        <v>9</v>
      </c>
      <c r="AM14" s="18">
        <v>2</v>
      </c>
    </row>
    <row r="15" spans="1:39" ht="19" x14ac:dyDescent="0.25">
      <c r="A15" t="s">
        <v>12</v>
      </c>
      <c r="B15" t="s">
        <v>10</v>
      </c>
      <c r="C15" s="1">
        <v>0</v>
      </c>
      <c r="D15" s="1"/>
      <c r="E15" s="1"/>
      <c r="H15" t="s">
        <v>12</v>
      </c>
      <c r="I15" t="s">
        <v>10</v>
      </c>
      <c r="J15" s="1">
        <v>5</v>
      </c>
      <c r="M15" s="5" t="s">
        <v>12</v>
      </c>
      <c r="N15" s="5" t="s">
        <v>10</v>
      </c>
      <c r="O15" s="18">
        <v>1</v>
      </c>
      <c r="P15" s="5"/>
      <c r="R15" s="13" t="s">
        <v>0</v>
      </c>
      <c r="S15" s="13" t="s">
        <v>1</v>
      </c>
      <c r="T15" s="13" t="s">
        <v>25</v>
      </c>
      <c r="W15"/>
      <c r="Z15" s="5" t="s">
        <v>12</v>
      </c>
      <c r="AA15" s="5" t="s">
        <v>10</v>
      </c>
      <c r="AB15" s="18">
        <v>0</v>
      </c>
      <c r="AC15" s="5"/>
      <c r="AF15" s="5" t="s">
        <v>12</v>
      </c>
      <c r="AG15" s="5" t="s">
        <v>10</v>
      </c>
      <c r="AH15" s="18">
        <v>0</v>
      </c>
      <c r="AI15" s="5"/>
      <c r="AK15" s="5" t="s">
        <v>12</v>
      </c>
      <c r="AL15" s="5" t="s">
        <v>10</v>
      </c>
      <c r="AM15" s="18">
        <v>2</v>
      </c>
    </row>
    <row r="16" spans="1:39" x14ac:dyDescent="0.2">
      <c r="A16" t="s">
        <v>12</v>
      </c>
      <c r="B16" t="s">
        <v>18</v>
      </c>
      <c r="C16" s="1">
        <v>1</v>
      </c>
      <c r="D16" s="1"/>
      <c r="E16" s="1"/>
      <c r="H16" t="s">
        <v>12</v>
      </c>
      <c r="I16" t="s">
        <v>18</v>
      </c>
      <c r="J16" s="1">
        <v>5</v>
      </c>
      <c r="M16" s="5" t="s">
        <v>12</v>
      </c>
      <c r="N16" s="5" t="s">
        <v>18</v>
      </c>
      <c r="O16" s="18">
        <v>1</v>
      </c>
      <c r="P16" s="5"/>
      <c r="R16" t="s">
        <v>106</v>
      </c>
      <c r="S16" t="s">
        <v>103</v>
      </c>
      <c r="T16">
        <v>0</v>
      </c>
      <c r="W16"/>
      <c r="Z16" s="5" t="s">
        <v>12</v>
      </c>
      <c r="AA16" s="5" t="s">
        <v>18</v>
      </c>
      <c r="AB16" s="18">
        <v>1</v>
      </c>
      <c r="AC16" s="5"/>
      <c r="AF16" s="5" t="s">
        <v>12</v>
      </c>
      <c r="AG16" s="5" t="s">
        <v>18</v>
      </c>
      <c r="AH16" s="18">
        <v>0</v>
      </c>
      <c r="AI16" s="5"/>
      <c r="AK16" s="5" t="s">
        <v>12</v>
      </c>
      <c r="AL16" s="5" t="s">
        <v>18</v>
      </c>
      <c r="AM16" s="18">
        <v>1</v>
      </c>
    </row>
    <row r="17" spans="1:36" x14ac:dyDescent="0.2">
      <c r="A17" t="s">
        <v>12</v>
      </c>
      <c r="B17" t="s">
        <v>11</v>
      </c>
      <c r="C17" s="1">
        <v>1</v>
      </c>
      <c r="D17" s="1"/>
      <c r="E17" s="1"/>
      <c r="H17" t="s">
        <v>12</v>
      </c>
      <c r="I17" t="s">
        <v>11</v>
      </c>
      <c r="J17" s="1">
        <v>5</v>
      </c>
      <c r="M17" s="5" t="s">
        <v>12</v>
      </c>
      <c r="N17" s="5" t="s">
        <v>11</v>
      </c>
      <c r="O17" s="18">
        <v>1</v>
      </c>
      <c r="P17" s="5"/>
      <c r="R17" t="s">
        <v>163</v>
      </c>
      <c r="S17" t="s">
        <v>162</v>
      </c>
      <c r="T17">
        <v>2</v>
      </c>
      <c r="W17" s="5" t="s">
        <v>12</v>
      </c>
      <c r="X17" s="5" t="s">
        <v>11</v>
      </c>
      <c r="Y17" s="18">
        <v>2</v>
      </c>
      <c r="Z17" s="5"/>
      <c r="AC17" s="5" t="s">
        <v>12</v>
      </c>
      <c r="AD17" s="5" t="s">
        <v>11</v>
      </c>
      <c r="AE17" s="18">
        <v>1</v>
      </c>
      <c r="AF17" s="5"/>
      <c r="AH17" s="5" t="s">
        <v>12</v>
      </c>
      <c r="AI17" s="5" t="s">
        <v>11</v>
      </c>
      <c r="AJ17" s="18">
        <v>1</v>
      </c>
    </row>
    <row r="18" spans="1:36" x14ac:dyDescent="0.2">
      <c r="C18" s="1"/>
      <c r="D18" s="1"/>
      <c r="E18" s="1"/>
      <c r="J18" s="1"/>
      <c r="M18" s="5"/>
      <c r="N18" s="5"/>
      <c r="O18" s="18"/>
      <c r="P18" s="5"/>
      <c r="W18" s="5"/>
      <c r="X18" s="5"/>
      <c r="Y18" s="18"/>
      <c r="Z18" s="5"/>
      <c r="AC18" s="5"/>
      <c r="AD18" s="5"/>
      <c r="AE18" s="18"/>
      <c r="AF18" s="5"/>
      <c r="AH18" s="5"/>
      <c r="AI18" s="5"/>
      <c r="AJ18" s="18"/>
    </row>
    <row r="19" spans="1:36" x14ac:dyDescent="0.2">
      <c r="A19" t="s">
        <v>13</v>
      </c>
      <c r="B19" t="s">
        <v>6</v>
      </c>
      <c r="C19" s="1">
        <v>1</v>
      </c>
      <c r="D19" s="1"/>
      <c r="E19" s="1"/>
      <c r="H19" t="s">
        <v>13</v>
      </c>
      <c r="I19" t="s">
        <v>6</v>
      </c>
      <c r="J19" s="1">
        <v>7</v>
      </c>
      <c r="M19" s="5" t="s">
        <v>13</v>
      </c>
      <c r="N19" s="5" t="s">
        <v>6</v>
      </c>
      <c r="O19" s="18">
        <v>1</v>
      </c>
      <c r="P19" s="5"/>
      <c r="R19" s="41" t="s">
        <v>178</v>
      </c>
      <c r="S19" s="41"/>
      <c r="T19" s="41"/>
      <c r="W19" s="5" t="s">
        <v>13</v>
      </c>
      <c r="X19" s="5" t="s">
        <v>6</v>
      </c>
      <c r="Y19" s="18">
        <v>2</v>
      </c>
      <c r="Z19" s="5"/>
      <c r="AC19" s="5" t="s">
        <v>13</v>
      </c>
      <c r="AD19" s="5" t="s">
        <v>6</v>
      </c>
      <c r="AE19" s="18">
        <v>0</v>
      </c>
      <c r="AF19" s="5"/>
      <c r="AH19" s="5" t="s">
        <v>13</v>
      </c>
      <c r="AI19" s="5" t="s">
        <v>6</v>
      </c>
      <c r="AJ19" s="18">
        <v>2</v>
      </c>
    </row>
    <row r="20" spans="1:36" ht="19" x14ac:dyDescent="0.25">
      <c r="A20" t="s">
        <v>13</v>
      </c>
      <c r="B20" t="s">
        <v>7</v>
      </c>
      <c r="C20" s="1">
        <v>1</v>
      </c>
      <c r="D20" s="1"/>
      <c r="E20" s="1"/>
      <c r="H20" t="s">
        <v>13</v>
      </c>
      <c r="I20" t="s">
        <v>7</v>
      </c>
      <c r="J20" s="1">
        <v>5</v>
      </c>
      <c r="M20" s="5" t="s">
        <v>13</v>
      </c>
      <c r="N20" s="5" t="s">
        <v>7</v>
      </c>
      <c r="O20" s="18">
        <v>1</v>
      </c>
      <c r="P20" s="5"/>
      <c r="R20" s="13" t="s">
        <v>0</v>
      </c>
      <c r="S20" s="13" t="s">
        <v>1</v>
      </c>
      <c r="T20" s="13" t="s">
        <v>25</v>
      </c>
      <c r="V20" s="2"/>
      <c r="W20" s="5" t="s">
        <v>13</v>
      </c>
      <c r="X20" s="5" t="s">
        <v>7</v>
      </c>
      <c r="Y20" s="18">
        <v>1</v>
      </c>
      <c r="Z20" s="5"/>
      <c r="AC20" s="5" t="s">
        <v>13</v>
      </c>
      <c r="AD20" s="5" t="s">
        <v>7</v>
      </c>
      <c r="AE20" s="18">
        <v>1</v>
      </c>
      <c r="AF20" s="5"/>
      <c r="AH20" s="5" t="s">
        <v>13</v>
      </c>
      <c r="AI20" s="5" t="s">
        <v>7</v>
      </c>
      <c r="AJ20" s="18">
        <v>2</v>
      </c>
    </row>
    <row r="21" spans="1:36" x14ac:dyDescent="0.2">
      <c r="A21" t="s">
        <v>13</v>
      </c>
      <c r="B21" t="s">
        <v>8</v>
      </c>
      <c r="C21" s="1">
        <v>1</v>
      </c>
      <c r="D21" s="1"/>
      <c r="E21" s="1"/>
      <c r="H21" t="s">
        <v>13</v>
      </c>
      <c r="I21" t="s">
        <v>8</v>
      </c>
      <c r="J21" s="1">
        <v>5</v>
      </c>
      <c r="M21" s="5" t="s">
        <v>13</v>
      </c>
      <c r="N21" s="5" t="s">
        <v>8</v>
      </c>
      <c r="O21" s="18">
        <v>1</v>
      </c>
      <c r="P21" s="5"/>
      <c r="R21" t="s">
        <v>106</v>
      </c>
      <c r="S21" t="s">
        <v>103</v>
      </c>
      <c r="T21">
        <v>0</v>
      </c>
      <c r="V21" s="2"/>
      <c r="W21" s="5" t="s">
        <v>13</v>
      </c>
      <c r="X21" s="5" t="s">
        <v>8</v>
      </c>
      <c r="Y21" s="18">
        <v>2</v>
      </c>
      <c r="Z21" s="5"/>
      <c r="AC21" s="5" t="s">
        <v>13</v>
      </c>
      <c r="AD21" s="5" t="s">
        <v>8</v>
      </c>
      <c r="AE21" s="18">
        <v>1</v>
      </c>
      <c r="AF21" s="5"/>
      <c r="AH21" s="5" t="s">
        <v>13</v>
      </c>
      <c r="AI21" s="5" t="s">
        <v>8</v>
      </c>
      <c r="AJ21" s="18">
        <v>1</v>
      </c>
    </row>
    <row r="22" spans="1:36" x14ac:dyDescent="0.2">
      <c r="A22" t="s">
        <v>13</v>
      </c>
      <c r="B22" t="s">
        <v>9</v>
      </c>
      <c r="C22" s="1">
        <v>1</v>
      </c>
      <c r="D22" s="1"/>
      <c r="E22" s="1"/>
      <c r="H22" t="s">
        <v>13</v>
      </c>
      <c r="I22" t="s">
        <v>9</v>
      </c>
      <c r="J22" s="1">
        <v>5</v>
      </c>
      <c r="M22" s="5" t="s">
        <v>13</v>
      </c>
      <c r="N22" s="5" t="s">
        <v>9</v>
      </c>
      <c r="O22" s="18">
        <v>1</v>
      </c>
      <c r="P22" s="5"/>
      <c r="R22" t="s">
        <v>163</v>
      </c>
      <c r="S22" t="s">
        <v>162</v>
      </c>
      <c r="T22">
        <v>0</v>
      </c>
      <c r="V22" s="2"/>
      <c r="W22" s="5" t="s">
        <v>13</v>
      </c>
      <c r="X22" s="5" t="s">
        <v>9</v>
      </c>
      <c r="Y22" s="18">
        <v>2</v>
      </c>
      <c r="Z22" s="5"/>
      <c r="AC22" s="5" t="s">
        <v>13</v>
      </c>
      <c r="AD22" s="5" t="s">
        <v>9</v>
      </c>
      <c r="AE22" s="18">
        <v>0</v>
      </c>
      <c r="AF22" s="5"/>
      <c r="AH22" s="5" t="s">
        <v>13</v>
      </c>
      <c r="AI22" s="5" t="s">
        <v>9</v>
      </c>
      <c r="AJ22" s="18">
        <v>2</v>
      </c>
    </row>
    <row r="23" spans="1:36" x14ac:dyDescent="0.2">
      <c r="A23" t="s">
        <v>13</v>
      </c>
      <c r="B23" t="s">
        <v>10</v>
      </c>
      <c r="C23" s="1">
        <v>1</v>
      </c>
      <c r="D23" s="1"/>
      <c r="E23" s="1"/>
      <c r="H23" t="s">
        <v>13</v>
      </c>
      <c r="I23" t="s">
        <v>10</v>
      </c>
      <c r="J23" s="1">
        <v>5</v>
      </c>
      <c r="M23" s="5" t="s">
        <v>13</v>
      </c>
      <c r="N23" s="5" t="s">
        <v>10</v>
      </c>
      <c r="O23" s="18">
        <v>1</v>
      </c>
      <c r="P23" s="5"/>
      <c r="V23" s="2"/>
      <c r="W23" s="5" t="s">
        <v>13</v>
      </c>
      <c r="X23" s="5" t="s">
        <v>10</v>
      </c>
      <c r="Y23" s="18">
        <v>1</v>
      </c>
      <c r="Z23" s="5"/>
      <c r="AC23" s="5" t="s">
        <v>13</v>
      </c>
      <c r="AD23" s="5" t="s">
        <v>10</v>
      </c>
      <c r="AE23" s="18">
        <v>0</v>
      </c>
      <c r="AF23" s="5"/>
      <c r="AH23" s="5" t="s">
        <v>13</v>
      </c>
      <c r="AI23" s="5" t="s">
        <v>10</v>
      </c>
      <c r="AJ23" s="18">
        <v>2</v>
      </c>
    </row>
    <row r="24" spans="1:36" x14ac:dyDescent="0.2">
      <c r="A24" t="s">
        <v>13</v>
      </c>
      <c r="B24" t="s">
        <v>18</v>
      </c>
      <c r="C24" s="1">
        <v>1</v>
      </c>
      <c r="D24" s="1"/>
      <c r="E24" s="1"/>
      <c r="H24" t="s">
        <v>13</v>
      </c>
      <c r="I24" t="s">
        <v>18</v>
      </c>
      <c r="J24" s="1">
        <v>5</v>
      </c>
      <c r="M24" s="5" t="s">
        <v>13</v>
      </c>
      <c r="N24" s="5" t="s">
        <v>18</v>
      </c>
      <c r="O24" s="18">
        <v>1</v>
      </c>
      <c r="P24" s="5"/>
      <c r="R24" s="41" t="s">
        <v>187</v>
      </c>
      <c r="S24" s="41"/>
      <c r="T24" s="41"/>
      <c r="V24" s="2"/>
      <c r="W24" s="5" t="s">
        <v>13</v>
      </c>
      <c r="X24" s="5" t="s">
        <v>18</v>
      </c>
      <c r="Y24" s="18">
        <v>1</v>
      </c>
      <c r="Z24" s="5"/>
      <c r="AC24" s="5" t="s">
        <v>13</v>
      </c>
      <c r="AD24" s="5" t="s">
        <v>18</v>
      </c>
      <c r="AE24" s="18">
        <v>0</v>
      </c>
      <c r="AF24" s="5"/>
      <c r="AH24" s="5" t="s">
        <v>13</v>
      </c>
      <c r="AI24" s="5" t="s">
        <v>18</v>
      </c>
      <c r="AJ24" s="18">
        <v>2</v>
      </c>
    </row>
    <row r="25" spans="1:36" ht="19" x14ac:dyDescent="0.25">
      <c r="A25" t="s">
        <v>13</v>
      </c>
      <c r="B25" t="s">
        <v>11</v>
      </c>
      <c r="C25" s="1">
        <v>1</v>
      </c>
      <c r="D25" s="1"/>
      <c r="E25" s="1"/>
      <c r="H25" t="s">
        <v>13</v>
      </c>
      <c r="I25" t="s">
        <v>11</v>
      </c>
      <c r="J25" s="1">
        <v>5</v>
      </c>
      <c r="M25" s="5" t="s">
        <v>13</v>
      </c>
      <c r="N25" s="5" t="s">
        <v>11</v>
      </c>
      <c r="O25" s="18">
        <v>1</v>
      </c>
      <c r="P25" s="5"/>
      <c r="R25" s="13" t="s">
        <v>0</v>
      </c>
      <c r="S25" s="13" t="s">
        <v>1</v>
      </c>
      <c r="T25" s="13" t="s">
        <v>25</v>
      </c>
      <c r="W25" s="5" t="s">
        <v>13</v>
      </c>
      <c r="X25" s="5" t="s">
        <v>11</v>
      </c>
      <c r="Y25" s="18">
        <v>1</v>
      </c>
      <c r="Z25" s="5"/>
      <c r="AC25" s="5" t="s">
        <v>13</v>
      </c>
      <c r="AD25" s="5" t="s">
        <v>11</v>
      </c>
      <c r="AE25" s="18">
        <v>0</v>
      </c>
      <c r="AF25" s="5"/>
      <c r="AH25" s="5" t="s">
        <v>13</v>
      </c>
      <c r="AI25" s="5" t="s">
        <v>11</v>
      </c>
      <c r="AJ25" s="18">
        <v>1</v>
      </c>
    </row>
    <row r="26" spans="1:36" x14ac:dyDescent="0.2">
      <c r="C26" s="1"/>
      <c r="D26" s="1"/>
      <c r="E26" s="1"/>
      <c r="J26" s="1"/>
      <c r="M26" s="5"/>
      <c r="N26" s="5"/>
      <c r="O26" s="18"/>
      <c r="P26" s="5"/>
      <c r="R26" t="s">
        <v>106</v>
      </c>
      <c r="S26" t="s">
        <v>103</v>
      </c>
      <c r="T26">
        <v>0</v>
      </c>
      <c r="W26" s="5"/>
      <c r="X26" s="5"/>
      <c r="Y26" s="18"/>
      <c r="Z26" s="5"/>
      <c r="AC26" s="5"/>
      <c r="AD26" s="5"/>
      <c r="AE26" s="18"/>
      <c r="AF26" s="5"/>
      <c r="AH26" s="5"/>
      <c r="AI26" s="5"/>
      <c r="AJ26" s="18"/>
    </row>
    <row r="27" spans="1:36" x14ac:dyDescent="0.2">
      <c r="A27" t="s">
        <v>14</v>
      </c>
      <c r="B27" t="s">
        <v>6</v>
      </c>
      <c r="C27" s="1">
        <v>1</v>
      </c>
      <c r="D27" s="1"/>
      <c r="E27" s="1"/>
      <c r="H27" t="s">
        <v>14</v>
      </c>
      <c r="I27" t="s">
        <v>6</v>
      </c>
      <c r="J27" s="1">
        <v>6</v>
      </c>
      <c r="M27" s="5" t="s">
        <v>14</v>
      </c>
      <c r="N27" s="5" t="s">
        <v>6</v>
      </c>
      <c r="O27" s="18">
        <v>1</v>
      </c>
      <c r="P27" s="5"/>
      <c r="R27" t="s">
        <v>163</v>
      </c>
      <c r="S27" t="s">
        <v>162</v>
      </c>
      <c r="T27">
        <v>1</v>
      </c>
      <c r="W27" s="5" t="s">
        <v>14</v>
      </c>
      <c r="X27" s="5" t="s">
        <v>6</v>
      </c>
      <c r="Y27" s="18">
        <v>1</v>
      </c>
      <c r="Z27" s="5"/>
      <c r="AC27" s="5" t="s">
        <v>14</v>
      </c>
      <c r="AD27" s="5" t="s">
        <v>6</v>
      </c>
      <c r="AE27" s="18">
        <v>0</v>
      </c>
      <c r="AF27" s="5"/>
      <c r="AH27" s="5" t="s">
        <v>14</v>
      </c>
      <c r="AI27" s="5" t="s">
        <v>6</v>
      </c>
      <c r="AJ27" s="18">
        <v>1</v>
      </c>
    </row>
    <row r="28" spans="1:36" x14ac:dyDescent="0.2">
      <c r="A28" t="s">
        <v>14</v>
      </c>
      <c r="B28" t="s">
        <v>7</v>
      </c>
      <c r="C28" s="1">
        <v>1</v>
      </c>
      <c r="D28" s="1"/>
      <c r="E28" s="1"/>
      <c r="H28" t="s">
        <v>14</v>
      </c>
      <c r="I28" t="s">
        <v>7</v>
      </c>
      <c r="J28" s="1">
        <v>5</v>
      </c>
      <c r="M28" s="5" t="s">
        <v>14</v>
      </c>
      <c r="N28" s="5" t="s">
        <v>7</v>
      </c>
      <c r="O28" s="18">
        <v>1</v>
      </c>
      <c r="P28" s="5"/>
      <c r="W28" s="5" t="s">
        <v>14</v>
      </c>
      <c r="X28" s="5" t="s">
        <v>7</v>
      </c>
      <c r="Y28" s="18">
        <v>0</v>
      </c>
      <c r="Z28" s="5"/>
      <c r="AC28" s="5" t="s">
        <v>14</v>
      </c>
      <c r="AD28" s="5" t="s">
        <v>7</v>
      </c>
      <c r="AE28" s="18">
        <v>0</v>
      </c>
      <c r="AF28" s="5"/>
      <c r="AH28" s="5" t="s">
        <v>14</v>
      </c>
      <c r="AI28" s="5" t="s">
        <v>7</v>
      </c>
      <c r="AJ28" s="18">
        <v>1</v>
      </c>
    </row>
    <row r="29" spans="1:36" x14ac:dyDescent="0.2">
      <c r="A29" t="s">
        <v>14</v>
      </c>
      <c r="B29" t="s">
        <v>8</v>
      </c>
      <c r="C29" s="1">
        <v>1</v>
      </c>
      <c r="D29" s="1"/>
      <c r="E29" s="1"/>
      <c r="H29" t="s">
        <v>14</v>
      </c>
      <c r="I29" t="s">
        <v>8</v>
      </c>
      <c r="J29" s="1">
        <v>5</v>
      </c>
      <c r="M29" s="5" t="s">
        <v>14</v>
      </c>
      <c r="N29" s="5" t="s">
        <v>8</v>
      </c>
      <c r="O29" s="18">
        <v>1</v>
      </c>
      <c r="P29" s="5"/>
      <c r="R29" s="41" t="s">
        <v>108</v>
      </c>
      <c r="S29" s="41"/>
      <c r="T29" s="41"/>
      <c r="W29" s="5" t="s">
        <v>14</v>
      </c>
      <c r="X29" s="5" t="s">
        <v>8</v>
      </c>
      <c r="Y29" s="18">
        <v>1</v>
      </c>
      <c r="Z29" s="5"/>
      <c r="AC29" s="5" t="s">
        <v>14</v>
      </c>
      <c r="AD29" s="5" t="s">
        <v>8</v>
      </c>
      <c r="AE29" s="18">
        <v>0</v>
      </c>
      <c r="AF29" s="5"/>
      <c r="AH29" s="5" t="s">
        <v>14</v>
      </c>
      <c r="AI29" s="5" t="s">
        <v>8</v>
      </c>
      <c r="AJ29" s="18">
        <v>2</v>
      </c>
    </row>
    <row r="30" spans="1:36" ht="19" x14ac:dyDescent="0.25">
      <c r="A30" t="s">
        <v>14</v>
      </c>
      <c r="B30" t="s">
        <v>9</v>
      </c>
      <c r="C30" s="1">
        <v>1</v>
      </c>
      <c r="D30" s="1"/>
      <c r="E30" s="1"/>
      <c r="H30" t="s">
        <v>14</v>
      </c>
      <c r="I30" t="s">
        <v>9</v>
      </c>
      <c r="J30" s="1">
        <v>6</v>
      </c>
      <c r="M30" s="5" t="s">
        <v>14</v>
      </c>
      <c r="N30" s="5" t="s">
        <v>9</v>
      </c>
      <c r="O30" s="18">
        <v>1</v>
      </c>
      <c r="P30" s="5"/>
      <c r="R30" s="13" t="s">
        <v>0</v>
      </c>
      <c r="S30" s="13" t="s">
        <v>153</v>
      </c>
      <c r="T30" s="13" t="s">
        <v>25</v>
      </c>
      <c r="W30" s="5" t="s">
        <v>14</v>
      </c>
      <c r="X30" s="5" t="s">
        <v>9</v>
      </c>
      <c r="Y30" s="18">
        <v>2</v>
      </c>
      <c r="Z30" s="5"/>
      <c r="AC30" s="5" t="s">
        <v>14</v>
      </c>
      <c r="AD30" s="5" t="s">
        <v>9</v>
      </c>
      <c r="AE30" s="18">
        <v>0</v>
      </c>
      <c r="AF30" s="5"/>
      <c r="AH30" s="5" t="s">
        <v>14</v>
      </c>
      <c r="AI30" s="5" t="s">
        <v>9</v>
      </c>
      <c r="AJ30" s="18">
        <v>1</v>
      </c>
    </row>
    <row r="31" spans="1:36" x14ac:dyDescent="0.2">
      <c r="A31" t="s">
        <v>14</v>
      </c>
      <c r="B31" t="s">
        <v>10</v>
      </c>
      <c r="C31" s="1">
        <v>1</v>
      </c>
      <c r="D31" s="1"/>
      <c r="E31" s="1"/>
      <c r="H31" t="s">
        <v>14</v>
      </c>
      <c r="I31" t="s">
        <v>10</v>
      </c>
      <c r="J31" s="1">
        <v>5</v>
      </c>
      <c r="M31" s="5" t="s">
        <v>14</v>
      </c>
      <c r="N31" s="5" t="s">
        <v>10</v>
      </c>
      <c r="O31" s="18">
        <v>1</v>
      </c>
      <c r="P31" s="5"/>
      <c r="R31" t="s">
        <v>147</v>
      </c>
      <c r="S31" t="s">
        <v>150</v>
      </c>
      <c r="T31">
        <v>2.92</v>
      </c>
      <c r="W31" s="5" t="s">
        <v>14</v>
      </c>
      <c r="X31" s="5" t="s">
        <v>10</v>
      </c>
      <c r="Y31" s="18">
        <v>0</v>
      </c>
      <c r="Z31" s="5"/>
      <c r="AC31" s="5" t="s">
        <v>14</v>
      </c>
      <c r="AD31" s="5" t="s">
        <v>10</v>
      </c>
      <c r="AE31" s="18">
        <v>0</v>
      </c>
      <c r="AF31" s="5"/>
      <c r="AH31" s="5" t="s">
        <v>14</v>
      </c>
      <c r="AI31" s="5" t="s">
        <v>10</v>
      </c>
      <c r="AJ31" s="18">
        <v>1</v>
      </c>
    </row>
    <row r="32" spans="1:36" x14ac:dyDescent="0.2">
      <c r="A32" t="s">
        <v>14</v>
      </c>
      <c r="B32" t="s">
        <v>18</v>
      </c>
      <c r="C32" s="1">
        <v>1</v>
      </c>
      <c r="D32" s="1"/>
      <c r="E32" s="1"/>
      <c r="H32" t="s">
        <v>14</v>
      </c>
      <c r="I32" t="s">
        <v>18</v>
      </c>
      <c r="J32" s="1">
        <v>6</v>
      </c>
      <c r="M32" s="5" t="s">
        <v>14</v>
      </c>
      <c r="N32" s="5" t="s">
        <v>18</v>
      </c>
      <c r="O32" s="18">
        <v>0</v>
      </c>
      <c r="P32" s="5"/>
      <c r="R32" t="s">
        <v>147</v>
      </c>
      <c r="S32" t="s">
        <v>149</v>
      </c>
      <c r="T32">
        <v>5.4160000000000004</v>
      </c>
      <c r="W32" s="5" t="s">
        <v>14</v>
      </c>
      <c r="X32" s="5" t="s">
        <v>18</v>
      </c>
      <c r="Y32" s="18">
        <v>1</v>
      </c>
      <c r="Z32" s="5"/>
      <c r="AC32" s="5" t="s">
        <v>14</v>
      </c>
      <c r="AD32" s="5" t="s">
        <v>18</v>
      </c>
      <c r="AE32" s="18">
        <v>0</v>
      </c>
      <c r="AF32" s="5"/>
      <c r="AH32" s="5" t="s">
        <v>14</v>
      </c>
      <c r="AI32" s="5" t="s">
        <v>18</v>
      </c>
      <c r="AJ32" s="18">
        <v>1</v>
      </c>
    </row>
    <row r="33" spans="1:36" x14ac:dyDescent="0.2">
      <c r="A33" t="s">
        <v>14</v>
      </c>
      <c r="B33" t="s">
        <v>11</v>
      </c>
      <c r="C33" s="1">
        <v>1</v>
      </c>
      <c r="D33" s="1"/>
      <c r="E33" s="1"/>
      <c r="H33" t="s">
        <v>14</v>
      </c>
      <c r="I33" t="s">
        <v>11</v>
      </c>
      <c r="J33" s="1">
        <v>5</v>
      </c>
      <c r="M33" s="5" t="s">
        <v>14</v>
      </c>
      <c r="N33" s="5" t="s">
        <v>11</v>
      </c>
      <c r="O33" s="18">
        <v>1</v>
      </c>
      <c r="P33" s="5"/>
      <c r="R33" t="s">
        <v>147</v>
      </c>
      <c r="S33" t="s">
        <v>151</v>
      </c>
      <c r="T33">
        <v>6.1660000000000004</v>
      </c>
      <c r="W33" s="5" t="s">
        <v>14</v>
      </c>
      <c r="X33" s="5" t="s">
        <v>11</v>
      </c>
      <c r="Y33" s="18">
        <v>2</v>
      </c>
      <c r="Z33" s="5"/>
      <c r="AC33" s="5" t="s">
        <v>14</v>
      </c>
      <c r="AD33" s="5" t="s">
        <v>11</v>
      </c>
      <c r="AE33" s="18">
        <v>0</v>
      </c>
      <c r="AF33" s="5"/>
      <c r="AH33" s="5" t="s">
        <v>14</v>
      </c>
      <c r="AI33" s="5" t="s">
        <v>11</v>
      </c>
      <c r="AJ33" s="18">
        <v>1</v>
      </c>
    </row>
    <row r="34" spans="1:36" x14ac:dyDescent="0.2">
      <c r="C34" s="1"/>
      <c r="D34" s="1"/>
      <c r="E34" s="1"/>
      <c r="J34" s="1"/>
      <c r="M34" s="5"/>
      <c r="N34" s="5"/>
      <c r="O34" s="18"/>
      <c r="P34" s="5"/>
      <c r="S34" t="s">
        <v>155</v>
      </c>
      <c r="T34">
        <v>5.5</v>
      </c>
      <c r="W34" s="5"/>
      <c r="X34" s="5"/>
      <c r="Y34" s="18"/>
      <c r="Z34" s="5"/>
      <c r="AC34" s="5"/>
      <c r="AD34" s="5"/>
      <c r="AE34" s="18"/>
      <c r="AF34" s="5"/>
      <c r="AH34" s="5"/>
      <c r="AI34" s="5"/>
      <c r="AJ34" s="18"/>
    </row>
    <row r="35" spans="1:36" x14ac:dyDescent="0.2">
      <c r="A35" t="s">
        <v>26</v>
      </c>
      <c r="B35" t="s">
        <v>6</v>
      </c>
      <c r="C35" s="1">
        <v>1</v>
      </c>
      <c r="D35" s="1"/>
      <c r="E35" s="1"/>
      <c r="H35" t="s">
        <v>26</v>
      </c>
      <c r="I35" t="s">
        <v>6</v>
      </c>
      <c r="J35" s="1">
        <v>5</v>
      </c>
      <c r="M35" s="5" t="s">
        <v>26</v>
      </c>
      <c r="N35" s="5" t="s">
        <v>6</v>
      </c>
      <c r="O35" s="18">
        <v>1</v>
      </c>
      <c r="P35" s="5"/>
      <c r="W35" s="5" t="s">
        <v>26</v>
      </c>
      <c r="X35" s="5" t="s">
        <v>6</v>
      </c>
      <c r="Y35" s="18">
        <v>2</v>
      </c>
      <c r="Z35" s="5"/>
      <c r="AC35" s="5" t="s">
        <v>26</v>
      </c>
      <c r="AD35" s="5" t="s">
        <v>6</v>
      </c>
      <c r="AE35" s="18">
        <v>0</v>
      </c>
      <c r="AF35" s="5"/>
      <c r="AH35" s="5" t="s">
        <v>26</v>
      </c>
      <c r="AI35" s="5" t="s">
        <v>6</v>
      </c>
      <c r="AJ35" s="18">
        <v>2</v>
      </c>
    </row>
    <row r="36" spans="1:36" x14ac:dyDescent="0.2">
      <c r="A36" t="s">
        <v>26</v>
      </c>
      <c r="B36" t="s">
        <v>7</v>
      </c>
      <c r="C36" s="1">
        <v>0</v>
      </c>
      <c r="D36" s="1"/>
      <c r="E36" s="1"/>
      <c r="H36" t="s">
        <v>26</v>
      </c>
      <c r="I36" t="s">
        <v>7</v>
      </c>
      <c r="J36" s="1">
        <v>5</v>
      </c>
      <c r="M36" s="5" t="s">
        <v>26</v>
      </c>
      <c r="N36" s="5" t="s">
        <v>7</v>
      </c>
      <c r="O36" s="18">
        <v>1</v>
      </c>
      <c r="P36" s="5"/>
      <c r="S36" t="s">
        <v>154</v>
      </c>
      <c r="T36">
        <f>SUM(T31:T34)/4</f>
        <v>5.0005000000000006</v>
      </c>
      <c r="W36" s="5" t="s">
        <v>26</v>
      </c>
      <c r="X36" s="5" t="s">
        <v>7</v>
      </c>
      <c r="Y36" s="18">
        <v>0</v>
      </c>
      <c r="Z36" s="5"/>
      <c r="AC36" s="5" t="s">
        <v>26</v>
      </c>
      <c r="AD36" s="5" t="s">
        <v>7</v>
      </c>
      <c r="AE36" s="18">
        <v>0</v>
      </c>
      <c r="AF36" s="5"/>
      <c r="AH36" s="5" t="s">
        <v>26</v>
      </c>
      <c r="AI36" s="5" t="s">
        <v>7</v>
      </c>
      <c r="AJ36" s="18">
        <v>2</v>
      </c>
    </row>
    <row r="37" spans="1:36" x14ac:dyDescent="0.2">
      <c r="A37" t="s">
        <v>26</v>
      </c>
      <c r="B37" t="s">
        <v>8</v>
      </c>
      <c r="C37" s="1">
        <v>1</v>
      </c>
      <c r="D37" s="1"/>
      <c r="E37" s="1"/>
      <c r="H37" t="s">
        <v>26</v>
      </c>
      <c r="I37" t="s">
        <v>8</v>
      </c>
      <c r="J37" s="1">
        <v>5</v>
      </c>
      <c r="M37" s="5" t="s">
        <v>26</v>
      </c>
      <c r="N37" s="5" t="s">
        <v>8</v>
      </c>
      <c r="O37" s="18">
        <v>1</v>
      </c>
      <c r="P37" s="5"/>
      <c r="W37" s="5" t="s">
        <v>26</v>
      </c>
      <c r="X37" s="5" t="s">
        <v>8</v>
      </c>
      <c r="Y37" s="18">
        <v>1</v>
      </c>
      <c r="Z37" s="5"/>
      <c r="AC37" s="5" t="s">
        <v>26</v>
      </c>
      <c r="AD37" s="5" t="s">
        <v>8</v>
      </c>
      <c r="AE37" s="18">
        <v>0</v>
      </c>
      <c r="AF37" s="5"/>
      <c r="AH37" s="5" t="s">
        <v>26</v>
      </c>
      <c r="AI37" s="5" t="s">
        <v>8</v>
      </c>
      <c r="AJ37" s="18">
        <v>2</v>
      </c>
    </row>
    <row r="38" spans="1:36" x14ac:dyDescent="0.2">
      <c r="A38" t="s">
        <v>26</v>
      </c>
      <c r="B38" t="s">
        <v>9</v>
      </c>
      <c r="C38" s="1">
        <v>1</v>
      </c>
      <c r="D38" s="1"/>
      <c r="E38" s="1"/>
      <c r="H38" t="s">
        <v>26</v>
      </c>
      <c r="I38" t="s">
        <v>9</v>
      </c>
      <c r="J38" s="1">
        <v>4</v>
      </c>
      <c r="M38" s="5" t="s">
        <v>26</v>
      </c>
      <c r="N38" s="5" t="s">
        <v>9</v>
      </c>
      <c r="O38" s="18">
        <v>1</v>
      </c>
      <c r="P38" s="5"/>
      <c r="W38" s="5" t="s">
        <v>26</v>
      </c>
      <c r="X38" s="5" t="s">
        <v>9</v>
      </c>
      <c r="Y38" s="18">
        <v>2</v>
      </c>
      <c r="Z38" s="5"/>
      <c r="AC38" s="5" t="s">
        <v>26</v>
      </c>
      <c r="AD38" s="5" t="s">
        <v>9</v>
      </c>
      <c r="AE38" s="18">
        <v>0</v>
      </c>
      <c r="AF38" s="5"/>
      <c r="AH38" s="5" t="s">
        <v>26</v>
      </c>
      <c r="AI38" s="5" t="s">
        <v>9</v>
      </c>
      <c r="AJ38" s="18">
        <v>2</v>
      </c>
    </row>
    <row r="39" spans="1:36" x14ac:dyDescent="0.2">
      <c r="A39" t="s">
        <v>26</v>
      </c>
      <c r="B39" t="s">
        <v>10</v>
      </c>
      <c r="C39" s="1">
        <v>1</v>
      </c>
      <c r="D39" s="1"/>
      <c r="E39" s="1"/>
      <c r="H39" t="s">
        <v>26</v>
      </c>
      <c r="I39" t="s">
        <v>10</v>
      </c>
      <c r="J39" s="1">
        <v>5</v>
      </c>
      <c r="M39" s="5" t="s">
        <v>26</v>
      </c>
      <c r="N39" s="5" t="s">
        <v>10</v>
      </c>
      <c r="O39" s="18">
        <v>1</v>
      </c>
      <c r="P39" s="5"/>
      <c r="R39" s="41" t="s">
        <v>141</v>
      </c>
      <c r="S39" s="41"/>
      <c r="T39" s="41"/>
      <c r="W39" s="5" t="s">
        <v>26</v>
      </c>
      <c r="X39" s="5" t="s">
        <v>10</v>
      </c>
      <c r="Y39" s="18">
        <v>1</v>
      </c>
      <c r="Z39" s="5"/>
      <c r="AC39" s="5" t="s">
        <v>26</v>
      </c>
      <c r="AD39" s="5" t="s">
        <v>10</v>
      </c>
      <c r="AE39" s="18">
        <v>0</v>
      </c>
      <c r="AF39" s="5"/>
      <c r="AH39" s="5" t="s">
        <v>26</v>
      </c>
      <c r="AI39" s="5" t="s">
        <v>10</v>
      </c>
      <c r="AJ39" s="18">
        <v>0</v>
      </c>
    </row>
    <row r="40" spans="1:36" ht="19" x14ac:dyDescent="0.25">
      <c r="A40" t="s">
        <v>26</v>
      </c>
      <c r="B40" t="s">
        <v>18</v>
      </c>
      <c r="C40" s="1">
        <v>0</v>
      </c>
      <c r="D40" s="1"/>
      <c r="E40" s="1"/>
      <c r="H40" t="s">
        <v>26</v>
      </c>
      <c r="I40" t="s">
        <v>18</v>
      </c>
      <c r="J40" s="1">
        <v>5</v>
      </c>
      <c r="M40" s="5" t="s">
        <v>26</v>
      </c>
      <c r="N40" s="5" t="s">
        <v>18</v>
      </c>
      <c r="O40" s="18">
        <v>1</v>
      </c>
      <c r="P40" s="5"/>
      <c r="R40" s="13" t="s">
        <v>0</v>
      </c>
      <c r="S40" s="13" t="s">
        <v>1</v>
      </c>
      <c r="T40" s="13" t="s">
        <v>25</v>
      </c>
      <c r="W40" s="5" t="s">
        <v>26</v>
      </c>
      <c r="X40" s="5" t="s">
        <v>18</v>
      </c>
      <c r="Y40" s="18">
        <v>1</v>
      </c>
      <c r="Z40" s="5"/>
      <c r="AC40" s="5" t="s">
        <v>26</v>
      </c>
      <c r="AD40" s="5" t="s">
        <v>18</v>
      </c>
      <c r="AE40" s="18">
        <v>0</v>
      </c>
      <c r="AF40" s="5"/>
      <c r="AH40" s="5" t="s">
        <v>26</v>
      </c>
      <c r="AI40" s="5" t="s">
        <v>18</v>
      </c>
      <c r="AJ40" s="18">
        <v>2</v>
      </c>
    </row>
    <row r="41" spans="1:36" x14ac:dyDescent="0.2">
      <c r="A41" t="s">
        <v>26</v>
      </c>
      <c r="B41" t="s">
        <v>11</v>
      </c>
      <c r="C41" s="1">
        <v>0</v>
      </c>
      <c r="H41" t="s">
        <v>26</v>
      </c>
      <c r="I41" t="s">
        <v>11</v>
      </c>
      <c r="J41" s="1">
        <v>5</v>
      </c>
      <c r="M41" s="5" t="s">
        <v>26</v>
      </c>
      <c r="N41" s="5" t="s">
        <v>11</v>
      </c>
      <c r="O41" s="18">
        <v>1</v>
      </c>
      <c r="P41" s="5"/>
      <c r="R41" t="s">
        <v>120</v>
      </c>
      <c r="S41" t="s">
        <v>103</v>
      </c>
      <c r="T41">
        <v>5.19</v>
      </c>
      <c r="W41" s="5" t="s">
        <v>26</v>
      </c>
      <c r="X41" s="5" t="s">
        <v>11</v>
      </c>
      <c r="Y41" s="18">
        <v>1</v>
      </c>
      <c r="Z41" s="5"/>
      <c r="AC41" s="5" t="s">
        <v>26</v>
      </c>
      <c r="AD41" s="5" t="s">
        <v>11</v>
      </c>
      <c r="AE41" s="18">
        <v>0</v>
      </c>
      <c r="AF41" s="5"/>
      <c r="AH41" s="5" t="s">
        <v>26</v>
      </c>
      <c r="AI41" s="5" t="s">
        <v>11</v>
      </c>
      <c r="AJ41" s="18">
        <v>0</v>
      </c>
    </row>
    <row r="42" spans="1:36" x14ac:dyDescent="0.2">
      <c r="D42" s="1"/>
      <c r="E42" s="1"/>
      <c r="M42" s="5"/>
      <c r="N42" s="5"/>
      <c r="O42" s="5"/>
      <c r="P42" s="5"/>
      <c r="W42" s="5"/>
      <c r="X42" s="5"/>
      <c r="Y42" s="5"/>
      <c r="Z42" s="5"/>
      <c r="AC42" s="5"/>
      <c r="AD42" s="5"/>
      <c r="AE42" s="5"/>
      <c r="AF42" s="5"/>
      <c r="AH42" s="5"/>
      <c r="AI42" s="5"/>
      <c r="AJ42" s="5"/>
    </row>
    <row r="43" spans="1:36" x14ac:dyDescent="0.2">
      <c r="A43" t="s">
        <v>16</v>
      </c>
      <c r="B43" t="s">
        <v>6</v>
      </c>
      <c r="C43" s="1">
        <v>1</v>
      </c>
      <c r="D43" s="1"/>
      <c r="E43" s="1"/>
      <c r="H43" t="s">
        <v>16</v>
      </c>
      <c r="I43" t="s">
        <v>6</v>
      </c>
      <c r="J43" s="1">
        <v>5</v>
      </c>
      <c r="M43" s="5" t="s">
        <v>16</v>
      </c>
      <c r="N43" s="5" t="s">
        <v>6</v>
      </c>
      <c r="O43" s="18">
        <v>1</v>
      </c>
      <c r="P43" s="5"/>
      <c r="R43" t="s">
        <v>121</v>
      </c>
      <c r="T43">
        <v>8.2899999999999991</v>
      </c>
      <c r="W43" s="5" t="s">
        <v>16</v>
      </c>
      <c r="X43" s="5" t="s">
        <v>6</v>
      </c>
      <c r="Y43" s="18">
        <v>2</v>
      </c>
      <c r="Z43" s="5"/>
      <c r="AC43" s="5" t="s">
        <v>16</v>
      </c>
      <c r="AD43" s="5" t="s">
        <v>6</v>
      </c>
      <c r="AE43" s="18">
        <v>0</v>
      </c>
      <c r="AF43" s="5"/>
      <c r="AH43" s="5" t="s">
        <v>16</v>
      </c>
      <c r="AI43" s="5" t="s">
        <v>6</v>
      </c>
      <c r="AJ43" s="18">
        <v>1</v>
      </c>
    </row>
    <row r="44" spans="1:36" x14ac:dyDescent="0.2">
      <c r="A44" t="s">
        <v>16</v>
      </c>
      <c r="B44" t="s">
        <v>7</v>
      </c>
      <c r="C44" s="1">
        <v>0</v>
      </c>
      <c r="D44" s="1"/>
      <c r="E44" s="1"/>
      <c r="H44" t="s">
        <v>16</v>
      </c>
      <c r="I44" t="s">
        <v>7</v>
      </c>
      <c r="J44" s="1">
        <v>5</v>
      </c>
      <c r="M44" s="5" t="s">
        <v>16</v>
      </c>
      <c r="N44" s="5" t="s">
        <v>7</v>
      </c>
      <c r="O44" s="18">
        <v>1</v>
      </c>
      <c r="P44" s="5"/>
      <c r="R44" t="s">
        <v>142</v>
      </c>
      <c r="T44">
        <v>8.2899999999999991</v>
      </c>
      <c r="W44" s="5" t="s">
        <v>16</v>
      </c>
      <c r="X44" s="5" t="s">
        <v>7</v>
      </c>
      <c r="Y44" s="18">
        <v>1</v>
      </c>
      <c r="Z44" s="5"/>
      <c r="AC44" s="5" t="s">
        <v>16</v>
      </c>
      <c r="AD44" s="5" t="s">
        <v>7</v>
      </c>
      <c r="AE44" s="18">
        <v>0</v>
      </c>
      <c r="AF44" s="5"/>
      <c r="AH44" s="5" t="s">
        <v>16</v>
      </c>
      <c r="AI44" s="5" t="s">
        <v>7</v>
      </c>
      <c r="AJ44" s="18">
        <v>1</v>
      </c>
    </row>
    <row r="45" spans="1:36" x14ac:dyDescent="0.2">
      <c r="A45" t="s">
        <v>16</v>
      </c>
      <c r="B45" t="s">
        <v>8</v>
      </c>
      <c r="C45" s="1">
        <v>1</v>
      </c>
      <c r="D45" s="1"/>
      <c r="E45" s="1"/>
      <c r="H45" t="s">
        <v>16</v>
      </c>
      <c r="I45" t="s">
        <v>8</v>
      </c>
      <c r="J45" s="1">
        <v>5</v>
      </c>
      <c r="M45" s="5" t="s">
        <v>16</v>
      </c>
      <c r="N45" s="5" t="s">
        <v>8</v>
      </c>
      <c r="O45" s="18">
        <v>1</v>
      </c>
      <c r="P45" s="5"/>
      <c r="R45" t="s">
        <v>143</v>
      </c>
      <c r="T45">
        <v>8.5</v>
      </c>
      <c r="W45" s="5" t="s">
        <v>16</v>
      </c>
      <c r="X45" s="5" t="s">
        <v>8</v>
      </c>
      <c r="Y45" s="18">
        <v>1</v>
      </c>
      <c r="Z45" s="5"/>
      <c r="AC45" s="5" t="s">
        <v>16</v>
      </c>
      <c r="AD45" s="5" t="s">
        <v>8</v>
      </c>
      <c r="AE45" s="18">
        <v>0</v>
      </c>
      <c r="AF45" s="5"/>
      <c r="AH45" s="5" t="s">
        <v>16</v>
      </c>
      <c r="AI45" s="5" t="s">
        <v>8</v>
      </c>
      <c r="AJ45" s="18">
        <v>1</v>
      </c>
    </row>
    <row r="46" spans="1:36" x14ac:dyDescent="0.2">
      <c r="A46" t="s">
        <v>16</v>
      </c>
      <c r="B46" t="s">
        <v>9</v>
      </c>
      <c r="C46" s="1">
        <v>1</v>
      </c>
      <c r="D46" s="1"/>
      <c r="E46" s="1"/>
      <c r="H46" t="s">
        <v>16</v>
      </c>
      <c r="I46" t="s">
        <v>9</v>
      </c>
      <c r="J46" s="1">
        <v>5</v>
      </c>
      <c r="M46" s="5" t="s">
        <v>16</v>
      </c>
      <c r="N46" s="5" t="s">
        <v>9</v>
      </c>
      <c r="O46" s="18">
        <v>1</v>
      </c>
      <c r="P46" s="5"/>
      <c r="W46" s="5" t="s">
        <v>16</v>
      </c>
      <c r="X46" s="5" t="s">
        <v>9</v>
      </c>
      <c r="Y46" s="18">
        <v>2</v>
      </c>
      <c r="Z46" s="5"/>
      <c r="AC46" s="5" t="s">
        <v>16</v>
      </c>
      <c r="AD46" s="5" t="s">
        <v>9</v>
      </c>
      <c r="AE46" s="18">
        <v>0</v>
      </c>
      <c r="AF46" s="5"/>
      <c r="AH46" s="5" t="s">
        <v>16</v>
      </c>
      <c r="AI46" s="5" t="s">
        <v>9</v>
      </c>
      <c r="AJ46" s="18">
        <v>1</v>
      </c>
    </row>
    <row r="47" spans="1:36" x14ac:dyDescent="0.2">
      <c r="A47" t="s">
        <v>16</v>
      </c>
      <c r="B47" t="s">
        <v>10</v>
      </c>
      <c r="C47" s="1">
        <v>1</v>
      </c>
      <c r="D47" s="1"/>
      <c r="E47" s="1"/>
      <c r="H47" t="s">
        <v>16</v>
      </c>
      <c r="I47" t="s">
        <v>10</v>
      </c>
      <c r="J47" s="1">
        <v>5</v>
      </c>
      <c r="M47" s="5" t="s">
        <v>16</v>
      </c>
      <c r="N47" s="5" t="s">
        <v>10</v>
      </c>
      <c r="O47" s="18">
        <v>1</v>
      </c>
      <c r="P47" s="5"/>
      <c r="W47" s="5" t="s">
        <v>16</v>
      </c>
      <c r="X47" s="5" t="s">
        <v>10</v>
      </c>
      <c r="Y47" s="18">
        <v>0</v>
      </c>
      <c r="Z47" s="5"/>
      <c r="AC47" s="5" t="s">
        <v>16</v>
      </c>
      <c r="AD47" s="5" t="s">
        <v>10</v>
      </c>
      <c r="AE47" s="18">
        <v>0</v>
      </c>
      <c r="AF47" s="5"/>
      <c r="AH47" s="5" t="s">
        <v>16</v>
      </c>
      <c r="AI47" s="5" t="s">
        <v>10</v>
      </c>
      <c r="AJ47" s="18">
        <v>1</v>
      </c>
    </row>
    <row r="48" spans="1:36" x14ac:dyDescent="0.2">
      <c r="A48" t="s">
        <v>16</v>
      </c>
      <c r="B48" t="s">
        <v>18</v>
      </c>
      <c r="C48" s="1">
        <v>1</v>
      </c>
      <c r="D48" s="1"/>
      <c r="E48" s="1"/>
      <c r="H48" t="s">
        <v>16</v>
      </c>
      <c r="I48" t="s">
        <v>18</v>
      </c>
      <c r="J48" s="1">
        <v>5</v>
      </c>
      <c r="M48" s="5" t="s">
        <v>16</v>
      </c>
      <c r="N48" s="5" t="s">
        <v>18</v>
      </c>
      <c r="O48" s="18">
        <v>1</v>
      </c>
      <c r="P48" s="5"/>
      <c r="W48" s="5" t="s">
        <v>16</v>
      </c>
      <c r="X48" s="5" t="s">
        <v>18</v>
      </c>
      <c r="Y48" s="18">
        <v>1</v>
      </c>
      <c r="Z48" s="5"/>
      <c r="AC48" s="5" t="s">
        <v>16</v>
      </c>
      <c r="AD48" s="5" t="s">
        <v>18</v>
      </c>
      <c r="AE48" s="18">
        <v>0</v>
      </c>
      <c r="AF48" s="5"/>
      <c r="AH48" s="5" t="s">
        <v>16</v>
      </c>
      <c r="AI48" s="5" t="s">
        <v>18</v>
      </c>
      <c r="AJ48" s="18">
        <v>2</v>
      </c>
    </row>
    <row r="49" spans="1:36" x14ac:dyDescent="0.2">
      <c r="A49" t="s">
        <v>16</v>
      </c>
      <c r="B49" t="s">
        <v>11</v>
      </c>
      <c r="C49" s="1">
        <v>1</v>
      </c>
      <c r="H49" t="s">
        <v>16</v>
      </c>
      <c r="I49" t="s">
        <v>11</v>
      </c>
      <c r="J49" s="1">
        <v>5</v>
      </c>
      <c r="M49" s="5" t="s">
        <v>16</v>
      </c>
      <c r="N49" s="5" t="s">
        <v>11</v>
      </c>
      <c r="O49" s="18">
        <v>1</v>
      </c>
      <c r="P49" s="5"/>
      <c r="W49" s="5" t="s">
        <v>16</v>
      </c>
      <c r="X49" s="5" t="s">
        <v>11</v>
      </c>
      <c r="Y49" s="18">
        <v>1</v>
      </c>
      <c r="Z49" s="5"/>
      <c r="AC49" s="5" t="s">
        <v>16</v>
      </c>
      <c r="AD49" s="5" t="s">
        <v>11</v>
      </c>
      <c r="AE49" s="18">
        <v>0</v>
      </c>
      <c r="AF49" s="5"/>
      <c r="AH49" s="5" t="s">
        <v>16</v>
      </c>
      <c r="AI49" s="5" t="s">
        <v>11</v>
      </c>
      <c r="AJ49" s="18">
        <v>1</v>
      </c>
    </row>
    <row r="50" spans="1:36" x14ac:dyDescent="0.2">
      <c r="M50" s="5"/>
      <c r="N50" s="5"/>
      <c r="O50" s="5"/>
      <c r="P50" s="5"/>
      <c r="S50" s="2" t="s">
        <v>110</v>
      </c>
      <c r="T50" s="28">
        <v>5.19</v>
      </c>
      <c r="W50" s="5"/>
      <c r="X50" s="5"/>
      <c r="Y50" s="5"/>
      <c r="Z50" s="5"/>
      <c r="AC50" s="5"/>
      <c r="AD50" s="5"/>
      <c r="AE50" s="5"/>
      <c r="AF50" s="5"/>
      <c r="AH50" s="5"/>
      <c r="AI50" s="5"/>
      <c r="AJ50" s="5"/>
    </row>
    <row r="51" spans="1:36" x14ac:dyDescent="0.2">
      <c r="M51" s="5"/>
      <c r="N51" s="5"/>
      <c r="O51" s="5"/>
      <c r="P51" s="5"/>
      <c r="S51" s="2" t="s">
        <v>111</v>
      </c>
      <c r="T51" s="28" t="s">
        <v>116</v>
      </c>
      <c r="W51" s="5"/>
      <c r="X51" s="5"/>
      <c r="Y51" s="5"/>
      <c r="Z51" s="5"/>
      <c r="AC51" s="5"/>
      <c r="AD51" s="5"/>
      <c r="AE51" s="5"/>
      <c r="AF51" s="5"/>
      <c r="AH51" s="5"/>
      <c r="AI51" s="5"/>
      <c r="AJ51" s="5"/>
    </row>
    <row r="52" spans="1:36" x14ac:dyDescent="0.2">
      <c r="B52" s="32" t="s">
        <v>17</v>
      </c>
      <c r="C52" s="32"/>
      <c r="J52" s="32" t="s">
        <v>40</v>
      </c>
      <c r="K52" s="32"/>
      <c r="M52" s="5"/>
      <c r="N52" s="5"/>
      <c r="O52" s="41" t="s">
        <v>86</v>
      </c>
      <c r="P52" s="41"/>
      <c r="S52" s="2" t="s">
        <v>112</v>
      </c>
      <c r="T52" s="28" t="s">
        <v>117</v>
      </c>
      <c r="W52" s="5"/>
      <c r="X52" s="5"/>
      <c r="Y52" s="41" t="s">
        <v>177</v>
      </c>
      <c r="Z52" s="41"/>
      <c r="AC52" s="5"/>
      <c r="AD52" s="41" t="s">
        <v>178</v>
      </c>
      <c r="AE52" s="41"/>
      <c r="AH52" s="5"/>
      <c r="AI52" s="41" t="s">
        <v>179</v>
      </c>
      <c r="AJ52" s="41"/>
    </row>
    <row r="53" spans="1:36" ht="19" x14ac:dyDescent="0.25">
      <c r="B53" s="3" t="s">
        <v>1</v>
      </c>
      <c r="C53" s="3" t="s">
        <v>25</v>
      </c>
      <c r="J53" s="3" t="s">
        <v>1</v>
      </c>
      <c r="K53" s="3" t="s">
        <v>25</v>
      </c>
      <c r="M53" s="5"/>
      <c r="N53" s="5"/>
      <c r="O53" s="13" t="s">
        <v>1</v>
      </c>
      <c r="P53" s="13" t="s">
        <v>25</v>
      </c>
      <c r="S53" s="2" t="s">
        <v>114</v>
      </c>
      <c r="T53" s="28" t="s">
        <v>118</v>
      </c>
      <c r="W53" s="5"/>
      <c r="X53" s="5"/>
      <c r="Y53" s="13" t="s">
        <v>1</v>
      </c>
      <c r="Z53" s="13" t="s">
        <v>25</v>
      </c>
      <c r="AC53" s="5"/>
      <c r="AD53" s="13" t="s">
        <v>1</v>
      </c>
      <c r="AE53" s="13" t="s">
        <v>25</v>
      </c>
      <c r="AH53" s="5"/>
      <c r="AI53" s="13" t="s">
        <v>1</v>
      </c>
      <c r="AJ53" s="13" t="s">
        <v>25</v>
      </c>
    </row>
    <row r="54" spans="1:36" x14ac:dyDescent="0.2">
      <c r="B54" t="s">
        <v>6</v>
      </c>
      <c r="C54" s="6">
        <f t="shared" ref="C54:C60" si="0">SUM(C3+C11+C19+C27+C35+C43)/6</f>
        <v>1.1666666666666667</v>
      </c>
      <c r="J54" t="s">
        <v>6</v>
      </c>
      <c r="K54" s="7">
        <f t="shared" ref="K54:K60" si="1">SUM(J3+J11+J19+J27+J35+J43)/6</f>
        <v>5.5</v>
      </c>
      <c r="M54" s="5"/>
      <c r="N54" s="5"/>
      <c r="O54" s="5" t="s">
        <v>6</v>
      </c>
      <c r="P54" s="19">
        <f>SUM(O3,O11,O19,O27,O35,O43)/6</f>
        <v>1</v>
      </c>
      <c r="S54" s="2" t="s">
        <v>115</v>
      </c>
      <c r="T54" s="28" t="s">
        <v>119</v>
      </c>
      <c r="W54" s="5"/>
      <c r="X54" s="5"/>
      <c r="Y54" s="5" t="s">
        <v>6</v>
      </c>
      <c r="Z54" s="19">
        <f>SUM(Y3,Y11,Y19,Y27,Y35,Y43)/6</f>
        <v>2</v>
      </c>
      <c r="AC54" s="5"/>
      <c r="AD54" s="5" t="s">
        <v>6</v>
      </c>
      <c r="AE54" s="19">
        <f>SUM(AE3,AE11,AE19,AE27,AE35,AE43)/6</f>
        <v>0.66666666666666663</v>
      </c>
      <c r="AH54" s="5"/>
      <c r="AI54" s="5" t="s">
        <v>6</v>
      </c>
      <c r="AJ54" s="19">
        <f>SUM(AJ3,AJ11,AJ19,AJ27,AJ35,AJ43)/6</f>
        <v>1.5</v>
      </c>
    </row>
    <row r="55" spans="1:36" x14ac:dyDescent="0.2">
      <c r="B55" t="s">
        <v>7</v>
      </c>
      <c r="C55" s="8">
        <f t="shared" si="0"/>
        <v>0.5</v>
      </c>
      <c r="J55" t="s">
        <v>7</v>
      </c>
      <c r="K55">
        <f t="shared" si="1"/>
        <v>4.833333333333333</v>
      </c>
      <c r="M55" s="5"/>
      <c r="N55" s="5"/>
      <c r="O55" s="5" t="s">
        <v>7</v>
      </c>
      <c r="P55" s="19">
        <f t="shared" ref="P55:P60" si="2">SUM(O4,O12,O20,O28,O36,O44)/6</f>
        <v>1</v>
      </c>
      <c r="T55" s="28"/>
      <c r="W55" s="5"/>
      <c r="X55" s="5"/>
      <c r="Y55" s="5" t="s">
        <v>7</v>
      </c>
      <c r="Z55" s="19">
        <f t="shared" ref="Z55:Z60" si="3">SUM(Y4,Y12,Y20,Y28,Y36,Y44)/6</f>
        <v>0.33333333333333331</v>
      </c>
      <c r="AC55" s="5"/>
      <c r="AD55" s="5" t="s">
        <v>7</v>
      </c>
      <c r="AE55" s="19">
        <f t="shared" ref="AE55:AE60" si="4">SUM(AE4,AE12,AE20,AE28,AE36,AE44)/6</f>
        <v>0.16666666666666666</v>
      </c>
      <c r="AH55" s="5"/>
      <c r="AI55" s="5" t="s">
        <v>7</v>
      </c>
      <c r="AJ55" s="19">
        <f t="shared" ref="AJ55:AJ60" si="5">SUM(AJ4,AJ12,AJ20,AJ28,AJ36,AJ44)/6</f>
        <v>1.3333333333333333</v>
      </c>
    </row>
    <row r="56" spans="1:36" x14ac:dyDescent="0.2">
      <c r="B56" t="s">
        <v>8</v>
      </c>
      <c r="C56" s="7">
        <f t="shared" si="0"/>
        <v>1</v>
      </c>
      <c r="J56" t="s">
        <v>8</v>
      </c>
      <c r="K56" s="11">
        <f t="shared" si="1"/>
        <v>4.833333333333333</v>
      </c>
      <c r="M56" s="5"/>
      <c r="N56" s="5"/>
      <c r="O56" s="5" t="s">
        <v>8</v>
      </c>
      <c r="P56" s="19">
        <f t="shared" si="2"/>
        <v>1</v>
      </c>
      <c r="W56" s="5"/>
      <c r="X56" s="5"/>
      <c r="Y56" s="5" t="s">
        <v>8</v>
      </c>
      <c r="Z56" s="19">
        <f>SUM(Y5,AB13,Y21,Y29,Y37,Y45)/6</f>
        <v>1.1666666666666667</v>
      </c>
      <c r="AC56" s="5"/>
      <c r="AD56" s="5" t="s">
        <v>8</v>
      </c>
      <c r="AE56" s="19">
        <f>SUM(AE5,AH13,AE21,AE29,AE37,AE45)/6</f>
        <v>0.33333333333333331</v>
      </c>
      <c r="AH56" s="5"/>
      <c r="AI56" s="5" t="s">
        <v>8</v>
      </c>
      <c r="AJ56" s="19">
        <f>SUM(AJ5,AM13,AJ21,AJ29,AJ37,AJ45)/6</f>
        <v>1.1666666666666667</v>
      </c>
    </row>
    <row r="57" spans="1:36" x14ac:dyDescent="0.2">
      <c r="B57" t="s">
        <v>9</v>
      </c>
      <c r="C57">
        <f t="shared" si="0"/>
        <v>0.83333333333333337</v>
      </c>
      <c r="J57" t="s">
        <v>9</v>
      </c>
      <c r="K57" s="11">
        <f t="shared" si="1"/>
        <v>4.833333333333333</v>
      </c>
      <c r="M57" s="5"/>
      <c r="N57" s="5"/>
      <c r="O57" s="5" t="s">
        <v>9</v>
      </c>
      <c r="P57" s="19">
        <f t="shared" si="2"/>
        <v>1</v>
      </c>
      <c r="W57" s="5"/>
      <c r="X57" s="5"/>
      <c r="Y57" s="5" t="s">
        <v>9</v>
      </c>
      <c r="Z57" s="19">
        <f>SUM(Y6,AB14,Y22,Y30,Y38,Y46)/6</f>
        <v>1.6666666666666667</v>
      </c>
      <c r="AC57" s="5"/>
      <c r="AD57" s="5" t="s">
        <v>9</v>
      </c>
      <c r="AE57" s="19">
        <f>SUM(AE6,AH14,AE22,AE30,AE38,AE46)/6</f>
        <v>0</v>
      </c>
      <c r="AH57" s="5"/>
      <c r="AI57" s="5" t="s">
        <v>9</v>
      </c>
      <c r="AJ57" s="19">
        <f>SUM(AJ6,AM14,AJ22,AJ30,AJ38,AJ46)/6</f>
        <v>1.5</v>
      </c>
    </row>
    <row r="58" spans="1:36" x14ac:dyDescent="0.2">
      <c r="B58" t="s">
        <v>10</v>
      </c>
      <c r="C58">
        <f t="shared" si="0"/>
        <v>0.83333333333333337</v>
      </c>
      <c r="D58" s="1"/>
      <c r="E58" s="1"/>
      <c r="J58" t="s">
        <v>10</v>
      </c>
      <c r="K58">
        <f t="shared" si="1"/>
        <v>4.833333333333333</v>
      </c>
      <c r="M58" s="5"/>
      <c r="N58" s="5"/>
      <c r="O58" s="5" t="s">
        <v>10</v>
      </c>
      <c r="P58" s="19">
        <f t="shared" si="2"/>
        <v>1</v>
      </c>
      <c r="W58" s="5"/>
      <c r="X58" s="5"/>
      <c r="Y58" s="5" t="s">
        <v>10</v>
      </c>
      <c r="Z58" s="19">
        <f>SUM(Y7,AB15,Y23,Y31,Y39,Y47)/6</f>
        <v>0.33333333333333331</v>
      </c>
      <c r="AC58" s="5"/>
      <c r="AD58" s="5" t="s">
        <v>10</v>
      </c>
      <c r="AE58" s="19">
        <f>SUM(AE7,AH15,AE23,AE31,AE39,AE47)/6</f>
        <v>0</v>
      </c>
      <c r="AH58" s="5"/>
      <c r="AI58" s="5" t="s">
        <v>10</v>
      </c>
      <c r="AJ58" s="19">
        <f>SUM(AJ7,AM15,AJ23,AJ31,AJ39,AJ47)/6</f>
        <v>1</v>
      </c>
    </row>
    <row r="59" spans="1:36" x14ac:dyDescent="0.2">
      <c r="B59" t="s">
        <v>18</v>
      </c>
      <c r="C59" s="9">
        <f t="shared" si="0"/>
        <v>0.66666666666666663</v>
      </c>
      <c r="J59" t="s">
        <v>18</v>
      </c>
      <c r="K59" s="7">
        <f t="shared" si="1"/>
        <v>5.166666666666667</v>
      </c>
      <c r="M59" s="5"/>
      <c r="N59" s="5"/>
      <c r="O59" s="5" t="s">
        <v>18</v>
      </c>
      <c r="P59" s="19">
        <f t="shared" si="2"/>
        <v>0.83333333333333337</v>
      </c>
      <c r="W59" s="5"/>
      <c r="X59" s="5"/>
      <c r="Y59" s="5" t="s">
        <v>18</v>
      </c>
      <c r="Z59" s="19">
        <f>SUM(Y8,AB16,Y24,Y32,Y40,Y48)/6</f>
        <v>1</v>
      </c>
      <c r="AC59" s="5"/>
      <c r="AD59" s="5" t="s">
        <v>18</v>
      </c>
      <c r="AE59" s="19">
        <f>SUM(AE8,AH16,AE24,AE32,AE40,AE48)/6</f>
        <v>0</v>
      </c>
      <c r="AH59" s="5"/>
      <c r="AI59" s="5" t="s">
        <v>18</v>
      </c>
      <c r="AJ59" s="19">
        <f>SUM(AJ8,AM16,AJ24,AJ32,AJ40,AJ48)/6</f>
        <v>1.5</v>
      </c>
    </row>
    <row r="60" spans="1:36" x14ac:dyDescent="0.2">
      <c r="B60" t="s">
        <v>11</v>
      </c>
      <c r="C60">
        <f t="shared" si="0"/>
        <v>0.83333333333333337</v>
      </c>
      <c r="J60" t="s">
        <v>11</v>
      </c>
      <c r="K60">
        <f t="shared" si="1"/>
        <v>5</v>
      </c>
      <c r="M60" s="5"/>
      <c r="N60" s="5"/>
      <c r="O60" s="5" t="s">
        <v>11</v>
      </c>
      <c r="P60" s="19">
        <f t="shared" si="2"/>
        <v>0.83333333333333337</v>
      </c>
      <c r="W60" s="5"/>
      <c r="X60" s="5"/>
      <c r="Y60" s="5" t="s">
        <v>11</v>
      </c>
      <c r="Z60" s="19">
        <f t="shared" si="3"/>
        <v>1.3333333333333333</v>
      </c>
      <c r="AC60" s="5"/>
      <c r="AD60" s="5" t="s">
        <v>11</v>
      </c>
      <c r="AE60" s="19">
        <f t="shared" si="4"/>
        <v>0.16666666666666666</v>
      </c>
      <c r="AH60" s="5"/>
      <c r="AI60" s="5" t="s">
        <v>11</v>
      </c>
      <c r="AJ60" s="19">
        <f t="shared" si="5"/>
        <v>0.66666666666666663</v>
      </c>
    </row>
    <row r="61" spans="1:36" x14ac:dyDescent="0.2">
      <c r="M61" s="5"/>
      <c r="N61" s="5"/>
      <c r="O61" s="5"/>
      <c r="P61" s="5"/>
    </row>
    <row r="62" spans="1:36" x14ac:dyDescent="0.2">
      <c r="B62" s="36" t="s">
        <v>38</v>
      </c>
      <c r="C62" s="37"/>
      <c r="J62" s="36" t="s">
        <v>38</v>
      </c>
      <c r="K62" s="37"/>
      <c r="M62" s="5"/>
      <c r="N62" s="5"/>
      <c r="O62" s="43" t="s">
        <v>38</v>
      </c>
      <c r="P62" s="44"/>
    </row>
    <row r="63" spans="1:36" x14ac:dyDescent="0.2">
      <c r="B63" s="38" t="s">
        <v>39</v>
      </c>
      <c r="C63" s="38"/>
      <c r="J63" s="38" t="s">
        <v>39</v>
      </c>
      <c r="K63" s="38"/>
      <c r="M63" s="5"/>
      <c r="N63" s="5"/>
      <c r="O63" s="45" t="s">
        <v>39</v>
      </c>
      <c r="P63" s="45"/>
    </row>
    <row r="66" spans="1:6" ht="19" x14ac:dyDescent="0.25">
      <c r="A66" s="39" t="s">
        <v>35</v>
      </c>
      <c r="B66" s="39"/>
      <c r="C66" s="39"/>
      <c r="D66" s="39"/>
      <c r="E66" s="39"/>
      <c r="F66" s="39"/>
    </row>
    <row r="67" spans="1:6" x14ac:dyDescent="0.2">
      <c r="A67" s="5"/>
      <c r="B67" s="5"/>
      <c r="C67" s="5"/>
      <c r="D67" s="5"/>
    </row>
    <row r="204" spans="1:6" ht="19" x14ac:dyDescent="0.25">
      <c r="A204" s="39" t="s">
        <v>36</v>
      </c>
      <c r="B204" s="39"/>
      <c r="C204" s="39"/>
      <c r="D204" s="39"/>
      <c r="E204" s="39"/>
      <c r="F204" s="39"/>
    </row>
  </sheetData>
  <mergeCells count="27">
    <mergeCell ref="O52:P52"/>
    <mergeCell ref="O62:P62"/>
    <mergeCell ref="O63:P63"/>
    <mergeCell ref="M1:O1"/>
    <mergeCell ref="A204:F204"/>
    <mergeCell ref="A66:F66"/>
    <mergeCell ref="J62:K62"/>
    <mergeCell ref="J63:K63"/>
    <mergeCell ref="J52:K52"/>
    <mergeCell ref="A1:C1"/>
    <mergeCell ref="B62:C62"/>
    <mergeCell ref="B63:C63"/>
    <mergeCell ref="B52:C52"/>
    <mergeCell ref="R1:T1"/>
    <mergeCell ref="R5:T5"/>
    <mergeCell ref="R9:T9"/>
    <mergeCell ref="R29:T29"/>
    <mergeCell ref="R39:T39"/>
    <mergeCell ref="R14:T14"/>
    <mergeCell ref="R19:T19"/>
    <mergeCell ref="R24:T24"/>
    <mergeCell ref="AH1:AJ1"/>
    <mergeCell ref="AI52:AJ52"/>
    <mergeCell ref="W1:Y1"/>
    <mergeCell ref="Y52:Z52"/>
    <mergeCell ref="AC1:AE1"/>
    <mergeCell ref="AD52:AE52"/>
  </mergeCells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58C3-41BA-DC4A-A44D-788CD0158D01}">
  <dimension ref="A1:U48"/>
  <sheetViews>
    <sheetView workbookViewId="0">
      <selection activeCell="P19" sqref="P19"/>
    </sheetView>
  </sheetViews>
  <sheetFormatPr baseColWidth="10" defaultRowHeight="16" x14ac:dyDescent="0.2"/>
  <cols>
    <col min="1" max="1" width="16.1640625" customWidth="1"/>
    <col min="2" max="2" width="17.83203125" customWidth="1"/>
    <col min="3" max="3" width="17.33203125" customWidth="1"/>
    <col min="4" max="4" width="17" customWidth="1"/>
    <col min="6" max="6" width="10.83203125" customWidth="1"/>
    <col min="7" max="7" width="17.6640625" customWidth="1"/>
    <col min="8" max="8" width="17.83203125" customWidth="1"/>
    <col min="9" max="9" width="18.1640625" customWidth="1"/>
    <col min="10" max="10" width="12.33203125" customWidth="1"/>
    <col min="12" max="12" width="18.33203125" customWidth="1"/>
    <col min="13" max="13" width="17.1640625" customWidth="1"/>
    <col min="14" max="14" width="20.83203125" customWidth="1"/>
    <col min="15" max="15" width="10.1640625" customWidth="1"/>
    <col min="16" max="17" width="18.1640625" customWidth="1"/>
    <col min="18" max="18" width="17.5" customWidth="1"/>
    <col min="19" max="19" width="18" customWidth="1"/>
  </cols>
  <sheetData>
    <row r="1" spans="1:20" ht="21" thickBot="1" x14ac:dyDescent="0.3">
      <c r="A1" s="47" t="s">
        <v>65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7" thickTop="1" x14ac:dyDescent="0.2">
      <c r="A2" s="32" t="s">
        <v>40</v>
      </c>
      <c r="B2" s="32"/>
      <c r="C2" s="32"/>
      <c r="D2" s="32"/>
      <c r="E2" s="20"/>
      <c r="F2" s="32" t="s">
        <v>17</v>
      </c>
      <c r="G2" s="32"/>
      <c r="H2" s="32"/>
      <c r="I2" s="32"/>
      <c r="J2" s="20"/>
      <c r="K2" s="46" t="s">
        <v>86</v>
      </c>
      <c r="L2" s="46"/>
      <c r="M2" s="46"/>
      <c r="N2" s="46"/>
      <c r="O2" s="20"/>
      <c r="P2" s="32" t="s">
        <v>41</v>
      </c>
      <c r="Q2" s="32"/>
      <c r="R2" s="32"/>
      <c r="S2" s="32"/>
    </row>
    <row r="3" spans="1:20" ht="19" customHeight="1" x14ac:dyDescent="0.25">
      <c r="A3" s="3" t="s">
        <v>1</v>
      </c>
      <c r="B3" s="3" t="s">
        <v>44</v>
      </c>
      <c r="C3" s="3" t="s">
        <v>47</v>
      </c>
      <c r="D3" s="3" t="s">
        <v>48</v>
      </c>
      <c r="E3" s="2"/>
      <c r="F3" s="3" t="s">
        <v>1</v>
      </c>
      <c r="G3" s="3" t="s">
        <v>43</v>
      </c>
      <c r="H3" s="3" t="s">
        <v>45</v>
      </c>
      <c r="I3" s="3" t="s">
        <v>46</v>
      </c>
      <c r="J3" s="2"/>
      <c r="K3" s="3" t="s">
        <v>1</v>
      </c>
      <c r="L3" s="3" t="s">
        <v>90</v>
      </c>
      <c r="M3" s="3" t="s">
        <v>91</v>
      </c>
      <c r="N3" s="3" t="s">
        <v>92</v>
      </c>
      <c r="O3" s="2"/>
      <c r="P3" s="3" t="s">
        <v>1</v>
      </c>
      <c r="Q3" s="3" t="s">
        <v>42</v>
      </c>
      <c r="R3" s="3" t="s">
        <v>49</v>
      </c>
      <c r="S3" s="3" t="s">
        <v>50</v>
      </c>
    </row>
    <row r="4" spans="1:20" x14ac:dyDescent="0.2">
      <c r="A4" t="s">
        <v>6</v>
      </c>
      <c r="B4" s="1">
        <v>4.125</v>
      </c>
      <c r="C4">
        <v>4.3333333331666664</v>
      </c>
      <c r="D4">
        <v>3.5952380954999996</v>
      </c>
      <c r="E4" s="2"/>
      <c r="F4" t="s">
        <v>6</v>
      </c>
      <c r="G4">
        <v>4.75</v>
      </c>
      <c r="H4">
        <v>4.9523809523333329</v>
      </c>
      <c r="I4">
        <v>4.0951480953333332</v>
      </c>
      <c r="J4" s="2"/>
      <c r="K4" s="21" t="s">
        <v>6</v>
      </c>
      <c r="L4" s="21">
        <v>5</v>
      </c>
      <c r="M4" s="21">
        <v>5</v>
      </c>
      <c r="N4" s="21">
        <v>4.0952380953333334</v>
      </c>
      <c r="O4" s="2"/>
      <c r="P4" t="s">
        <v>6</v>
      </c>
      <c r="Q4" s="10">
        <v>4.4732142857142856</v>
      </c>
      <c r="R4" s="10">
        <v>4.4132653061224492</v>
      </c>
      <c r="S4" s="10">
        <v>4.0969387755102051</v>
      </c>
    </row>
    <row r="5" spans="1:20" x14ac:dyDescent="0.2">
      <c r="A5" t="s">
        <v>7</v>
      </c>
      <c r="B5">
        <v>3.9583333333333335</v>
      </c>
      <c r="C5">
        <v>4.2857142855000001</v>
      </c>
      <c r="D5">
        <v>3.4285714284999997</v>
      </c>
      <c r="E5" s="2"/>
      <c r="F5" t="s">
        <v>7</v>
      </c>
      <c r="G5">
        <v>4.75</v>
      </c>
      <c r="H5">
        <v>4.8095238094999999</v>
      </c>
      <c r="I5">
        <v>4.1904761905000001</v>
      </c>
      <c r="J5" s="2"/>
      <c r="K5" s="21" t="s">
        <v>7</v>
      </c>
      <c r="L5" s="21">
        <v>5</v>
      </c>
      <c r="M5" s="21">
        <v>5</v>
      </c>
      <c r="N5" s="21">
        <v>4.2619047620000003</v>
      </c>
      <c r="O5" s="2"/>
      <c r="P5" t="s">
        <v>7</v>
      </c>
      <c r="Q5" s="10">
        <v>4.25</v>
      </c>
      <c r="R5" s="10">
        <v>4.4285714285714288</v>
      </c>
      <c r="S5" s="10">
        <v>3.6666666666666665</v>
      </c>
    </row>
    <row r="6" spans="1:20" x14ac:dyDescent="0.2">
      <c r="A6" t="s">
        <v>8</v>
      </c>
      <c r="B6">
        <v>4.041666666666667</v>
      </c>
      <c r="C6">
        <v>4.0952380953333334</v>
      </c>
      <c r="D6">
        <v>3.4047619048333337</v>
      </c>
      <c r="E6" s="2"/>
      <c r="F6" t="s">
        <v>8</v>
      </c>
      <c r="G6">
        <v>4.75</v>
      </c>
      <c r="H6">
        <v>4.8095238093333323</v>
      </c>
      <c r="I6">
        <v>4.0476190476666671</v>
      </c>
      <c r="J6" s="2"/>
      <c r="K6" s="21" t="s">
        <v>8</v>
      </c>
      <c r="L6" s="21">
        <v>5</v>
      </c>
      <c r="M6" s="21">
        <v>5</v>
      </c>
      <c r="N6" s="21">
        <v>4.2619047620000003</v>
      </c>
      <c r="O6" s="2"/>
      <c r="P6" t="s">
        <v>8</v>
      </c>
      <c r="Q6" s="10">
        <v>4.208333333333333</v>
      </c>
      <c r="R6" s="10">
        <v>3.9047619047619051</v>
      </c>
      <c r="S6" s="10">
        <v>4.0952380952380958</v>
      </c>
    </row>
    <row r="7" spans="1:20" x14ac:dyDescent="0.2">
      <c r="A7" t="s">
        <v>9</v>
      </c>
      <c r="B7">
        <v>4.083333333333333</v>
      </c>
      <c r="C7">
        <v>4.1428571426666672</v>
      </c>
      <c r="D7">
        <v>3.3809523811666673</v>
      </c>
      <c r="E7" s="2"/>
      <c r="F7" t="s">
        <v>9</v>
      </c>
      <c r="G7">
        <v>4.666666666666667</v>
      </c>
      <c r="H7">
        <v>4.9285714284999997</v>
      </c>
      <c r="I7">
        <v>4.333333333333333</v>
      </c>
      <c r="J7" s="2"/>
      <c r="K7" s="21" t="s">
        <v>9</v>
      </c>
      <c r="L7" s="21">
        <v>5</v>
      </c>
      <c r="M7" s="21">
        <v>5</v>
      </c>
      <c r="N7" s="21">
        <v>4.2619047620000003</v>
      </c>
      <c r="O7" s="2"/>
      <c r="P7" t="s">
        <v>9</v>
      </c>
      <c r="Q7" s="10">
        <v>4.1875</v>
      </c>
      <c r="R7" s="10">
        <v>3.9642857142857144</v>
      </c>
      <c r="S7" s="10">
        <v>3.785714285714286</v>
      </c>
    </row>
    <row r="8" spans="1:20" x14ac:dyDescent="0.2">
      <c r="A8" t="s">
        <v>10</v>
      </c>
      <c r="B8">
        <v>4.166666666666667</v>
      </c>
      <c r="C8">
        <v>4.4523809521666671</v>
      </c>
      <c r="D8">
        <v>3.4761904761666664</v>
      </c>
      <c r="E8" s="2"/>
      <c r="F8" t="s">
        <v>10</v>
      </c>
      <c r="G8">
        <v>4.916666666666667</v>
      </c>
      <c r="H8">
        <v>5</v>
      </c>
      <c r="I8">
        <v>4.0714285715000003</v>
      </c>
      <c r="J8" s="2"/>
      <c r="K8" s="21" t="s">
        <v>10</v>
      </c>
      <c r="L8" s="21">
        <v>5</v>
      </c>
      <c r="M8" s="21">
        <v>5</v>
      </c>
      <c r="N8" s="21">
        <v>4.0952380953333334</v>
      </c>
      <c r="O8" s="2"/>
      <c r="P8" t="s">
        <v>10</v>
      </c>
      <c r="Q8" s="10">
        <v>3.8846153846153846</v>
      </c>
      <c r="R8" s="10">
        <v>3.6483516483516483</v>
      </c>
      <c r="S8" s="10">
        <v>3.4761904761904767</v>
      </c>
    </row>
    <row r="9" spans="1:20" x14ac:dyDescent="0.2">
      <c r="A9" t="s">
        <v>18</v>
      </c>
      <c r="B9">
        <v>4.208333333333333</v>
      </c>
      <c r="C9">
        <v>4.2857142856666668</v>
      </c>
      <c r="D9">
        <v>3.8333333331666668</v>
      </c>
      <c r="E9" s="2"/>
      <c r="F9" t="s">
        <v>18</v>
      </c>
      <c r="G9">
        <v>4.833333333333333</v>
      </c>
      <c r="H9">
        <v>4.9285714284999997</v>
      </c>
      <c r="I9">
        <v>4.357142857166667</v>
      </c>
      <c r="J9" s="2"/>
      <c r="K9" s="21" t="s">
        <v>18</v>
      </c>
      <c r="L9" s="21">
        <v>5</v>
      </c>
      <c r="M9" s="21">
        <v>4.9523809523333329</v>
      </c>
      <c r="N9" s="21">
        <v>4.0952380953333334</v>
      </c>
      <c r="O9" s="2"/>
      <c r="P9" t="s">
        <v>18</v>
      </c>
      <c r="Q9" s="10">
        <v>4.364583333333333</v>
      </c>
      <c r="R9" s="10">
        <v>3.9821428571428563</v>
      </c>
      <c r="S9" s="10">
        <v>3.8571428571428577</v>
      </c>
    </row>
    <row r="10" spans="1:20" x14ac:dyDescent="0.2">
      <c r="A10" t="s">
        <v>11</v>
      </c>
      <c r="B10">
        <v>4.041666666666667</v>
      </c>
      <c r="C10">
        <v>4.166666666666667</v>
      </c>
      <c r="D10">
        <v>3.3571428571666666</v>
      </c>
      <c r="E10" s="2"/>
      <c r="F10" t="s">
        <v>11</v>
      </c>
      <c r="G10">
        <v>4.75</v>
      </c>
      <c r="H10">
        <v>4.8571428570000004</v>
      </c>
      <c r="I10">
        <v>4.0714285715000003</v>
      </c>
      <c r="J10" s="2"/>
      <c r="K10" s="21" t="s">
        <v>11</v>
      </c>
      <c r="L10" s="21">
        <v>5</v>
      </c>
      <c r="M10" s="21">
        <v>4.9761904761666669</v>
      </c>
      <c r="N10" s="21">
        <v>4.2142857143333332</v>
      </c>
      <c r="O10" s="2"/>
      <c r="P10" t="s">
        <v>11</v>
      </c>
      <c r="Q10" s="10">
        <v>3.5714285714285716</v>
      </c>
      <c r="R10" s="10">
        <v>4.1836734693877551</v>
      </c>
      <c r="S10" s="10">
        <v>3.9183673469387759</v>
      </c>
    </row>
    <row r="11" spans="1:20" x14ac:dyDescent="0.2">
      <c r="E11" s="2"/>
      <c r="J11" s="2"/>
      <c r="K11" s="21"/>
      <c r="L11" s="21"/>
      <c r="M11" s="21"/>
      <c r="N11" s="21"/>
      <c r="O11" s="2"/>
    </row>
    <row r="12" spans="1:20" x14ac:dyDescent="0.2">
      <c r="A12" t="s">
        <v>29</v>
      </c>
      <c r="B12">
        <f>SUM(B4:B10)/7</f>
        <v>4.0892857142857144</v>
      </c>
      <c r="C12">
        <f t="shared" ref="C12:D12" si="0">SUM(C4:C10)/7</f>
        <v>4.2517006801666666</v>
      </c>
      <c r="D12">
        <f t="shared" si="0"/>
        <v>3.4965986395000002</v>
      </c>
      <c r="E12" s="2"/>
      <c r="F12" t="s">
        <v>29</v>
      </c>
      <c r="G12">
        <f>SUM(G4:G10)/7</f>
        <v>4.7738095238095246</v>
      </c>
      <c r="H12">
        <f t="shared" ref="H12:I12" si="1">SUM(H4:H10)/7</f>
        <v>4.8979591835952379</v>
      </c>
      <c r="I12">
        <f t="shared" si="1"/>
        <v>4.1666538095714287</v>
      </c>
      <c r="J12" s="2"/>
      <c r="K12" s="21" t="s">
        <v>29</v>
      </c>
      <c r="L12" s="21">
        <v>5</v>
      </c>
      <c r="M12" s="21">
        <v>4.9897959183571432</v>
      </c>
      <c r="N12" s="21">
        <v>4.1836734694761901</v>
      </c>
      <c r="O12" s="2"/>
      <c r="P12" t="s">
        <v>29</v>
      </c>
      <c r="Q12">
        <f>SUM(Q4:Q10)/7</f>
        <v>4.1342392726321293</v>
      </c>
      <c r="R12">
        <f t="shared" ref="R12:S12" si="2">SUM(R4:R10)/7</f>
        <v>4.0750074755176806</v>
      </c>
      <c r="S12">
        <f t="shared" si="2"/>
        <v>3.842322643343052</v>
      </c>
    </row>
    <row r="13" spans="1:20" x14ac:dyDescent="0.2">
      <c r="E13" s="2"/>
      <c r="J13" s="2"/>
      <c r="K13" s="21"/>
      <c r="L13" s="21"/>
      <c r="M13" s="21"/>
      <c r="N13" s="21"/>
      <c r="O13" s="2"/>
    </row>
    <row r="14" spans="1:20" x14ac:dyDescent="0.2">
      <c r="E14" s="2"/>
      <c r="J14" s="2"/>
      <c r="K14" s="21"/>
      <c r="L14" s="21"/>
      <c r="M14" s="21"/>
      <c r="N14" s="21"/>
      <c r="O14" s="2"/>
    </row>
    <row r="15" spans="1:20" x14ac:dyDescent="0.2">
      <c r="A15" s="32" t="s">
        <v>177</v>
      </c>
      <c r="B15" s="33"/>
      <c r="C15" s="33"/>
      <c r="D15" s="33"/>
      <c r="E15" s="2"/>
      <c r="F15" s="32" t="s">
        <v>178</v>
      </c>
      <c r="G15" s="32"/>
      <c r="H15" s="32"/>
      <c r="I15" s="32"/>
      <c r="J15" s="2"/>
      <c r="K15" s="32" t="s">
        <v>179</v>
      </c>
      <c r="L15" s="32"/>
      <c r="M15" s="32"/>
      <c r="N15" s="32"/>
      <c r="O15" s="2"/>
    </row>
    <row r="16" spans="1:20" ht="19" x14ac:dyDescent="0.25">
      <c r="A16" s="3" t="s">
        <v>1</v>
      </c>
      <c r="B16" s="3" t="s">
        <v>180</v>
      </c>
      <c r="C16" s="3" t="s">
        <v>181</v>
      </c>
      <c r="D16" s="3" t="s">
        <v>182</v>
      </c>
      <c r="E16" s="2"/>
      <c r="F16" s="3" t="s">
        <v>1</v>
      </c>
      <c r="G16" s="3" t="s">
        <v>180</v>
      </c>
      <c r="H16" s="3" t="s">
        <v>181</v>
      </c>
      <c r="I16" s="3" t="s">
        <v>182</v>
      </c>
      <c r="J16" s="2"/>
      <c r="K16" s="3" t="s">
        <v>1</v>
      </c>
      <c r="L16" s="3" t="s">
        <v>180</v>
      </c>
      <c r="M16" s="3" t="s">
        <v>181</v>
      </c>
      <c r="N16" s="3" t="s">
        <v>182</v>
      </c>
      <c r="O16" s="2"/>
    </row>
    <row r="17" spans="1:21" x14ac:dyDescent="0.2">
      <c r="A17" t="s">
        <v>6</v>
      </c>
      <c r="B17">
        <v>5</v>
      </c>
      <c r="C17">
        <v>4.875</v>
      </c>
      <c r="D17">
        <v>4.07</v>
      </c>
      <c r="E17" s="2"/>
      <c r="F17" t="s">
        <v>6</v>
      </c>
      <c r="G17" s="1">
        <v>4.708333333333333</v>
      </c>
      <c r="H17">
        <v>4.6183333333333332</v>
      </c>
      <c r="I17">
        <v>3.7349999999999999</v>
      </c>
      <c r="J17" s="2"/>
      <c r="K17" t="s">
        <v>6</v>
      </c>
      <c r="L17" s="1">
        <v>4</v>
      </c>
      <c r="M17">
        <v>3.9966666666666666</v>
      </c>
      <c r="N17">
        <v>3.5416666666666674</v>
      </c>
      <c r="O17" s="2"/>
    </row>
    <row r="18" spans="1:21" x14ac:dyDescent="0.2">
      <c r="A18" t="s">
        <v>7</v>
      </c>
      <c r="B18">
        <v>4.958333333333333</v>
      </c>
      <c r="C18">
        <v>4.8278333333333334</v>
      </c>
      <c r="D18">
        <v>4.0933333333333337</v>
      </c>
      <c r="E18" s="2"/>
      <c r="F18" t="s">
        <v>7</v>
      </c>
      <c r="G18">
        <v>4</v>
      </c>
      <c r="H18">
        <v>3.9283333333333332</v>
      </c>
      <c r="I18">
        <v>3.2600000000000002</v>
      </c>
      <c r="J18" s="2"/>
      <c r="K18" t="s">
        <v>7</v>
      </c>
      <c r="L18">
        <v>4</v>
      </c>
      <c r="M18">
        <v>3.9250000000000003</v>
      </c>
      <c r="N18">
        <v>3.5900000000000003</v>
      </c>
      <c r="O18" s="2"/>
    </row>
    <row r="19" spans="1:21" x14ac:dyDescent="0.2">
      <c r="A19" t="s">
        <v>8</v>
      </c>
      <c r="B19">
        <v>4.916666666666667</v>
      </c>
      <c r="C19">
        <v>4.8516666666666666</v>
      </c>
      <c r="D19">
        <v>4.0933333333333337</v>
      </c>
      <c r="E19" s="2"/>
      <c r="F19" t="s">
        <v>8</v>
      </c>
      <c r="G19">
        <v>4.791666666666667</v>
      </c>
      <c r="H19">
        <v>4.5199999999999996</v>
      </c>
      <c r="I19">
        <v>3.97</v>
      </c>
      <c r="J19" s="2"/>
      <c r="K19" t="s">
        <v>8</v>
      </c>
      <c r="L19">
        <v>3.875</v>
      </c>
      <c r="M19">
        <v>3.9266666666666672</v>
      </c>
      <c r="N19">
        <v>3.5666666666666664</v>
      </c>
      <c r="O19" s="2"/>
    </row>
    <row r="20" spans="1:21" x14ac:dyDescent="0.2">
      <c r="A20" t="s">
        <v>9</v>
      </c>
      <c r="B20">
        <v>5</v>
      </c>
      <c r="C20">
        <v>4.9249999999999998</v>
      </c>
      <c r="D20">
        <v>4.1166666666666663</v>
      </c>
      <c r="E20" s="2"/>
      <c r="F20" t="s">
        <v>9</v>
      </c>
      <c r="G20">
        <v>4.875</v>
      </c>
      <c r="H20">
        <v>4.8566666666666665</v>
      </c>
      <c r="I20">
        <v>3.7816666666666663</v>
      </c>
      <c r="J20" s="2"/>
      <c r="K20" t="s">
        <v>9</v>
      </c>
      <c r="L20">
        <v>4</v>
      </c>
      <c r="M20">
        <v>3.8533333333333335</v>
      </c>
      <c r="N20">
        <v>3.4466666666666668</v>
      </c>
      <c r="O20" s="2"/>
    </row>
    <row r="21" spans="1:21" x14ac:dyDescent="0.2">
      <c r="A21" t="s">
        <v>10</v>
      </c>
      <c r="B21">
        <v>5</v>
      </c>
      <c r="C21">
        <v>5</v>
      </c>
      <c r="D21">
        <v>3.8783333333333334</v>
      </c>
      <c r="E21" s="2"/>
      <c r="F21" t="s">
        <v>10</v>
      </c>
      <c r="G21">
        <v>4.916666666666667</v>
      </c>
      <c r="H21">
        <v>5</v>
      </c>
      <c r="I21">
        <v>3.7083333333333339</v>
      </c>
      <c r="J21" s="2"/>
      <c r="K21" t="s">
        <v>10</v>
      </c>
      <c r="L21">
        <v>4</v>
      </c>
      <c r="M21">
        <v>3.7866666666666671</v>
      </c>
      <c r="N21">
        <v>3.6133333333333337</v>
      </c>
      <c r="O21" s="2"/>
    </row>
    <row r="22" spans="1:21" x14ac:dyDescent="0.2">
      <c r="A22" t="s">
        <v>18</v>
      </c>
      <c r="B22">
        <v>4.916666666666667</v>
      </c>
      <c r="C22">
        <v>4.875</v>
      </c>
      <c r="D22">
        <v>4.07</v>
      </c>
      <c r="E22" s="2"/>
      <c r="F22" t="s">
        <v>18</v>
      </c>
      <c r="G22">
        <v>4.375</v>
      </c>
      <c r="H22">
        <v>4.496666666666667</v>
      </c>
      <c r="I22">
        <v>3.94</v>
      </c>
      <c r="J22" s="2"/>
      <c r="K22" t="s">
        <v>18</v>
      </c>
      <c r="L22">
        <v>4</v>
      </c>
      <c r="M22">
        <v>3.9016666666666673</v>
      </c>
      <c r="N22">
        <v>3.518333333333334</v>
      </c>
      <c r="O22" s="2"/>
    </row>
    <row r="23" spans="1:21" x14ac:dyDescent="0.2">
      <c r="A23" t="s">
        <v>11</v>
      </c>
      <c r="B23">
        <v>4.916666666666667</v>
      </c>
      <c r="C23">
        <v>4.8516666666666666</v>
      </c>
      <c r="D23">
        <v>4.07</v>
      </c>
      <c r="E23" s="2"/>
      <c r="F23" t="s">
        <v>11</v>
      </c>
      <c r="G23">
        <v>4.6916666666666664</v>
      </c>
      <c r="H23">
        <v>4.6416666666666666</v>
      </c>
      <c r="I23">
        <v>3.9716666666666671</v>
      </c>
      <c r="J23" s="2"/>
      <c r="K23" t="s">
        <v>11</v>
      </c>
      <c r="L23">
        <v>4</v>
      </c>
      <c r="M23">
        <v>3.9483333333333337</v>
      </c>
      <c r="N23">
        <v>3.6616666666666671</v>
      </c>
      <c r="O23" s="2"/>
    </row>
    <row r="25" spans="1:21" x14ac:dyDescent="0.2">
      <c r="A25" t="s">
        <v>29</v>
      </c>
      <c r="B25">
        <v>4.9583333333333339</v>
      </c>
      <c r="C25">
        <v>4.8865952380952384</v>
      </c>
      <c r="D25">
        <v>4.0559523809523812</v>
      </c>
      <c r="F25" t="s">
        <v>29</v>
      </c>
      <c r="G25">
        <v>4.6226190476190476</v>
      </c>
      <c r="H25">
        <v>4.5802380952380952</v>
      </c>
      <c r="I25">
        <v>3.7666666666666666</v>
      </c>
      <c r="K25" t="s">
        <v>29</v>
      </c>
      <c r="L25">
        <v>3.9821428571428572</v>
      </c>
      <c r="M25">
        <v>3.905476190476191</v>
      </c>
      <c r="N25">
        <v>3.5626190476190485</v>
      </c>
    </row>
    <row r="27" spans="1:21" ht="21" thickBot="1" x14ac:dyDescent="0.3">
      <c r="A27" s="47" t="s">
        <v>51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 spans="1:21" ht="17" thickTop="1" x14ac:dyDescent="0.2"/>
    <row r="29" spans="1:21" ht="19" thickBot="1" x14ac:dyDescent="0.3">
      <c r="A29" s="48" t="s">
        <v>52</v>
      </c>
      <c r="B29" s="48"/>
      <c r="C29" s="48"/>
      <c r="D29" s="48"/>
      <c r="E29" s="48"/>
      <c r="F29" s="48"/>
      <c r="H29" s="48" t="s">
        <v>53</v>
      </c>
      <c r="I29" s="48"/>
      <c r="J29" s="48"/>
      <c r="K29" s="48"/>
      <c r="L29" s="48"/>
      <c r="M29" s="48"/>
      <c r="O29" s="48" t="s">
        <v>54</v>
      </c>
      <c r="P29" s="48"/>
      <c r="Q29" s="48"/>
      <c r="R29" s="48"/>
      <c r="S29" s="48"/>
      <c r="T29" s="48"/>
      <c r="U29" s="48"/>
    </row>
    <row r="30" spans="1:21" ht="17" thickTop="1" x14ac:dyDescent="0.2"/>
    <row r="37" spans="1:10" x14ac:dyDescent="0.2">
      <c r="A37" s="2"/>
      <c r="B37" s="2"/>
      <c r="C37" s="2"/>
      <c r="D37" s="2"/>
      <c r="G37" s="2"/>
      <c r="H37" s="2"/>
      <c r="I37" s="2"/>
      <c r="J37" s="2"/>
    </row>
    <row r="38" spans="1:10" ht="19" customHeight="1" x14ac:dyDescent="0.2">
      <c r="A38" s="2"/>
      <c r="B38" s="2"/>
      <c r="C38" s="2"/>
      <c r="D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G47" s="2"/>
      <c r="H47" s="2"/>
      <c r="I47" s="2"/>
      <c r="J47" s="2"/>
    </row>
    <row r="48" spans="1:10" x14ac:dyDescent="0.2">
      <c r="A48" s="2"/>
      <c r="B48" s="2"/>
      <c r="C48" s="2"/>
      <c r="D48" s="2"/>
    </row>
  </sheetData>
  <mergeCells count="12">
    <mergeCell ref="F2:I2"/>
    <mergeCell ref="K2:N2"/>
    <mergeCell ref="P2:S2"/>
    <mergeCell ref="A1:T1"/>
    <mergeCell ref="A29:F29"/>
    <mergeCell ref="H29:M29"/>
    <mergeCell ref="O29:U29"/>
    <mergeCell ref="A2:D2"/>
    <mergeCell ref="A27:T27"/>
    <mergeCell ref="A15:D15"/>
    <mergeCell ref="F15:I15"/>
    <mergeCell ref="K15:N15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C64B-04A5-EF46-85AE-CD9FEC597920}">
  <dimension ref="A1:X43"/>
  <sheetViews>
    <sheetView topLeftCell="A18" zoomScale="99" workbookViewId="0">
      <selection activeCell="J26" sqref="J26"/>
    </sheetView>
  </sheetViews>
  <sheetFormatPr baseColWidth="10" defaultRowHeight="16" x14ac:dyDescent="0.2"/>
  <cols>
    <col min="2" max="2" width="18.5" customWidth="1"/>
    <col min="3" max="3" width="20.33203125" customWidth="1"/>
    <col min="4" max="4" width="21" customWidth="1"/>
    <col min="5" max="5" width="20.5" customWidth="1"/>
    <col min="6" max="6" width="11" customWidth="1"/>
    <col min="7" max="7" width="23.83203125" customWidth="1"/>
    <col min="8" max="8" width="22.1640625" customWidth="1"/>
    <col min="9" max="9" width="20.5" customWidth="1"/>
    <col min="10" max="10" width="22" customWidth="1"/>
    <col min="11" max="11" width="11.33203125" customWidth="1"/>
    <col min="12" max="12" width="22.33203125" customWidth="1"/>
    <col min="13" max="13" width="17.6640625" customWidth="1"/>
    <col min="14" max="14" width="22.33203125" customWidth="1"/>
    <col min="15" max="15" width="22.5" customWidth="1"/>
    <col min="16" max="16" width="21.1640625" customWidth="1"/>
    <col min="17" max="17" width="14" customWidth="1"/>
    <col min="18" max="18" width="19.83203125" customWidth="1"/>
    <col min="19" max="19" width="21.6640625" customWidth="1"/>
    <col min="20" max="20" width="20.6640625" customWidth="1"/>
    <col min="21" max="21" width="17.1640625" customWidth="1"/>
  </cols>
  <sheetData>
    <row r="1" spans="1:24" ht="21" thickBot="1" x14ac:dyDescent="0.3">
      <c r="A1" s="47" t="s">
        <v>66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24" ht="17" thickTop="1" x14ac:dyDescent="0.2">
      <c r="A2" s="50" t="s">
        <v>40</v>
      </c>
      <c r="B2" s="50"/>
      <c r="C2" s="50"/>
      <c r="D2" s="50"/>
      <c r="E2" s="22"/>
      <c r="F2" s="22"/>
      <c r="G2" s="41" t="s">
        <v>17</v>
      </c>
      <c r="H2" s="41"/>
      <c r="I2" s="41"/>
      <c r="J2" s="41"/>
      <c r="K2" s="22"/>
      <c r="L2" s="50" t="s">
        <v>86</v>
      </c>
      <c r="M2" s="50"/>
      <c r="N2" s="50"/>
      <c r="O2" s="50"/>
      <c r="P2" s="16"/>
      <c r="Q2" s="49" t="s">
        <v>41</v>
      </c>
      <c r="R2" s="49"/>
      <c r="S2" s="49"/>
      <c r="T2" s="49"/>
      <c r="U2" s="2"/>
      <c r="V2" s="2"/>
      <c r="W2" s="2"/>
      <c r="X2" s="2"/>
    </row>
    <row r="3" spans="1:24" ht="19" customHeight="1" x14ac:dyDescent="0.25">
      <c r="A3" s="3" t="s">
        <v>1</v>
      </c>
      <c r="B3" s="3" t="s">
        <v>55</v>
      </c>
      <c r="C3" s="3" t="s">
        <v>56</v>
      </c>
      <c r="D3" s="3" t="s">
        <v>57</v>
      </c>
      <c r="E3" s="16"/>
      <c r="F3" s="16"/>
      <c r="G3" s="13" t="s">
        <v>1</v>
      </c>
      <c r="H3" s="13" t="s">
        <v>58</v>
      </c>
      <c r="I3" s="13" t="s">
        <v>59</v>
      </c>
      <c r="J3" s="13" t="s">
        <v>60</v>
      </c>
      <c r="K3" s="16"/>
      <c r="L3" s="13" t="s">
        <v>1</v>
      </c>
      <c r="M3" s="13" t="s">
        <v>94</v>
      </c>
      <c r="N3" s="13" t="s">
        <v>95</v>
      </c>
      <c r="O3" s="13" t="s">
        <v>96</v>
      </c>
      <c r="Q3" s="3" t="s">
        <v>1</v>
      </c>
      <c r="R3" s="15" t="s">
        <v>61</v>
      </c>
      <c r="S3" s="15" t="s">
        <v>62</v>
      </c>
      <c r="T3" s="15" t="s">
        <v>63</v>
      </c>
    </row>
    <row r="4" spans="1:24" x14ac:dyDescent="0.2">
      <c r="A4" t="s">
        <v>6</v>
      </c>
      <c r="B4">
        <v>3.125</v>
      </c>
      <c r="C4">
        <v>5.166666666666667</v>
      </c>
      <c r="D4">
        <v>5.8888888888888884</v>
      </c>
      <c r="E4" s="16"/>
      <c r="F4" s="16"/>
      <c r="G4" s="5" t="s">
        <v>6</v>
      </c>
      <c r="H4">
        <v>4.6666666670000003</v>
      </c>
      <c r="I4">
        <v>6.125</v>
      </c>
      <c r="J4">
        <v>5.0555555559999998</v>
      </c>
      <c r="K4" s="16"/>
      <c r="L4" s="16" t="s">
        <v>6</v>
      </c>
      <c r="M4">
        <v>5.916666666666667</v>
      </c>
      <c r="N4">
        <v>5.625</v>
      </c>
      <c r="O4">
        <v>4.9444444444444446</v>
      </c>
      <c r="Q4" t="s">
        <v>6</v>
      </c>
      <c r="R4" s="10">
        <v>3.25</v>
      </c>
      <c r="S4" s="10">
        <v>3.65625</v>
      </c>
      <c r="T4" s="10">
        <v>3.166666666666667</v>
      </c>
    </row>
    <row r="5" spans="1:24" x14ac:dyDescent="0.2">
      <c r="A5" t="s">
        <v>7</v>
      </c>
      <c r="B5">
        <v>2.9583333333333335</v>
      </c>
      <c r="C5">
        <v>5.3125</v>
      </c>
      <c r="D5">
        <v>5.1111111111111107</v>
      </c>
      <c r="E5" s="16"/>
      <c r="F5" s="16"/>
      <c r="G5" s="5" t="s">
        <v>7</v>
      </c>
      <c r="H5">
        <v>4.5</v>
      </c>
      <c r="I5">
        <v>6.125</v>
      </c>
      <c r="J5">
        <v>5.3888888890000004</v>
      </c>
      <c r="K5" s="16"/>
      <c r="L5" s="16" t="s">
        <v>7</v>
      </c>
      <c r="M5">
        <v>5.125</v>
      </c>
      <c r="N5">
        <v>5.666666666666667</v>
      </c>
      <c r="O5">
        <v>5</v>
      </c>
      <c r="Q5" t="s">
        <v>7</v>
      </c>
      <c r="R5" s="10">
        <v>3.25</v>
      </c>
      <c r="S5" s="10">
        <v>3.5416666666666665</v>
      </c>
      <c r="T5" s="10">
        <v>3</v>
      </c>
    </row>
    <row r="6" spans="1:24" x14ac:dyDescent="0.2">
      <c r="A6" t="s">
        <v>8</v>
      </c>
      <c r="B6">
        <v>2.9166666666666665</v>
      </c>
      <c r="C6">
        <v>5.125</v>
      </c>
      <c r="D6">
        <v>5.7777777777777777</v>
      </c>
      <c r="E6" s="16"/>
      <c r="F6" s="16"/>
      <c r="G6" s="5" t="s">
        <v>8</v>
      </c>
      <c r="H6">
        <v>4.6666666670000003</v>
      </c>
      <c r="I6">
        <v>6.1666666670000003</v>
      </c>
      <c r="J6">
        <v>5.1111111109999996</v>
      </c>
      <c r="K6" s="16"/>
      <c r="L6" s="16" t="s">
        <v>8</v>
      </c>
      <c r="M6">
        <v>5.25</v>
      </c>
      <c r="N6">
        <v>5.333333333333333</v>
      </c>
      <c r="O6">
        <v>5.0555555555555554</v>
      </c>
      <c r="Q6" t="s">
        <v>8</v>
      </c>
      <c r="R6" s="10">
        <v>3.1666666666666665</v>
      </c>
      <c r="S6" s="10">
        <v>3.3878205128205128</v>
      </c>
      <c r="T6" s="10">
        <v>3.0256410256410251</v>
      </c>
    </row>
    <row r="7" spans="1:24" x14ac:dyDescent="0.2">
      <c r="A7" t="s">
        <v>9</v>
      </c>
      <c r="B7">
        <v>2.875</v>
      </c>
      <c r="C7">
        <v>5.104166666666667</v>
      </c>
      <c r="D7">
        <v>5.0555555555555554</v>
      </c>
      <c r="E7" s="16"/>
      <c r="F7" s="16"/>
      <c r="G7" s="5" t="s">
        <v>9</v>
      </c>
      <c r="H7">
        <v>4.5833333329999997</v>
      </c>
      <c r="I7">
        <v>6.1875</v>
      </c>
      <c r="J7">
        <v>5.0555555559999998</v>
      </c>
      <c r="K7" s="16"/>
      <c r="L7" s="16" t="s">
        <v>9</v>
      </c>
      <c r="M7">
        <v>5.583333333333333</v>
      </c>
      <c r="N7">
        <v>5.791666666666667</v>
      </c>
      <c r="O7">
        <v>4.9444444444444446</v>
      </c>
      <c r="Q7" t="s">
        <v>9</v>
      </c>
      <c r="R7" s="10">
        <v>3.3482142857142856</v>
      </c>
      <c r="S7" s="10">
        <v>3.78125</v>
      </c>
      <c r="T7" s="10">
        <v>3.4404761904761898</v>
      </c>
    </row>
    <row r="8" spans="1:24" x14ac:dyDescent="0.2">
      <c r="A8" t="s">
        <v>10</v>
      </c>
      <c r="B8">
        <v>3.1666666666666665</v>
      </c>
      <c r="C8">
        <v>5.4375</v>
      </c>
      <c r="D8">
        <v>5.5555555555555545</v>
      </c>
      <c r="E8" s="16"/>
      <c r="F8" s="16"/>
      <c r="G8" s="5" t="s">
        <v>10</v>
      </c>
      <c r="H8">
        <v>4.625</v>
      </c>
      <c r="I8">
        <v>6.1458333329999997</v>
      </c>
      <c r="J8">
        <v>5.2222222220000001</v>
      </c>
      <c r="K8" s="16"/>
      <c r="L8" s="16" t="s">
        <v>10</v>
      </c>
      <c r="M8">
        <v>5.458333333333333</v>
      </c>
      <c r="N8">
        <v>5.6875</v>
      </c>
      <c r="O8">
        <v>5.0555555555555554</v>
      </c>
      <c r="Q8" t="s">
        <v>10</v>
      </c>
      <c r="R8" s="10">
        <v>3.46875</v>
      </c>
      <c r="S8" s="10">
        <v>3.7083333333333335</v>
      </c>
      <c r="T8" s="10">
        <v>3.2916666666666674</v>
      </c>
    </row>
    <row r="9" spans="1:24" x14ac:dyDescent="0.2">
      <c r="A9" t="s">
        <v>18</v>
      </c>
      <c r="B9">
        <v>2.9583333333333335</v>
      </c>
      <c r="C9">
        <v>5.5625</v>
      </c>
      <c r="D9">
        <v>5.333333333333333</v>
      </c>
      <c r="E9" s="16"/>
      <c r="F9" s="16"/>
      <c r="G9" s="5" t="s">
        <v>18</v>
      </c>
      <c r="H9">
        <v>4.5416666670000003</v>
      </c>
      <c r="I9">
        <v>6.1041666670000003</v>
      </c>
      <c r="J9">
        <v>5.2222222220000001</v>
      </c>
      <c r="K9" s="16"/>
      <c r="L9" s="16" t="s">
        <v>18</v>
      </c>
      <c r="M9">
        <v>6.125</v>
      </c>
      <c r="N9">
        <v>5.666666666666667</v>
      </c>
      <c r="O9">
        <v>4.8333333333333339</v>
      </c>
      <c r="Q9" t="s">
        <v>18</v>
      </c>
      <c r="R9" s="10">
        <v>3.6666666666666665</v>
      </c>
      <c r="S9" s="10">
        <v>3.3125</v>
      </c>
      <c r="T9" s="10">
        <v>3.2222222222222228</v>
      </c>
    </row>
    <row r="10" spans="1:24" x14ac:dyDescent="0.2">
      <c r="A10" t="s">
        <v>11</v>
      </c>
      <c r="B10">
        <v>3.25</v>
      </c>
      <c r="C10">
        <v>5.354166666666667</v>
      </c>
      <c r="D10">
        <v>5.4444444444444438</v>
      </c>
      <c r="E10" s="16"/>
      <c r="F10" s="16"/>
      <c r="G10" s="5" t="s">
        <v>11</v>
      </c>
      <c r="H10">
        <v>4.5416666670000003</v>
      </c>
      <c r="I10">
        <v>6.25</v>
      </c>
      <c r="J10">
        <v>5.1666666670000003</v>
      </c>
      <c r="K10" s="16"/>
      <c r="L10" s="16" t="s">
        <v>11</v>
      </c>
      <c r="M10">
        <v>5.25</v>
      </c>
      <c r="N10">
        <v>5.645833333333333</v>
      </c>
      <c r="O10">
        <v>5</v>
      </c>
      <c r="Q10" t="s">
        <v>11</v>
      </c>
      <c r="R10" s="10">
        <v>3.1428571428571428</v>
      </c>
      <c r="S10" s="10">
        <v>3.1964285714285716</v>
      </c>
      <c r="T10" s="10">
        <v>3.4285714285714284</v>
      </c>
    </row>
    <row r="15" spans="1:24" x14ac:dyDescent="0.2">
      <c r="A15" s="32" t="s">
        <v>177</v>
      </c>
      <c r="B15" s="33"/>
      <c r="C15" s="33"/>
      <c r="D15" s="33"/>
      <c r="E15" s="2"/>
      <c r="F15" s="32" t="s">
        <v>178</v>
      </c>
      <c r="G15" s="32"/>
      <c r="H15" s="32"/>
      <c r="I15" s="32"/>
      <c r="J15" s="2"/>
      <c r="K15" s="32" t="s">
        <v>179</v>
      </c>
      <c r="L15" s="32"/>
      <c r="M15" s="32"/>
      <c r="N15" s="32"/>
      <c r="O15" s="2"/>
    </row>
    <row r="16" spans="1:24" ht="19" x14ac:dyDescent="0.25">
      <c r="A16" s="3" t="s">
        <v>1</v>
      </c>
      <c r="B16" s="3" t="s">
        <v>19</v>
      </c>
      <c r="C16" s="3" t="s">
        <v>183</v>
      </c>
      <c r="D16" s="3" t="s">
        <v>21</v>
      </c>
      <c r="F16" s="3" t="s">
        <v>1</v>
      </c>
      <c r="G16" s="3" t="s">
        <v>19</v>
      </c>
      <c r="H16" s="3" t="s">
        <v>183</v>
      </c>
      <c r="I16" s="3" t="s">
        <v>21</v>
      </c>
      <c r="K16" s="3" t="s">
        <v>1</v>
      </c>
      <c r="L16" s="3" t="s">
        <v>19</v>
      </c>
      <c r="M16" s="3" t="s">
        <v>183</v>
      </c>
      <c r="N16" s="3" t="s">
        <v>21</v>
      </c>
    </row>
    <row r="17" spans="1:15" x14ac:dyDescent="0.2">
      <c r="A17" t="s">
        <v>6</v>
      </c>
      <c r="B17">
        <v>4.375</v>
      </c>
      <c r="C17">
        <v>5.770833333333333</v>
      </c>
      <c r="D17" s="7">
        <v>5.8888888888888893</v>
      </c>
      <c r="F17" t="s">
        <v>6</v>
      </c>
      <c r="G17">
        <v>4.666666666666667</v>
      </c>
      <c r="H17">
        <v>5.208333333333333</v>
      </c>
      <c r="I17" s="7">
        <v>4.8888888888888893</v>
      </c>
      <c r="K17" t="s">
        <v>6</v>
      </c>
      <c r="L17">
        <v>4.875</v>
      </c>
      <c r="M17">
        <v>4.916666666666667</v>
      </c>
      <c r="N17" s="7">
        <v>5.333333333333333</v>
      </c>
    </row>
    <row r="18" spans="1:15" x14ac:dyDescent="0.2">
      <c r="A18" t="s">
        <v>7</v>
      </c>
      <c r="B18">
        <v>4.375</v>
      </c>
      <c r="C18">
        <v>5.708333333333333</v>
      </c>
      <c r="D18" s="11">
        <v>5.1111111111111116</v>
      </c>
      <c r="F18" t="s">
        <v>7</v>
      </c>
      <c r="G18">
        <v>4.208333333333333</v>
      </c>
      <c r="H18">
        <v>5.25</v>
      </c>
      <c r="I18" s="11">
        <v>4.166666666666667</v>
      </c>
      <c r="K18" t="s">
        <v>7</v>
      </c>
      <c r="L18">
        <v>4.625</v>
      </c>
      <c r="M18">
        <v>4.916666666666667</v>
      </c>
      <c r="N18" s="11">
        <v>5.333333333333333</v>
      </c>
    </row>
    <row r="19" spans="1:15" x14ac:dyDescent="0.2">
      <c r="A19" t="s">
        <v>8</v>
      </c>
      <c r="B19" s="11">
        <v>4.333333333333333</v>
      </c>
      <c r="C19" s="11">
        <v>5.75</v>
      </c>
      <c r="D19" s="7">
        <v>5.9444444444444438</v>
      </c>
      <c r="F19" t="s">
        <v>8</v>
      </c>
      <c r="G19" s="11">
        <v>4.458333333333333</v>
      </c>
      <c r="H19" s="11">
        <v>5.479166666666667</v>
      </c>
      <c r="I19" s="7">
        <v>4.666666666666667</v>
      </c>
      <c r="K19" t="s">
        <v>8</v>
      </c>
      <c r="L19" s="11">
        <v>4.708333333333333</v>
      </c>
      <c r="M19" s="11">
        <v>4.854166666666667</v>
      </c>
      <c r="N19" s="7">
        <v>5.333333333333333</v>
      </c>
    </row>
    <row r="20" spans="1:15" x14ac:dyDescent="0.2">
      <c r="A20" t="s">
        <v>9</v>
      </c>
      <c r="B20" s="11">
        <v>4.375</v>
      </c>
      <c r="C20" s="11">
        <v>5.875</v>
      </c>
      <c r="D20" s="11">
        <v>6.1111111111111107</v>
      </c>
      <c r="F20" t="s">
        <v>9</v>
      </c>
      <c r="G20" s="11">
        <v>4.458333333333333</v>
      </c>
      <c r="H20" s="11">
        <v>5.5625</v>
      </c>
      <c r="I20" s="11">
        <v>4.833333333333333</v>
      </c>
      <c r="K20" t="s">
        <v>9</v>
      </c>
      <c r="L20" s="11">
        <v>4.583333333333333</v>
      </c>
      <c r="M20" s="11">
        <v>4.833333333333333</v>
      </c>
      <c r="N20" s="11">
        <v>5.333333333333333</v>
      </c>
    </row>
    <row r="21" spans="1:15" x14ac:dyDescent="0.2">
      <c r="A21" t="s">
        <v>10</v>
      </c>
      <c r="B21" s="7">
        <v>4.333333333333333</v>
      </c>
      <c r="C21" s="7">
        <v>5.833333333333333</v>
      </c>
      <c r="D21">
        <v>5.2222222222222223</v>
      </c>
      <c r="F21" t="s">
        <v>10</v>
      </c>
      <c r="G21" s="7">
        <v>5.541666666666667</v>
      </c>
      <c r="H21" s="7">
        <v>4.645833333333333</v>
      </c>
      <c r="I21">
        <v>4.2222222222222223</v>
      </c>
      <c r="K21" t="s">
        <v>10</v>
      </c>
      <c r="L21" s="7">
        <v>4.416666666666667</v>
      </c>
      <c r="M21" s="7">
        <v>4.916666666666667</v>
      </c>
      <c r="N21">
        <v>5.333333333333333</v>
      </c>
    </row>
    <row r="22" spans="1:15" x14ac:dyDescent="0.2">
      <c r="A22" t="s">
        <v>18</v>
      </c>
      <c r="B22">
        <v>4.458333333333333</v>
      </c>
      <c r="C22" s="7">
        <v>5.770833333333333</v>
      </c>
      <c r="D22">
        <v>5.666666666666667</v>
      </c>
      <c r="F22" t="s">
        <v>18</v>
      </c>
      <c r="G22">
        <v>4.416666666666667</v>
      </c>
      <c r="H22" s="7">
        <v>5.375</v>
      </c>
      <c r="I22">
        <v>4.5555555555555562</v>
      </c>
      <c r="K22" t="s">
        <v>18</v>
      </c>
      <c r="L22">
        <v>4.625</v>
      </c>
      <c r="M22" s="7">
        <v>4.895833333333333</v>
      </c>
      <c r="N22">
        <v>5.2777777777777777</v>
      </c>
    </row>
    <row r="23" spans="1:15" x14ac:dyDescent="0.2">
      <c r="A23" t="s">
        <v>11</v>
      </c>
      <c r="B23" s="7">
        <v>4.333333333333333</v>
      </c>
      <c r="C23">
        <v>5.8125</v>
      </c>
      <c r="D23">
        <v>5.1111111111111107</v>
      </c>
      <c r="F23" t="s">
        <v>11</v>
      </c>
      <c r="G23" s="7">
        <v>4.833333333333333</v>
      </c>
      <c r="H23">
        <v>4.916666666666667</v>
      </c>
      <c r="I23">
        <v>4.6111111111111116</v>
      </c>
      <c r="K23" t="s">
        <v>11</v>
      </c>
      <c r="L23" s="7">
        <v>4.875</v>
      </c>
      <c r="M23">
        <v>5.166666666666667</v>
      </c>
      <c r="N23">
        <v>5.2777777777777768</v>
      </c>
    </row>
    <row r="27" spans="1:15" ht="21" thickBot="1" x14ac:dyDescent="0.3">
      <c r="A27" s="47" t="s">
        <v>64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ht="20" thickTop="1" thickBot="1" x14ac:dyDescent="0.3">
      <c r="A28" s="48" t="s">
        <v>67</v>
      </c>
      <c r="B28" s="48"/>
      <c r="C28" s="48"/>
      <c r="D28" s="48"/>
      <c r="E28" s="48"/>
      <c r="G28" s="48" t="s">
        <v>97</v>
      </c>
      <c r="H28" s="48"/>
      <c r="I28" s="48"/>
      <c r="J28" s="48"/>
      <c r="L28" s="48" t="s">
        <v>68</v>
      </c>
      <c r="M28" s="48"/>
      <c r="N28" s="48"/>
      <c r="O28" s="48"/>
    </row>
    <row r="29" spans="1:15" ht="17" thickTop="1" x14ac:dyDescent="0.2"/>
    <row r="34" spans="1:5" x14ac:dyDescent="0.2">
      <c r="A34" s="16"/>
      <c r="B34" s="16"/>
      <c r="C34" s="16"/>
      <c r="D34" s="16"/>
      <c r="E34" s="16"/>
    </row>
    <row r="35" spans="1:5" x14ac:dyDescent="0.2">
      <c r="A35" s="16"/>
      <c r="B35" s="16"/>
      <c r="C35" s="16"/>
      <c r="D35" s="16"/>
    </row>
    <row r="36" spans="1:5" x14ac:dyDescent="0.2">
      <c r="A36" s="16"/>
      <c r="B36" s="16"/>
      <c r="C36" s="16"/>
      <c r="D36" s="16"/>
    </row>
    <row r="37" spans="1:5" x14ac:dyDescent="0.2">
      <c r="A37" s="16"/>
      <c r="B37" s="16"/>
      <c r="C37" s="16"/>
      <c r="D37" s="16"/>
    </row>
    <row r="38" spans="1:5" x14ac:dyDescent="0.2">
      <c r="A38" s="16"/>
      <c r="B38" s="16"/>
      <c r="C38" s="16"/>
      <c r="D38" s="16"/>
    </row>
    <row r="39" spans="1:5" x14ac:dyDescent="0.2">
      <c r="A39" s="16"/>
      <c r="B39" s="16"/>
      <c r="C39" s="16"/>
      <c r="D39" s="16"/>
    </row>
    <row r="40" spans="1:5" x14ac:dyDescent="0.2">
      <c r="A40" s="16"/>
      <c r="B40" s="16"/>
      <c r="C40" s="16"/>
      <c r="D40" s="16"/>
    </row>
    <row r="41" spans="1:5" x14ac:dyDescent="0.2">
      <c r="A41" s="16"/>
      <c r="B41" s="16"/>
      <c r="C41" s="16"/>
      <c r="D41" s="16"/>
    </row>
    <row r="42" spans="1:5" x14ac:dyDescent="0.2">
      <c r="A42" s="16"/>
      <c r="B42" s="16"/>
      <c r="C42" s="16"/>
      <c r="D42" s="16"/>
    </row>
    <row r="43" spans="1:5" x14ac:dyDescent="0.2">
      <c r="A43" s="16"/>
      <c r="B43" s="16"/>
      <c r="C43" s="16"/>
      <c r="D43" s="16"/>
    </row>
  </sheetData>
  <mergeCells count="12">
    <mergeCell ref="Q2:T2"/>
    <mergeCell ref="A1:O1"/>
    <mergeCell ref="L28:O28"/>
    <mergeCell ref="G2:J2"/>
    <mergeCell ref="L2:O2"/>
    <mergeCell ref="A2:D2"/>
    <mergeCell ref="A28:E28"/>
    <mergeCell ref="G28:J28"/>
    <mergeCell ref="A15:D15"/>
    <mergeCell ref="F15:I15"/>
    <mergeCell ref="K15:N15"/>
    <mergeCell ref="A27:O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D6A8-C15A-E145-9E05-2431B152348B}">
  <dimension ref="A1:P48"/>
  <sheetViews>
    <sheetView zoomScale="98" workbookViewId="0">
      <selection activeCell="I28" sqref="I28"/>
    </sheetView>
  </sheetViews>
  <sheetFormatPr baseColWidth="10" defaultRowHeight="16" x14ac:dyDescent="0.2"/>
  <cols>
    <col min="1" max="1" width="14.83203125" customWidth="1"/>
    <col min="2" max="2" width="24.1640625" customWidth="1"/>
    <col min="3" max="3" width="14.6640625" customWidth="1"/>
    <col min="4" max="4" width="19.5" customWidth="1"/>
    <col min="5" max="5" width="22.6640625" customWidth="1"/>
    <col min="6" max="6" width="24.5" customWidth="1"/>
    <col min="7" max="7" width="16.6640625" customWidth="1"/>
    <col min="8" max="8" width="24" customWidth="1"/>
    <col min="9" max="9" width="15.83203125" customWidth="1"/>
    <col min="10" max="10" width="23.1640625" customWidth="1"/>
    <col min="11" max="11" width="23.6640625" customWidth="1"/>
    <col min="13" max="13" width="13.33203125" customWidth="1"/>
  </cols>
  <sheetData>
    <row r="1" spans="1:11" ht="21" thickBot="1" x14ac:dyDescent="0.3">
      <c r="A1" s="47" t="s">
        <v>69</v>
      </c>
      <c r="B1" s="47"/>
      <c r="C1" s="47"/>
      <c r="D1" s="47"/>
      <c r="E1" s="47"/>
      <c r="F1" s="47"/>
      <c r="G1" s="47"/>
      <c r="H1" s="47"/>
      <c r="I1" s="47"/>
      <c r="J1" s="47"/>
    </row>
    <row r="2" spans="1:11" ht="17" thickTop="1" x14ac:dyDescent="0.2">
      <c r="A2" s="32" t="s">
        <v>40</v>
      </c>
      <c r="B2" s="32"/>
      <c r="C2" s="20"/>
      <c r="D2" s="32" t="s">
        <v>17</v>
      </c>
      <c r="E2" s="32"/>
      <c r="F2" s="20"/>
      <c r="G2" s="46" t="s">
        <v>86</v>
      </c>
      <c r="H2" s="46"/>
      <c r="I2" s="20"/>
      <c r="J2" s="32" t="s">
        <v>41</v>
      </c>
      <c r="K2" s="32"/>
    </row>
    <row r="3" spans="1:11" x14ac:dyDescent="0.2">
      <c r="A3" s="14" t="s">
        <v>1</v>
      </c>
      <c r="B3" s="14" t="s">
        <v>74</v>
      </c>
      <c r="C3" s="2"/>
      <c r="D3" s="14" t="s">
        <v>1</v>
      </c>
      <c r="E3" s="14" t="s">
        <v>72</v>
      </c>
      <c r="F3" s="2"/>
      <c r="G3" s="14" t="s">
        <v>1</v>
      </c>
      <c r="H3" s="14" t="s">
        <v>89</v>
      </c>
      <c r="I3" s="2"/>
      <c r="J3" s="14" t="s">
        <v>1</v>
      </c>
      <c r="K3" s="14" t="s">
        <v>73</v>
      </c>
    </row>
    <row r="4" spans="1:11" x14ac:dyDescent="0.2">
      <c r="A4" t="s">
        <v>6</v>
      </c>
      <c r="B4">
        <v>80.666666666666671</v>
      </c>
      <c r="C4" s="2"/>
      <c r="D4" t="s">
        <v>6</v>
      </c>
      <c r="E4">
        <v>93.666666666666671</v>
      </c>
      <c r="F4" s="2"/>
      <c r="G4" s="21" t="s">
        <v>6</v>
      </c>
      <c r="H4" s="21">
        <v>87.666666666666671</v>
      </c>
      <c r="I4" s="2"/>
      <c r="J4" t="s">
        <v>6</v>
      </c>
      <c r="K4" s="17">
        <v>68.75</v>
      </c>
    </row>
    <row r="5" spans="1:11" x14ac:dyDescent="0.2">
      <c r="A5" t="s">
        <v>7</v>
      </c>
      <c r="B5">
        <v>82.833333333333329</v>
      </c>
      <c r="C5" s="2"/>
      <c r="D5" t="s">
        <v>7</v>
      </c>
      <c r="E5">
        <v>94.5</v>
      </c>
      <c r="F5" s="2"/>
      <c r="G5" s="21" t="s">
        <v>7</v>
      </c>
      <c r="H5" s="21">
        <v>88.166666666666671</v>
      </c>
      <c r="I5" s="2"/>
      <c r="J5" t="s">
        <v>7</v>
      </c>
      <c r="K5" s="17">
        <v>83</v>
      </c>
    </row>
    <row r="6" spans="1:11" x14ac:dyDescent="0.2">
      <c r="A6" t="s">
        <v>8</v>
      </c>
      <c r="B6">
        <v>80.833333333333329</v>
      </c>
      <c r="C6" s="2"/>
      <c r="D6" t="s">
        <v>8</v>
      </c>
      <c r="E6">
        <v>93.666666666666671</v>
      </c>
      <c r="F6" s="2"/>
      <c r="G6" s="21" t="s">
        <v>8</v>
      </c>
      <c r="H6" s="21">
        <v>89</v>
      </c>
      <c r="I6" s="2"/>
      <c r="J6" t="s">
        <v>8</v>
      </c>
      <c r="K6" s="17">
        <v>70.717948717948715</v>
      </c>
    </row>
    <row r="7" spans="1:11" x14ac:dyDescent="0.2">
      <c r="A7" t="s">
        <v>9</v>
      </c>
      <c r="B7">
        <v>81</v>
      </c>
      <c r="C7" s="2"/>
      <c r="D7" t="s">
        <v>9</v>
      </c>
      <c r="E7">
        <v>93</v>
      </c>
      <c r="F7" s="2"/>
      <c r="G7" s="21" t="s">
        <v>9</v>
      </c>
      <c r="H7" s="21">
        <v>87.5</v>
      </c>
      <c r="I7" s="2"/>
      <c r="J7" t="s">
        <v>9</v>
      </c>
      <c r="K7" s="17">
        <v>81.214285714285708</v>
      </c>
    </row>
    <row r="8" spans="1:11" x14ac:dyDescent="0.2">
      <c r="A8" t="s">
        <v>10</v>
      </c>
      <c r="B8">
        <v>81</v>
      </c>
      <c r="C8" s="2"/>
      <c r="D8" t="s">
        <v>10</v>
      </c>
      <c r="E8">
        <v>91.166666666666671</v>
      </c>
      <c r="F8" s="2"/>
      <c r="G8" s="21" t="s">
        <v>10</v>
      </c>
      <c r="H8" s="21">
        <v>88.5</v>
      </c>
      <c r="I8" s="2"/>
      <c r="J8" t="s">
        <v>10</v>
      </c>
      <c r="K8" s="17">
        <v>76.458333333333329</v>
      </c>
    </row>
    <row r="9" spans="1:11" x14ac:dyDescent="0.2">
      <c r="A9" t="s">
        <v>18</v>
      </c>
      <c r="B9">
        <v>81.333333333333329</v>
      </c>
      <c r="C9" s="2"/>
      <c r="D9" t="s">
        <v>18</v>
      </c>
      <c r="E9">
        <v>96.666666666666671</v>
      </c>
      <c r="F9" s="2"/>
      <c r="G9" s="21" t="s">
        <v>18</v>
      </c>
      <c r="H9" s="21">
        <v>87.5</v>
      </c>
      <c r="I9" s="2"/>
      <c r="J9" t="s">
        <v>18</v>
      </c>
      <c r="K9" s="17">
        <v>81</v>
      </c>
    </row>
    <row r="10" spans="1:11" x14ac:dyDescent="0.2">
      <c r="A10" t="s">
        <v>11</v>
      </c>
      <c r="B10">
        <v>81.5</v>
      </c>
      <c r="C10" s="2"/>
      <c r="D10" t="s">
        <v>11</v>
      </c>
      <c r="E10">
        <v>88.333333333333329</v>
      </c>
      <c r="F10" s="2"/>
      <c r="G10" s="21" t="s">
        <v>11</v>
      </c>
      <c r="H10" s="21">
        <v>87.833333333333329</v>
      </c>
      <c r="I10" s="2"/>
      <c r="J10" t="s">
        <v>11</v>
      </c>
      <c r="K10" s="17">
        <v>67.714285714285708</v>
      </c>
    </row>
    <row r="11" spans="1:11" x14ac:dyDescent="0.2">
      <c r="C11" s="2"/>
      <c r="F11" s="2"/>
      <c r="G11" s="21"/>
      <c r="H11" s="21"/>
      <c r="I11" s="2"/>
      <c r="K11" s="23"/>
    </row>
    <row r="13" spans="1:11" x14ac:dyDescent="0.2">
      <c r="A13" s="32" t="s">
        <v>177</v>
      </c>
      <c r="B13" s="33"/>
      <c r="D13" s="32" t="s">
        <v>178</v>
      </c>
      <c r="E13" s="33"/>
      <c r="G13" s="32" t="s">
        <v>179</v>
      </c>
      <c r="H13" s="33"/>
    </row>
    <row r="14" spans="1:11" x14ac:dyDescent="0.2">
      <c r="A14" s="14" t="s">
        <v>1</v>
      </c>
      <c r="B14" s="14" t="s">
        <v>184</v>
      </c>
      <c r="D14" s="14" t="s">
        <v>1</v>
      </c>
      <c r="E14" s="14" t="s">
        <v>184</v>
      </c>
      <c r="G14" s="14" t="s">
        <v>1</v>
      </c>
      <c r="H14" s="14" t="s">
        <v>184</v>
      </c>
    </row>
    <row r="15" spans="1:11" x14ac:dyDescent="0.2">
      <c r="A15" t="s">
        <v>6</v>
      </c>
      <c r="B15" s="6">
        <v>59</v>
      </c>
      <c r="D15" t="s">
        <v>6</v>
      </c>
      <c r="E15" s="6">
        <v>77.666666666666671</v>
      </c>
      <c r="G15" t="s">
        <v>6</v>
      </c>
      <c r="H15" s="6">
        <v>96.333333333333329</v>
      </c>
    </row>
    <row r="16" spans="1:11" x14ac:dyDescent="0.2">
      <c r="A16" t="s">
        <v>7</v>
      </c>
      <c r="B16" s="11">
        <v>74.833333333333329</v>
      </c>
      <c r="D16" t="s">
        <v>7</v>
      </c>
      <c r="E16" s="11">
        <v>82.5</v>
      </c>
      <c r="G16" t="s">
        <v>7</v>
      </c>
      <c r="H16" s="11">
        <v>95.333333333333329</v>
      </c>
    </row>
    <row r="17" spans="1:10" x14ac:dyDescent="0.2">
      <c r="A17" t="s">
        <v>8</v>
      </c>
      <c r="B17" s="7">
        <v>66.5</v>
      </c>
      <c r="D17" t="s">
        <v>8</v>
      </c>
      <c r="E17" s="7">
        <v>79.166666666666671</v>
      </c>
      <c r="G17" t="s">
        <v>8</v>
      </c>
      <c r="H17" s="7">
        <v>95.333333333333329</v>
      </c>
    </row>
    <row r="18" spans="1:10" x14ac:dyDescent="0.2">
      <c r="A18" t="s">
        <v>9</v>
      </c>
      <c r="B18">
        <v>67.666666666666671</v>
      </c>
      <c r="D18" t="s">
        <v>9</v>
      </c>
      <c r="E18">
        <v>80.333333333333329</v>
      </c>
      <c r="G18" t="s">
        <v>9</v>
      </c>
      <c r="H18">
        <v>93.666666666666671</v>
      </c>
    </row>
    <row r="19" spans="1:10" x14ac:dyDescent="0.2">
      <c r="A19" t="s">
        <v>10</v>
      </c>
      <c r="B19">
        <v>64.833333333333329</v>
      </c>
      <c r="D19" t="s">
        <v>10</v>
      </c>
      <c r="E19">
        <v>72.5</v>
      </c>
      <c r="G19" t="s">
        <v>10</v>
      </c>
      <c r="H19">
        <v>94.333333333333329</v>
      </c>
    </row>
    <row r="20" spans="1:10" x14ac:dyDescent="0.2">
      <c r="A20" t="s">
        <v>18</v>
      </c>
      <c r="B20">
        <v>65.166666666666671</v>
      </c>
      <c r="D20" t="s">
        <v>18</v>
      </c>
      <c r="E20">
        <v>79.833333333333329</v>
      </c>
      <c r="G20" t="s">
        <v>18</v>
      </c>
      <c r="H20">
        <v>95</v>
      </c>
    </row>
    <row r="21" spans="1:10" x14ac:dyDescent="0.2">
      <c r="A21" t="s">
        <v>11</v>
      </c>
      <c r="B21" s="11">
        <v>68.166666666666671</v>
      </c>
      <c r="D21" t="s">
        <v>11</v>
      </c>
      <c r="E21" s="11">
        <v>81.5</v>
      </c>
      <c r="G21" t="s">
        <v>11</v>
      </c>
      <c r="H21" s="11">
        <v>95.333333333333329</v>
      </c>
    </row>
    <row r="25" spans="1:10" ht="21" thickBot="1" x14ac:dyDescent="0.3">
      <c r="A25" s="47" t="s">
        <v>70</v>
      </c>
      <c r="B25" s="47"/>
      <c r="C25" s="47"/>
      <c r="D25" s="47"/>
      <c r="E25" s="47"/>
      <c r="F25" s="47"/>
      <c r="G25" s="47"/>
      <c r="H25" s="47"/>
      <c r="I25" s="47"/>
      <c r="J25" s="47"/>
    </row>
    <row r="26" spans="1:10" ht="17" thickTop="1" x14ac:dyDescent="0.2"/>
    <row r="27" spans="1:10" ht="19" thickBot="1" x14ac:dyDescent="0.3">
      <c r="A27" s="48" t="s">
        <v>71</v>
      </c>
      <c r="B27" s="48"/>
      <c r="C27" s="48"/>
      <c r="D27" s="48"/>
      <c r="E27" s="48"/>
    </row>
    <row r="28" spans="1:10" ht="17" thickTop="1" x14ac:dyDescent="0.2"/>
    <row r="39" spans="10:16" x14ac:dyDescent="0.2">
      <c r="J39" s="2"/>
      <c r="K39" s="2"/>
      <c r="L39" s="2"/>
      <c r="N39" s="2"/>
      <c r="O39" s="2"/>
      <c r="P39" s="2"/>
    </row>
    <row r="40" spans="10:16" x14ac:dyDescent="0.2">
      <c r="J40" s="2"/>
      <c r="K40" s="2"/>
      <c r="L40" s="2"/>
      <c r="N40" s="2"/>
      <c r="O40" s="2"/>
      <c r="P40" s="2"/>
    </row>
    <row r="41" spans="10:16" x14ac:dyDescent="0.2">
      <c r="J41" s="2"/>
      <c r="K41" s="2"/>
      <c r="L41" s="2"/>
      <c r="N41" s="2"/>
      <c r="O41" s="2"/>
      <c r="P41" s="2"/>
    </row>
    <row r="42" spans="10:16" x14ac:dyDescent="0.2">
      <c r="J42" s="2"/>
      <c r="K42" s="2"/>
      <c r="L42" s="2"/>
      <c r="N42" s="2"/>
      <c r="O42" s="2"/>
      <c r="P42" s="2"/>
    </row>
    <row r="43" spans="10:16" x14ac:dyDescent="0.2">
      <c r="J43" s="2"/>
      <c r="K43" s="2"/>
      <c r="L43" s="2"/>
      <c r="N43" s="2"/>
      <c r="O43" s="2"/>
      <c r="P43" s="2"/>
    </row>
    <row r="44" spans="10:16" x14ac:dyDescent="0.2">
      <c r="J44" s="2"/>
      <c r="K44" s="2"/>
      <c r="L44" s="2"/>
      <c r="N44" s="2"/>
      <c r="O44" s="2"/>
      <c r="P44" s="2"/>
    </row>
    <row r="45" spans="10:16" x14ac:dyDescent="0.2">
      <c r="J45" s="2"/>
      <c r="K45" s="2"/>
      <c r="L45" s="2"/>
      <c r="N45" s="2"/>
      <c r="O45" s="2"/>
      <c r="P45" s="2"/>
    </row>
    <row r="46" spans="10:16" x14ac:dyDescent="0.2">
      <c r="J46" s="2"/>
      <c r="K46" s="2"/>
      <c r="L46" s="2"/>
      <c r="N46" s="2"/>
      <c r="O46" s="2"/>
      <c r="P46" s="2"/>
    </row>
    <row r="47" spans="10:16" x14ac:dyDescent="0.2">
      <c r="J47" s="2"/>
      <c r="K47" s="2"/>
      <c r="L47" s="2"/>
      <c r="N47" s="2"/>
      <c r="O47" s="2"/>
      <c r="P47" s="2"/>
    </row>
    <row r="48" spans="10:16" x14ac:dyDescent="0.2">
      <c r="N48" s="2"/>
      <c r="O48" s="2"/>
      <c r="P48" s="2"/>
    </row>
  </sheetData>
  <mergeCells count="10">
    <mergeCell ref="A27:E27"/>
    <mergeCell ref="A25:J25"/>
    <mergeCell ref="A1:J1"/>
    <mergeCell ref="A2:B2"/>
    <mergeCell ref="D2:E2"/>
    <mergeCell ref="G2:H2"/>
    <mergeCell ref="J2:K2"/>
    <mergeCell ref="A13:B13"/>
    <mergeCell ref="D13:E13"/>
    <mergeCell ref="G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Cognitive Style Results</vt:lpstr>
      <vt:lpstr>Tollerance of Ambiguity Results</vt:lpstr>
      <vt:lpstr>Innovative Attitude Results</vt:lpstr>
      <vt:lpstr>Emotional Intelligence Results</vt:lpstr>
      <vt:lpstr>EM Intelligence v2</vt:lpstr>
      <vt:lpstr>Locus of Control Results</vt:lpstr>
      <vt:lpstr>Comparison - Cogn. Style</vt:lpstr>
      <vt:lpstr>Comparison - Tollerance of Amb.</vt:lpstr>
      <vt:lpstr>Comparison - Innovative Att</vt:lpstr>
      <vt:lpstr>Comparison - Emotional Intellig</vt:lpstr>
      <vt:lpstr>Comparison - Locus of Contr</vt:lpstr>
      <vt:lpstr>HUMAN 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Kostadinova</dc:creator>
  <cp:lastModifiedBy>Mitra Kostadinova</cp:lastModifiedBy>
  <dcterms:created xsi:type="dcterms:W3CDTF">2024-04-24T19:10:41Z</dcterms:created>
  <dcterms:modified xsi:type="dcterms:W3CDTF">2025-06-09T14:41:03Z</dcterms:modified>
</cp:coreProperties>
</file>