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-my.sharepoint.com/personal/oliver_meacock_unil_ch/Documents/Analysis/Growth curves/16_02_23_Ct_BetaLactamaseAssays/"/>
    </mc:Choice>
  </mc:AlternateContent>
  <xr:revisionPtr revIDLastSave="0" documentId="8_{1D6BB516-44FE-4F9E-AD4E-298C1720D459}" xr6:coauthVersionLast="47" xr6:coauthVersionMax="47" xr10:uidLastSave="{00000000-0000-0000-0000-000000000000}"/>
  <bookViews>
    <workbookView xWindow="-108" yWindow="-108" windowWidth="23256" windowHeight="12576" activeTab="6" xr2:uid="{C830E11F-E199-4BBB-BA21-5252396E992A}"/>
  </bookViews>
  <sheets>
    <sheet name="Ct" sheetId="4" r:id="rId1"/>
    <sheet name="At" sheetId="5" r:id="rId2"/>
    <sheet name="Standard curves" sheetId="1" r:id="rId3"/>
    <sheet name="Blank wells" sheetId="3" r:id="rId4"/>
    <sheet name="Ct CFUs" sheetId="2" r:id="rId5"/>
    <sheet name="At CFUs" sheetId="6" r:id="rId6"/>
    <sheet name="R format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4" i="5" l="1"/>
  <c r="BT5" i="5"/>
  <c r="BT6" i="5"/>
  <c r="BT7" i="5"/>
  <c r="BT8" i="5"/>
  <c r="BT9" i="5"/>
  <c r="BT10" i="5"/>
  <c r="BT11" i="5"/>
  <c r="BT12" i="5"/>
  <c r="BT13" i="5"/>
  <c r="BT14" i="5"/>
  <c r="BT15" i="5"/>
  <c r="BT16" i="5"/>
  <c r="BT17" i="5"/>
  <c r="BT18" i="5"/>
  <c r="BT19" i="5"/>
  <c r="BT20" i="5"/>
  <c r="BT21" i="5"/>
  <c r="BT22" i="5"/>
  <c r="BV8" i="5"/>
  <c r="BT3" i="5" s="1"/>
  <c r="A18" i="3"/>
  <c r="BT4" i="4"/>
  <c r="BT5" i="4"/>
  <c r="BT6" i="4"/>
  <c r="BT7" i="4"/>
  <c r="BT8" i="4"/>
  <c r="BT9" i="4"/>
  <c r="BT10" i="4"/>
  <c r="BT11" i="4"/>
  <c r="BT12" i="4"/>
  <c r="BT13" i="4"/>
  <c r="BT14" i="4"/>
  <c r="BT15" i="4"/>
  <c r="BT16" i="4"/>
  <c r="BT17" i="4"/>
  <c r="BT18" i="4"/>
  <c r="BT19" i="4"/>
  <c r="BT20" i="4"/>
  <c r="BT21" i="4"/>
  <c r="BT22" i="4"/>
  <c r="BT23" i="4"/>
  <c r="BT24" i="4"/>
  <c r="BT25" i="4"/>
  <c r="BT26" i="4"/>
  <c r="BT27" i="4"/>
  <c r="BT28" i="4"/>
  <c r="BT29" i="4"/>
  <c r="BT30" i="4"/>
  <c r="BT31" i="4"/>
  <c r="BT32" i="4"/>
  <c r="BT33" i="4"/>
  <c r="BT34" i="4"/>
  <c r="BT35" i="4"/>
  <c r="BT36" i="4"/>
  <c r="BT37" i="4"/>
  <c r="BT38" i="4"/>
  <c r="BT39" i="4"/>
  <c r="BT40" i="4"/>
  <c r="BT41" i="4"/>
  <c r="BT42" i="4"/>
  <c r="BT3" i="4"/>
  <c r="J5" i="6"/>
  <c r="K5" i="6"/>
  <c r="L5" i="6"/>
  <c r="I5" i="6"/>
  <c r="J4" i="6"/>
  <c r="K4" i="6"/>
  <c r="L4" i="6"/>
  <c r="I4" i="6"/>
  <c r="J3" i="6"/>
  <c r="K3" i="6"/>
  <c r="L3" i="6"/>
  <c r="I3" i="6"/>
  <c r="J7" i="2"/>
  <c r="K7" i="2"/>
  <c r="L7" i="2"/>
  <c r="I7" i="2"/>
  <c r="BV8" i="4"/>
  <c r="BO22" i="5" a="1"/>
  <c r="BO22" i="5" s="1"/>
  <c r="BR22" i="5" s="1"/>
  <c r="BO21" i="5" a="1"/>
  <c r="BO21" i="5" s="1"/>
  <c r="BR21" i="5" s="1"/>
  <c r="BO20" i="5" a="1"/>
  <c r="BO20" i="5" s="1"/>
  <c r="BR20" i="5" s="1"/>
  <c r="BO19" i="5" a="1"/>
  <c r="BO19" i="5" s="1"/>
  <c r="BR19" i="5" s="1"/>
  <c r="BO18" i="5" a="1"/>
  <c r="BO18" i="5" s="1"/>
  <c r="BR18" i="5" s="1"/>
  <c r="BO17" i="5" a="1"/>
  <c r="BO17" i="5" s="1"/>
  <c r="BR17" i="5" s="1"/>
  <c r="BO16" i="5" a="1"/>
  <c r="BO16" i="5" s="1"/>
  <c r="BR16" i="5" s="1"/>
  <c r="BO15" i="5" a="1"/>
  <c r="BO15" i="5" s="1"/>
  <c r="BR15" i="5" s="1"/>
  <c r="BO14" i="5" a="1"/>
  <c r="BO14" i="5" s="1"/>
  <c r="BR14" i="5" s="1"/>
  <c r="BO13" i="5" a="1"/>
  <c r="BO13" i="5" s="1"/>
  <c r="BR13" i="5" s="1"/>
  <c r="BO12" i="5" a="1"/>
  <c r="BO12" i="5" s="1"/>
  <c r="BR12" i="5" s="1"/>
  <c r="BO11" i="5" a="1"/>
  <c r="BO11" i="5" s="1"/>
  <c r="BR11" i="5" s="1"/>
  <c r="BO10" i="5" a="1"/>
  <c r="BO10" i="5" s="1"/>
  <c r="BR10" i="5" s="1"/>
  <c r="BO9" i="5" a="1"/>
  <c r="BO9" i="5" s="1"/>
  <c r="BR9" i="5" s="1"/>
  <c r="BO8" i="5" a="1"/>
  <c r="BO8" i="5" s="1"/>
  <c r="BR8" i="5" s="1"/>
  <c r="BO7" i="5" a="1"/>
  <c r="BO7" i="5" s="1"/>
  <c r="BR7" i="5" s="1"/>
  <c r="BO6" i="5" a="1"/>
  <c r="BO6" i="5" s="1"/>
  <c r="BR6" i="5" s="1"/>
  <c r="BO5" i="5" a="1"/>
  <c r="BO5" i="5" s="1"/>
  <c r="BR5" i="5" s="1"/>
  <c r="BO4" i="5" a="1"/>
  <c r="BO4" i="5" s="1"/>
  <c r="BR4" i="5" s="1"/>
  <c r="BO3" i="5" a="1"/>
  <c r="BO3" i="5" s="1"/>
  <c r="BR3" i="5" s="1"/>
  <c r="BR42" i="4"/>
  <c r="BR41" i="4"/>
  <c r="BR40" i="4"/>
  <c r="BR39" i="4"/>
  <c r="BR38" i="4"/>
  <c r="BR37" i="4"/>
  <c r="BR36" i="4"/>
  <c r="BR35" i="4"/>
  <c r="BR34" i="4"/>
  <c r="BR33" i="4"/>
  <c r="BR32" i="4"/>
  <c r="BR31" i="4"/>
  <c r="BR30" i="4"/>
  <c r="BR29" i="4"/>
  <c r="BR28" i="4"/>
  <c r="BR27" i="4"/>
  <c r="BR26" i="4"/>
  <c r="BR25" i="4"/>
  <c r="BR24" i="4"/>
  <c r="BR23" i="4"/>
  <c r="BR22" i="4"/>
  <c r="BR21" i="4"/>
  <c r="BR20" i="4"/>
  <c r="BR19" i="4"/>
  <c r="BR18" i="4"/>
  <c r="BR17" i="4"/>
  <c r="BR16" i="4"/>
  <c r="BR15" i="4"/>
  <c r="BR14" i="4"/>
  <c r="BR13" i="4"/>
  <c r="BR12" i="4"/>
  <c r="BR11" i="4"/>
  <c r="BR10" i="4"/>
  <c r="BR9" i="4"/>
  <c r="BR8" i="4"/>
  <c r="BR7" i="4"/>
  <c r="BR6" i="4"/>
  <c r="BR5" i="4"/>
  <c r="BR4" i="4"/>
  <c r="BR3" i="4"/>
  <c r="BO42" i="4" a="1"/>
  <c r="BO42" i="4" s="1"/>
  <c r="BO41" i="4" a="1"/>
  <c r="BO41" i="4" s="1"/>
  <c r="BO40" i="4" a="1"/>
  <c r="BO40" i="4" s="1"/>
  <c r="BO39" i="4" a="1"/>
  <c r="BO39" i="4" s="1"/>
  <c r="BO38" i="4" a="1"/>
  <c r="BO38" i="4" s="1"/>
  <c r="BO37" i="4" a="1"/>
  <c r="BO37" i="4" s="1"/>
  <c r="BO36" i="4" a="1"/>
  <c r="BO36" i="4" s="1"/>
  <c r="BO35" i="4" a="1"/>
  <c r="BO35" i="4" s="1"/>
  <c r="BO34" i="4" a="1"/>
  <c r="BO34" i="4" s="1"/>
  <c r="BO33" i="4" a="1"/>
  <c r="BO33" i="4" s="1"/>
  <c r="BO32" i="4" a="1"/>
  <c r="BO32" i="4" s="1"/>
  <c r="BO31" i="4" a="1"/>
  <c r="BO31" i="4" s="1"/>
  <c r="BO30" i="4" a="1"/>
  <c r="BO30" i="4" s="1"/>
  <c r="BO29" i="4" a="1"/>
  <c r="BO29" i="4" s="1"/>
  <c r="BO28" i="4" a="1"/>
  <c r="BO28" i="4" s="1"/>
  <c r="BO27" i="4" a="1"/>
  <c r="BO27" i="4" s="1"/>
  <c r="BO26" i="4" a="1"/>
  <c r="BO26" i="4" s="1"/>
  <c r="BO25" i="4" a="1"/>
  <c r="BO25" i="4" s="1"/>
  <c r="BO24" i="4" a="1"/>
  <c r="BO24" i="4" s="1"/>
  <c r="BO23" i="4" a="1"/>
  <c r="BO23" i="4" s="1"/>
  <c r="BO22" i="4" a="1"/>
  <c r="BO22" i="4" s="1"/>
  <c r="BO21" i="4" a="1"/>
  <c r="BO21" i="4" s="1"/>
  <c r="BO20" i="4" a="1"/>
  <c r="BO20" i="4" s="1"/>
  <c r="BO19" i="4" a="1"/>
  <c r="BO19" i="4" s="1"/>
  <c r="BO18" i="4" a="1"/>
  <c r="BO18" i="4" s="1"/>
  <c r="BO17" i="4" a="1"/>
  <c r="BO17" i="4" s="1"/>
  <c r="BO16" i="4" a="1"/>
  <c r="BO16" i="4" s="1"/>
  <c r="BO15" i="4" a="1"/>
  <c r="BO15" i="4" s="1"/>
  <c r="BO14" i="4" a="1"/>
  <c r="BO14" i="4" s="1"/>
  <c r="BO13" i="4" a="1"/>
  <c r="BO13" i="4" s="1"/>
  <c r="BO12" i="4" a="1"/>
  <c r="BO12" i="4" s="1"/>
  <c r="BO11" i="4" a="1"/>
  <c r="BO11" i="4" s="1"/>
  <c r="BO10" i="4" a="1"/>
  <c r="BO10" i="4" s="1"/>
  <c r="BO9" i="4" a="1"/>
  <c r="BO9" i="4" s="1"/>
  <c r="BO8" i="4" a="1"/>
  <c r="BO8" i="4" s="1"/>
  <c r="BO7" i="4" a="1"/>
  <c r="BO7" i="4" s="1"/>
  <c r="BO6" i="4" a="1"/>
  <c r="BO6" i="4" s="1"/>
  <c r="BO5" i="4" a="1"/>
  <c r="BO5" i="4" s="1"/>
  <c r="BO4" i="4" a="1"/>
  <c r="BO4" i="4" s="1"/>
  <c r="BO3" i="4" a="1"/>
  <c r="BO3" i="4" s="1"/>
  <c r="A16" i="3"/>
  <c r="G18" i="1" a="1"/>
  <c r="G18" i="1" s="1"/>
  <c r="BM4" i="1"/>
  <c r="BM5" i="1"/>
  <c r="BM6" i="1"/>
  <c r="BM7" i="1"/>
  <c r="BM8" i="1"/>
  <c r="BM9" i="1"/>
  <c r="BM10" i="1"/>
  <c r="BM11" i="1"/>
  <c r="BM12" i="1"/>
  <c r="BM13" i="1"/>
  <c r="BM14" i="1"/>
  <c r="BM3" i="1"/>
  <c r="A14" i="3"/>
  <c r="A12" i="3"/>
  <c r="BL9" i="3" a="1"/>
  <c r="BL9" i="3" s="1"/>
  <c r="BL8" i="3" a="1"/>
  <c r="BL8" i="3" s="1"/>
  <c r="BL7" i="3" a="1"/>
  <c r="BL7" i="3" s="1"/>
  <c r="BL6" i="3" a="1"/>
  <c r="BL6" i="3" s="1"/>
  <c r="BL5" i="3" a="1"/>
  <c r="BL5" i="3" s="1"/>
  <c r="BL4" i="3" a="1"/>
  <c r="BL4" i="3" s="1"/>
  <c r="BL3" i="3" a="1"/>
  <c r="BL3" i="3" s="1"/>
  <c r="I6" i="2"/>
  <c r="J6" i="2"/>
  <c r="K6" i="2"/>
  <c r="L6" i="2"/>
  <c r="I5" i="2"/>
  <c r="J5" i="2"/>
  <c r="K5" i="2"/>
  <c r="L5" i="2"/>
  <c r="L3" i="2"/>
  <c r="K3" i="2"/>
  <c r="J3" i="2"/>
  <c r="I3" i="2"/>
  <c r="I4" i="2"/>
  <c r="J4" i="2"/>
  <c r="K4" i="2"/>
  <c r="L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<sst xmlns="http://schemas.openxmlformats.org/spreadsheetml/2006/main" count="201" uniqueCount="54">
  <si>
    <t>Dilution factor</t>
  </si>
  <si>
    <t>Ct1</t>
  </si>
  <si>
    <t>Flask ID</t>
  </si>
  <si>
    <t>Ct2</t>
  </si>
  <si>
    <t>Ct1 + Amp</t>
  </si>
  <si>
    <t>Ct2 + Amp</t>
  </si>
  <si>
    <t>Time</t>
  </si>
  <si>
    <t>CFUS</t>
  </si>
  <si>
    <t>Density estimate (cells/ml)</t>
  </si>
  <si>
    <t>Standard curves</t>
  </si>
  <si>
    <t>Replicate and timepoint</t>
  </si>
  <si>
    <t>Time (mins)</t>
  </si>
  <si>
    <t>1, t=30h</t>
  </si>
  <si>
    <t>2, t=30h</t>
  </si>
  <si>
    <t>Nitrocefin concentration (uM)</t>
  </si>
  <si>
    <t>Blank sample measurements</t>
  </si>
  <si>
    <t>1, t=0h</t>
  </si>
  <si>
    <t>2, t=6h</t>
  </si>
  <si>
    <t>3, t=30h</t>
  </si>
  <si>
    <t>4, t=54h</t>
  </si>
  <si>
    <t>5, t=54h</t>
  </si>
  <si>
    <t>6, t=78h</t>
  </si>
  <si>
    <t>7, t=78h</t>
  </si>
  <si>
    <t>Regression slope (10-60 mins)</t>
  </si>
  <si>
    <t xml:space="preserve">Regression intercept </t>
  </si>
  <si>
    <t>Average OD</t>
  </si>
  <si>
    <t>Regression coefficients</t>
  </si>
  <si>
    <t>Mean slope of blanks (OD490/min)</t>
  </si>
  <si>
    <t>SD of slope of blanks (OD490/min)</t>
  </si>
  <si>
    <t>Estimated detection limit (OD490/min)</t>
  </si>
  <si>
    <t>Comamonas testosteroni</t>
  </si>
  <si>
    <t>Timepoint</t>
  </si>
  <si>
    <t>Ampicillin</t>
  </si>
  <si>
    <t>-</t>
  </si>
  <si>
    <t>+</t>
  </si>
  <si>
    <t>Biological replicate</t>
  </si>
  <si>
    <t>Technical replicate</t>
  </si>
  <si>
    <t>Linear regression coefficients</t>
  </si>
  <si>
    <t>Corrected slopes</t>
  </si>
  <si>
    <t>Agrobacterium tumefaciens</t>
  </si>
  <si>
    <t>Sample volume (ml)</t>
  </si>
  <si>
    <t>Estimated detection limit (nmol/min)</t>
  </si>
  <si>
    <t>Estimated beta-lactamase activity (milliunits)</t>
  </si>
  <si>
    <t>(Path length is uniform)</t>
  </si>
  <si>
    <t>One unit of beta lactamase is the amount required to hydrolize 1 nmol of nitrocefin in 1 ml over 1 min</t>
  </si>
  <si>
    <t>Nitrocefin exctinction coefficient (AU/uM)</t>
  </si>
  <si>
    <t>Corrected slopes (AU/min)</t>
  </si>
  <si>
    <t>At1</t>
  </si>
  <si>
    <t>At2</t>
  </si>
  <si>
    <t>At1 + Amp</t>
  </si>
  <si>
    <t>At2 + Amp</t>
  </si>
  <si>
    <t>Ct data in R format</t>
  </si>
  <si>
    <t>Beta-lactamase activity (milliunits)</t>
  </si>
  <si>
    <t>Culture density (CFUs/ml)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</si>
</sst>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0" fillId="0" borderId="4" xfId="0" applyBorder="1"/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0" xfId="0" applyFont="1" applyBorder="1" applyAlignment="1">
      <alignment horizontal="center" vertical="center" wrapText="1"/>
    </xf>
    <xf numFmtId="11" fontId="0" fillId="0" borderId="5" xfId="0" applyNumberFormat="1" applyBorder="1"/>
    <xf numFmtId="11" fontId="0" fillId="0" borderId="0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OD490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curves'!$BM$2</c:f>
              <c:strCache>
                <c:ptCount val="1"/>
                <c:pt idx="0">
                  <c:v>Average 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'Standard curves'!$A$3:$A$14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40</c:v>
                </c:pt>
                <c:pt idx="4">
                  <c:v>80</c:v>
                </c:pt>
                <c:pt idx="5">
                  <c:v>80</c:v>
                </c:pt>
                <c:pt idx="6">
                  <c:v>120</c:v>
                </c:pt>
                <c:pt idx="7">
                  <c:v>120</c:v>
                </c:pt>
                <c:pt idx="8">
                  <c:v>160</c:v>
                </c:pt>
                <c:pt idx="9">
                  <c:v>160</c:v>
                </c:pt>
                <c:pt idx="10">
                  <c:v>200</c:v>
                </c:pt>
                <c:pt idx="11">
                  <c:v>200</c:v>
                </c:pt>
              </c:numCache>
            </c:numRef>
          </c:xVal>
          <c:yVal>
            <c:numRef>
              <c:f>'Standard curves'!$BM$3:$BM$14</c:f>
              <c:numCache>
                <c:formatCode>General</c:formatCode>
                <c:ptCount val="12"/>
                <c:pt idx="0">
                  <c:v>8.4100000000000008E-2</c:v>
                </c:pt>
                <c:pt idx="1">
                  <c:v>8.5293442622950771E-2</c:v>
                </c:pt>
                <c:pt idx="2">
                  <c:v>0.18092131147540991</c:v>
                </c:pt>
                <c:pt idx="3">
                  <c:v>0.18525245901639359</c:v>
                </c:pt>
                <c:pt idx="4">
                  <c:v>0.22183442622950822</c:v>
                </c:pt>
                <c:pt idx="5">
                  <c:v>0.30180819672131154</c:v>
                </c:pt>
                <c:pt idx="6">
                  <c:v>0.38831147540983602</c:v>
                </c:pt>
                <c:pt idx="7">
                  <c:v>0.45465901639344264</c:v>
                </c:pt>
                <c:pt idx="8">
                  <c:v>0.50544590163934411</c:v>
                </c:pt>
                <c:pt idx="9">
                  <c:v>0.55094590163934432</c:v>
                </c:pt>
                <c:pt idx="10">
                  <c:v>0.65460163934426219</c:v>
                </c:pt>
                <c:pt idx="11">
                  <c:v>0.66500000000000015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6-43D6-8190-D766FC40C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26352"/>
        <c:axId val="355425936"/>
      </c:scatterChart>
      <c:valAx>
        <c:axId val="3554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Hydrolysed</a:t>
                </a:r>
                <a:r>
                  <a:rPr lang="fr-CH" baseline="0"/>
                  <a:t> n</a:t>
                </a:r>
                <a:r>
                  <a:rPr lang="fr-CH"/>
                  <a:t>itrocefin concentration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5425936"/>
        <c:crosses val="autoZero"/>
        <c:crossBetween val="midCat"/>
      </c:valAx>
      <c:valAx>
        <c:axId val="3554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OD490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54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16</xdr:row>
      <xdr:rowOff>72390</xdr:rowOff>
    </xdr:from>
    <xdr:to>
      <xdr:col>4</xdr:col>
      <xdr:colOff>525780</xdr:colOff>
      <xdr:row>31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5FF8B-64BE-CB73-AB87-F0A8ECE09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149C-A373-452B-B324-874434C44DB5}">
  <dimension ref="A1:BW42"/>
  <sheetViews>
    <sheetView topLeftCell="Y1" zoomScale="70" zoomScaleNormal="70" workbookViewId="0">
      <selection activeCell="BT2" sqref="BT2:BT42"/>
    </sheetView>
  </sheetViews>
  <sheetFormatPr defaultRowHeight="14.4" x14ac:dyDescent="0.3"/>
  <cols>
    <col min="1" max="1" width="22.33203125" customWidth="1"/>
    <col min="2" max="2" width="18.5546875" customWidth="1"/>
    <col min="3" max="3" width="19" customWidth="1"/>
    <col min="4" max="4" width="11.5546875" customWidth="1"/>
    <col min="5" max="5" width="10.88671875" customWidth="1"/>
    <col min="67" max="67" width="13" bestFit="1" customWidth="1"/>
    <col min="70" max="70" width="15.5546875" customWidth="1"/>
    <col min="74" max="74" width="15.109375" customWidth="1"/>
  </cols>
  <sheetData>
    <row r="1" spans="1:75" x14ac:dyDescent="0.3">
      <c r="A1" s="11" t="s">
        <v>30</v>
      </c>
      <c r="D1" s="2"/>
      <c r="E1" t="s">
        <v>11</v>
      </c>
    </row>
    <row r="2" spans="1:75" x14ac:dyDescent="0.3">
      <c r="A2" s="4" t="s">
        <v>31</v>
      </c>
      <c r="B2" s="4" t="s">
        <v>35</v>
      </c>
      <c r="C2" s="4" t="s">
        <v>36</v>
      </c>
      <c r="D2" s="5" t="s">
        <v>32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 s="4">
        <v>46</v>
      </c>
      <c r="AZ2" s="4">
        <v>47</v>
      </c>
      <c r="BA2" s="4">
        <v>48</v>
      </c>
      <c r="BB2" s="4">
        <v>49</v>
      </c>
      <c r="BC2" s="4">
        <v>50</v>
      </c>
      <c r="BD2" s="4">
        <v>51</v>
      </c>
      <c r="BE2" s="4">
        <v>52</v>
      </c>
      <c r="BF2" s="4">
        <v>53</v>
      </c>
      <c r="BG2" s="4">
        <v>54</v>
      </c>
      <c r="BH2" s="4">
        <v>55</v>
      </c>
      <c r="BI2" s="4">
        <v>56</v>
      </c>
      <c r="BJ2" s="4">
        <v>57</v>
      </c>
      <c r="BK2" s="4">
        <v>58</v>
      </c>
      <c r="BL2" s="4">
        <v>59</v>
      </c>
      <c r="BM2" s="4">
        <v>60</v>
      </c>
      <c r="BO2" t="s">
        <v>37</v>
      </c>
      <c r="BR2" t="s">
        <v>46</v>
      </c>
      <c r="BT2" t="s">
        <v>42</v>
      </c>
    </row>
    <row r="3" spans="1:75" x14ac:dyDescent="0.3">
      <c r="A3">
        <v>0</v>
      </c>
      <c r="B3">
        <v>1</v>
      </c>
      <c r="C3">
        <v>1</v>
      </c>
      <c r="D3" s="2" t="s">
        <v>33</v>
      </c>
      <c r="E3" s="9">
        <v>0.14330000000000001</v>
      </c>
      <c r="F3" s="9">
        <v>0.14510000000000001</v>
      </c>
      <c r="G3" s="9">
        <v>0.14649999999999999</v>
      </c>
      <c r="H3" s="9">
        <v>0.14799999999999999</v>
      </c>
      <c r="I3" s="9">
        <v>0.14849999999999999</v>
      </c>
      <c r="J3" s="9">
        <v>0.14879999999999999</v>
      </c>
      <c r="K3" s="9">
        <v>0.1487</v>
      </c>
      <c r="L3" s="9">
        <v>0.1487</v>
      </c>
      <c r="M3" s="9">
        <v>0.14879999999999999</v>
      </c>
      <c r="N3" s="9">
        <v>0.14910000000000001</v>
      </c>
      <c r="O3" s="9">
        <v>0.14929999999999999</v>
      </c>
      <c r="P3" s="9">
        <v>0.14960000000000001</v>
      </c>
      <c r="Q3" s="9">
        <v>0.1497</v>
      </c>
      <c r="R3" s="9">
        <v>0.15</v>
      </c>
      <c r="S3" s="9">
        <v>0.15010000000000001</v>
      </c>
      <c r="T3" s="9">
        <v>0.15029999999999999</v>
      </c>
      <c r="U3" s="9">
        <v>0.15029999999999999</v>
      </c>
      <c r="V3" s="9">
        <v>0.15049999999999999</v>
      </c>
      <c r="W3" s="9">
        <v>0.15060000000000001</v>
      </c>
      <c r="X3" s="9">
        <v>0.1507</v>
      </c>
      <c r="Y3" s="9">
        <v>0.15079999999999999</v>
      </c>
      <c r="Z3" s="9">
        <v>0.151</v>
      </c>
      <c r="AA3" s="9">
        <v>0.151</v>
      </c>
      <c r="AB3" s="9">
        <v>0.15110000000000001</v>
      </c>
      <c r="AC3" s="9">
        <v>0.1512</v>
      </c>
      <c r="AD3" s="9">
        <v>0.15129999999999999</v>
      </c>
      <c r="AE3" s="9">
        <v>0.15140000000000001</v>
      </c>
      <c r="AF3" s="9">
        <v>0.1515</v>
      </c>
      <c r="AG3" s="9">
        <v>0.1515</v>
      </c>
      <c r="AH3" s="9">
        <v>0.1515</v>
      </c>
      <c r="AI3" s="9">
        <v>0.15160000000000001</v>
      </c>
      <c r="AJ3" s="9">
        <v>0.15179999999999999</v>
      </c>
      <c r="AK3" s="9">
        <v>0.15179999999999999</v>
      </c>
      <c r="AL3" s="9">
        <v>0.15190000000000001</v>
      </c>
      <c r="AM3" s="9">
        <v>0.15210000000000001</v>
      </c>
      <c r="AN3" s="9">
        <v>0.15210000000000001</v>
      </c>
      <c r="AO3" s="9">
        <v>0.1522</v>
      </c>
      <c r="AP3" s="9">
        <v>0.1522</v>
      </c>
      <c r="AQ3" s="9">
        <v>0.15229999999999999</v>
      </c>
      <c r="AR3" s="9">
        <v>0.15240000000000001</v>
      </c>
      <c r="AS3" s="9">
        <v>0.15240000000000001</v>
      </c>
      <c r="AT3" s="9">
        <v>0.1525</v>
      </c>
      <c r="AU3" s="9">
        <v>0.1525</v>
      </c>
      <c r="AV3" s="9">
        <v>0.1527</v>
      </c>
      <c r="AW3" s="9">
        <v>0.1527</v>
      </c>
      <c r="AX3" s="9">
        <v>0.1527</v>
      </c>
      <c r="AY3" s="9">
        <v>0.15290000000000001</v>
      </c>
      <c r="AZ3" s="9">
        <v>0.15290000000000001</v>
      </c>
      <c r="BA3" s="9">
        <v>0.15290000000000001</v>
      </c>
      <c r="BB3" s="9">
        <v>0.15290000000000001</v>
      </c>
      <c r="BC3" s="9">
        <v>0.153</v>
      </c>
      <c r="BD3" s="9">
        <v>0.15310000000000001</v>
      </c>
      <c r="BE3" s="9">
        <v>0.15310000000000001</v>
      </c>
      <c r="BF3" s="9">
        <v>0.1532</v>
      </c>
      <c r="BG3" s="9">
        <v>0.15340000000000001</v>
      </c>
      <c r="BH3" s="9">
        <v>0.15310000000000001</v>
      </c>
      <c r="BI3" s="9">
        <v>0.1535</v>
      </c>
      <c r="BJ3" s="9">
        <v>0.1532</v>
      </c>
      <c r="BK3" s="9">
        <v>0.15359999999999999</v>
      </c>
      <c r="BL3" s="9">
        <v>0.15340000000000001</v>
      </c>
      <c r="BM3" s="9">
        <v>0.15340000000000001</v>
      </c>
      <c r="BO3" cm="1">
        <f t="array" ref="BO3:BP3">LINEST(O3:BM3,O2:BM2)</f>
        <v>7.7022624434389282E-5</v>
      </c>
      <c r="BP3">
        <v>0.14920420814479643</v>
      </c>
      <c r="BR3">
        <f>BO3 - 'Blank wells'!A12</f>
        <v>7.4337427278605729E-6</v>
      </c>
      <c r="BT3">
        <f>BR3/(BV$5*BV$8*10)</f>
        <v>5.1134801520032356E-3</v>
      </c>
    </row>
    <row r="4" spans="1:75" x14ac:dyDescent="0.3">
      <c r="A4">
        <v>0</v>
      </c>
      <c r="B4">
        <v>1</v>
      </c>
      <c r="C4">
        <v>2</v>
      </c>
      <c r="D4" s="2" t="s">
        <v>33</v>
      </c>
      <c r="E4" s="9">
        <v>0.1502</v>
      </c>
      <c r="F4" s="9">
        <v>0.1542</v>
      </c>
      <c r="G4" s="9">
        <v>0.15590000000000001</v>
      </c>
      <c r="H4" s="9">
        <v>0.15759999999999999</v>
      </c>
      <c r="I4" s="9">
        <v>0.15820000000000001</v>
      </c>
      <c r="J4" s="9">
        <v>0.1583</v>
      </c>
      <c r="K4" s="9">
        <v>0.15809999999999999</v>
      </c>
      <c r="L4" s="9">
        <v>0.15809999999999999</v>
      </c>
      <c r="M4" s="9">
        <v>0.15820000000000001</v>
      </c>
      <c r="N4" s="9">
        <v>0.15840000000000001</v>
      </c>
      <c r="O4" s="9">
        <v>0.15870000000000001</v>
      </c>
      <c r="P4" s="9">
        <v>0.159</v>
      </c>
      <c r="Q4" s="9">
        <v>0.15909999999999999</v>
      </c>
      <c r="R4" s="9">
        <v>0.15939999999999999</v>
      </c>
      <c r="S4" s="9">
        <v>0.1595</v>
      </c>
      <c r="T4" s="9">
        <v>0.15959999999999999</v>
      </c>
      <c r="U4" s="9">
        <v>0.1598</v>
      </c>
      <c r="V4" s="9">
        <v>0.16</v>
      </c>
      <c r="W4" s="9">
        <v>0.16009999999999999</v>
      </c>
      <c r="X4" s="9">
        <v>0.16020000000000001</v>
      </c>
      <c r="Y4" s="9">
        <v>0.1603</v>
      </c>
      <c r="Z4" s="9">
        <v>0.1605</v>
      </c>
      <c r="AA4" s="9">
        <v>0.16059999999999999</v>
      </c>
      <c r="AB4" s="9">
        <v>0.16070000000000001</v>
      </c>
      <c r="AC4" s="9">
        <v>0.1608</v>
      </c>
      <c r="AD4" s="9">
        <v>0.16089999999999999</v>
      </c>
      <c r="AE4" s="9">
        <v>0.16089999999999999</v>
      </c>
      <c r="AF4" s="9">
        <v>0.161</v>
      </c>
      <c r="AG4" s="9">
        <v>0.16109999999999999</v>
      </c>
      <c r="AH4" s="9">
        <v>0.16109999999999999</v>
      </c>
      <c r="AI4" s="9">
        <v>0.16120000000000001</v>
      </c>
      <c r="AJ4" s="9">
        <v>0.1613</v>
      </c>
      <c r="AK4" s="9">
        <v>0.16139999999999999</v>
      </c>
      <c r="AL4" s="9">
        <v>0.16139999999999999</v>
      </c>
      <c r="AM4" s="9">
        <v>0.16139999999999999</v>
      </c>
      <c r="AN4" s="9">
        <v>0.16159999999999999</v>
      </c>
      <c r="AO4" s="9">
        <v>0.16159999999999999</v>
      </c>
      <c r="AP4" s="9">
        <v>0.1618</v>
      </c>
      <c r="AQ4" s="9">
        <v>0.1618</v>
      </c>
      <c r="AR4" s="9">
        <v>0.1618</v>
      </c>
      <c r="AS4" s="9">
        <v>0.16189999999999999</v>
      </c>
      <c r="AT4" s="9">
        <v>0.16189999999999999</v>
      </c>
      <c r="AU4" s="9">
        <v>0.16189999999999999</v>
      </c>
      <c r="AV4" s="9">
        <v>0.16209999999999999</v>
      </c>
      <c r="AW4" s="9">
        <v>0.16209999999999999</v>
      </c>
      <c r="AX4" s="9">
        <v>0.16220000000000001</v>
      </c>
      <c r="AY4" s="9">
        <v>0.16220000000000001</v>
      </c>
      <c r="AZ4" s="9">
        <v>0.1623</v>
      </c>
      <c r="BA4" s="9">
        <v>0.1623</v>
      </c>
      <c r="BB4" s="9">
        <v>0.16239999999999999</v>
      </c>
      <c r="BC4" s="9">
        <v>0.16259999999999999</v>
      </c>
      <c r="BD4" s="9">
        <v>0.16250000000000001</v>
      </c>
      <c r="BE4" s="9">
        <v>0.16259999999999999</v>
      </c>
      <c r="BF4" s="9">
        <v>0.16270000000000001</v>
      </c>
      <c r="BG4" s="9">
        <v>0.16270000000000001</v>
      </c>
      <c r="BH4" s="9">
        <v>0.1628</v>
      </c>
      <c r="BI4" s="9">
        <v>0.1628</v>
      </c>
      <c r="BJ4" s="9">
        <v>0.1628</v>
      </c>
      <c r="BK4" s="9">
        <v>0.16289999999999999</v>
      </c>
      <c r="BL4" s="9">
        <v>0.16289999999999999</v>
      </c>
      <c r="BM4" s="9">
        <v>0.16300000000000001</v>
      </c>
      <c r="BO4" cm="1">
        <f t="array" ref="BO4:BP4">LINEST(O4:BM4,O2:BM2)</f>
        <v>7.6751131221719415E-5</v>
      </c>
      <c r="BP4">
        <v>0.15869018099547511</v>
      </c>
      <c r="BR4">
        <f>BO4 - 'Blank wells'!A12</f>
        <v>7.1622495151907052E-6</v>
      </c>
      <c r="BT4">
        <f t="shared" ref="BT4:BT42" si="0">BR4/(BV$5*BV$8*10)</f>
        <v>4.9267269638429952E-3</v>
      </c>
      <c r="BV4" t="s">
        <v>40</v>
      </c>
    </row>
    <row r="5" spans="1:75" x14ac:dyDescent="0.3">
      <c r="A5">
        <v>0</v>
      </c>
      <c r="B5">
        <v>2</v>
      </c>
      <c r="C5">
        <v>1</v>
      </c>
      <c r="D5" s="2" t="s">
        <v>33</v>
      </c>
      <c r="E5" s="9">
        <v>0.1394</v>
      </c>
      <c r="F5" s="9">
        <v>0.15</v>
      </c>
      <c r="G5" s="9">
        <v>0.1502</v>
      </c>
      <c r="H5" s="9">
        <v>0.1512</v>
      </c>
      <c r="I5" s="9">
        <v>0.15179999999999999</v>
      </c>
      <c r="J5" s="9">
        <v>0.1522</v>
      </c>
      <c r="K5" s="9">
        <v>0.15229999999999999</v>
      </c>
      <c r="L5" s="9">
        <v>0.15229999999999999</v>
      </c>
      <c r="M5" s="9">
        <v>0.1527</v>
      </c>
      <c r="N5" s="9">
        <v>0.15310000000000001</v>
      </c>
      <c r="O5" s="9">
        <v>0.1535</v>
      </c>
      <c r="P5" s="9">
        <v>0.154</v>
      </c>
      <c r="Q5" s="9">
        <v>0.15429999999999999</v>
      </c>
      <c r="R5" s="9">
        <v>0.15459999999999999</v>
      </c>
      <c r="S5" s="9">
        <v>0.15479999999999999</v>
      </c>
      <c r="T5" s="9">
        <v>0.15479999999999999</v>
      </c>
      <c r="U5" s="9">
        <v>0.155</v>
      </c>
      <c r="V5" s="9">
        <v>0.15540000000000001</v>
      </c>
      <c r="W5" s="9">
        <v>0.155</v>
      </c>
      <c r="X5" s="9">
        <v>0.1552</v>
      </c>
      <c r="Y5" s="9">
        <v>0.1555</v>
      </c>
      <c r="Z5" s="9">
        <v>0.1555</v>
      </c>
      <c r="AA5" s="9">
        <v>0.15559999999999999</v>
      </c>
      <c r="AB5" s="9">
        <v>0.1555</v>
      </c>
      <c r="AC5" s="9">
        <v>0.1555</v>
      </c>
      <c r="AD5" s="9">
        <v>0.15579999999999999</v>
      </c>
      <c r="AE5" s="9">
        <v>0.156</v>
      </c>
      <c r="AF5" s="9">
        <v>0.15609999999999999</v>
      </c>
      <c r="AG5" s="9">
        <v>0.15609999999999999</v>
      </c>
      <c r="AH5" s="9">
        <v>0.15629999999999999</v>
      </c>
      <c r="AI5" s="9">
        <v>0.15629999999999999</v>
      </c>
      <c r="AJ5" s="9">
        <v>0.15620000000000001</v>
      </c>
      <c r="AK5" s="9">
        <v>0.15620000000000001</v>
      </c>
      <c r="AL5" s="9">
        <v>0.1565</v>
      </c>
      <c r="AM5" s="9">
        <v>0.1565</v>
      </c>
      <c r="AN5" s="9">
        <v>0.15670000000000001</v>
      </c>
      <c r="AO5" s="9">
        <v>0.15690000000000001</v>
      </c>
      <c r="AP5" s="9">
        <v>0.15679999999999999</v>
      </c>
      <c r="AQ5" s="9">
        <v>0.15679999999999999</v>
      </c>
      <c r="AR5" s="9">
        <v>0.157</v>
      </c>
      <c r="AS5" s="9">
        <v>0.157</v>
      </c>
      <c r="AT5" s="9">
        <v>0.1573</v>
      </c>
      <c r="AU5" s="9">
        <v>0.15679999999999999</v>
      </c>
      <c r="AV5" s="9">
        <v>0.1575</v>
      </c>
      <c r="AW5" s="9">
        <v>0.15720000000000001</v>
      </c>
      <c r="AX5" s="9">
        <v>0.15770000000000001</v>
      </c>
      <c r="AY5" s="9">
        <v>0.15720000000000001</v>
      </c>
      <c r="AZ5" s="9">
        <v>0.15759999999999999</v>
      </c>
      <c r="BA5" s="9">
        <v>0.15759999999999999</v>
      </c>
      <c r="BB5" s="9">
        <v>0.15740000000000001</v>
      </c>
      <c r="BC5" s="9">
        <v>0.1583</v>
      </c>
      <c r="BD5" s="9">
        <v>0.15759999999999999</v>
      </c>
      <c r="BE5" s="9">
        <v>0.15690000000000001</v>
      </c>
      <c r="BF5" s="9">
        <v>0.15890000000000001</v>
      </c>
      <c r="BG5" s="9">
        <v>0.1583</v>
      </c>
      <c r="BH5" s="9">
        <v>0.15659999999999999</v>
      </c>
      <c r="BI5" s="9">
        <v>0.1583</v>
      </c>
      <c r="BJ5" s="9">
        <v>0.15970000000000001</v>
      </c>
      <c r="BK5" s="9">
        <v>0.15790000000000001</v>
      </c>
      <c r="BL5" s="9">
        <v>0.15690000000000001</v>
      </c>
      <c r="BM5" s="9">
        <v>0.15870000000000001</v>
      </c>
      <c r="BO5" cm="1">
        <f t="array" ref="BO5:BP5">LINEST(O5:BM5,O2:BM2)</f>
        <v>8.1484162895927752E-5</v>
      </c>
      <c r="BP5">
        <v>0.15365393665158369</v>
      </c>
      <c r="BR5">
        <f>BO5 - 'Blank wells'!A12</f>
        <v>1.1895281189399043E-5</v>
      </c>
      <c r="BT5">
        <f t="shared" si="0"/>
        <v>8.1824575441011016E-3</v>
      </c>
      <c r="BV5">
        <v>0.05</v>
      </c>
    </row>
    <row r="6" spans="1:75" x14ac:dyDescent="0.3">
      <c r="A6">
        <v>0</v>
      </c>
      <c r="B6">
        <v>2</v>
      </c>
      <c r="C6">
        <v>2</v>
      </c>
      <c r="D6" s="2" t="s">
        <v>33</v>
      </c>
      <c r="E6" s="9">
        <v>0.14810000000000001</v>
      </c>
      <c r="F6" s="9">
        <v>0.15210000000000001</v>
      </c>
      <c r="G6" s="9">
        <v>0.15359999999999999</v>
      </c>
      <c r="H6" s="9">
        <v>0.1547</v>
      </c>
      <c r="I6" s="9">
        <v>0.1552</v>
      </c>
      <c r="J6" s="9">
        <v>0.1555</v>
      </c>
      <c r="K6" s="9">
        <v>0.156</v>
      </c>
      <c r="L6" s="9">
        <v>0.15659999999999999</v>
      </c>
      <c r="M6" s="9">
        <v>0.15690000000000001</v>
      </c>
      <c r="N6" s="9">
        <v>0.15770000000000001</v>
      </c>
      <c r="O6" s="9">
        <v>0.15709999999999999</v>
      </c>
      <c r="P6" s="9">
        <v>0.15740000000000001</v>
      </c>
      <c r="Q6" s="9">
        <v>0.15759999999999999</v>
      </c>
      <c r="R6" s="9">
        <v>0.1575</v>
      </c>
      <c r="S6" s="9">
        <v>0.1578</v>
      </c>
      <c r="T6" s="9">
        <v>0.15790000000000001</v>
      </c>
      <c r="U6" s="9">
        <v>0.158</v>
      </c>
      <c r="V6" s="9">
        <v>0.15820000000000001</v>
      </c>
      <c r="W6" s="9">
        <v>0.158</v>
      </c>
      <c r="X6" s="9">
        <v>0.15840000000000001</v>
      </c>
      <c r="Y6" s="9">
        <v>0.15820000000000001</v>
      </c>
      <c r="Z6" s="9">
        <v>0.15840000000000001</v>
      </c>
      <c r="AA6" s="9">
        <v>0.15870000000000001</v>
      </c>
      <c r="AB6" s="9">
        <v>0.1585</v>
      </c>
      <c r="AC6" s="9">
        <v>0.1585</v>
      </c>
      <c r="AD6" s="9">
        <v>0.15870000000000001</v>
      </c>
      <c r="AE6" s="9">
        <v>0.15890000000000001</v>
      </c>
      <c r="AF6" s="9">
        <v>0.15890000000000001</v>
      </c>
      <c r="AG6" s="9">
        <v>0.15909999999999999</v>
      </c>
      <c r="AH6" s="9">
        <v>0.1588</v>
      </c>
      <c r="AI6" s="9">
        <v>0.15890000000000001</v>
      </c>
      <c r="AJ6" s="9">
        <v>0.1598</v>
      </c>
      <c r="AK6" s="9">
        <v>0.15890000000000001</v>
      </c>
      <c r="AL6" s="9">
        <v>0.15909999999999999</v>
      </c>
      <c r="AM6" s="9">
        <v>0.1595</v>
      </c>
      <c r="AN6" s="9">
        <v>0.15939999999999999</v>
      </c>
      <c r="AO6" s="9">
        <v>0.16009999999999999</v>
      </c>
      <c r="AP6" s="9">
        <v>0.15970000000000001</v>
      </c>
      <c r="AQ6" s="9">
        <v>0.1598</v>
      </c>
      <c r="AR6" s="9">
        <v>0.1595</v>
      </c>
      <c r="AS6" s="9">
        <v>0.1598</v>
      </c>
      <c r="AT6" s="9">
        <v>0.15989999999999999</v>
      </c>
      <c r="AU6" s="9">
        <v>0.15920000000000001</v>
      </c>
      <c r="AV6" s="9">
        <v>0.159</v>
      </c>
      <c r="AW6" s="9">
        <v>0.15890000000000001</v>
      </c>
      <c r="AX6" s="9">
        <v>0.15890000000000001</v>
      </c>
      <c r="AY6" s="9">
        <v>0.159</v>
      </c>
      <c r="AZ6" s="9">
        <v>0.15920000000000001</v>
      </c>
      <c r="BA6" s="9">
        <v>0.15890000000000001</v>
      </c>
      <c r="BB6" s="9">
        <v>0.1588</v>
      </c>
      <c r="BC6" s="9">
        <v>0.16059999999999999</v>
      </c>
      <c r="BD6" s="9">
        <v>0.16059999999999999</v>
      </c>
      <c r="BE6" s="9">
        <v>0.1605</v>
      </c>
      <c r="BF6" s="9">
        <v>0.16089999999999999</v>
      </c>
      <c r="BG6" s="9">
        <v>0.16070000000000001</v>
      </c>
      <c r="BH6" s="9">
        <v>0.16059999999999999</v>
      </c>
      <c r="BI6" s="9">
        <v>0.16009999999999999</v>
      </c>
      <c r="BJ6" s="9">
        <v>0.16059999999999999</v>
      </c>
      <c r="BK6" s="9">
        <v>0.16</v>
      </c>
      <c r="BL6" s="9">
        <v>0.16020000000000001</v>
      </c>
      <c r="BM6" s="9">
        <v>0.1595</v>
      </c>
      <c r="BO6" cm="1">
        <f t="array" ref="BO6:BP6">LINEST(O6:BM6,O2:BM2)</f>
        <v>5.4886877828054193E-5</v>
      </c>
      <c r="BP6">
        <v>0.15720052790346908</v>
      </c>
      <c r="BR6">
        <f>BO6 - 'Blank wells'!A12</f>
        <v>-1.4702003878474516E-5</v>
      </c>
      <c r="BT6">
        <f t="shared" si="0"/>
        <v>-1.0113129789318163E-2</v>
      </c>
    </row>
    <row r="7" spans="1:75" x14ac:dyDescent="0.3">
      <c r="A7">
        <v>0</v>
      </c>
      <c r="B7">
        <v>1</v>
      </c>
      <c r="C7">
        <v>1</v>
      </c>
      <c r="D7" s="2" t="s">
        <v>34</v>
      </c>
      <c r="E7" s="9">
        <v>0.14979999999999999</v>
      </c>
      <c r="F7" s="9">
        <v>0.15</v>
      </c>
      <c r="G7" s="9">
        <v>0.15040000000000001</v>
      </c>
      <c r="H7" s="9">
        <v>0.15079999999999999</v>
      </c>
      <c r="I7" s="9">
        <v>0.15029999999999999</v>
      </c>
      <c r="J7" s="9">
        <v>0.15029999999999999</v>
      </c>
      <c r="K7" s="9">
        <v>0.15029999999999999</v>
      </c>
      <c r="L7" s="9">
        <v>0.1507</v>
      </c>
      <c r="M7" s="9">
        <v>0.15110000000000001</v>
      </c>
      <c r="N7" s="9">
        <v>0.1517</v>
      </c>
      <c r="O7" s="9">
        <v>0.152</v>
      </c>
      <c r="P7" s="9">
        <v>0.15229999999999999</v>
      </c>
      <c r="Q7" s="9">
        <v>0.1525</v>
      </c>
      <c r="R7" s="9">
        <v>0.1527</v>
      </c>
      <c r="S7" s="9">
        <v>0.15260000000000001</v>
      </c>
      <c r="T7" s="9">
        <v>0.1527</v>
      </c>
      <c r="U7" s="9">
        <v>0.15290000000000001</v>
      </c>
      <c r="V7" s="9">
        <v>0.153</v>
      </c>
      <c r="W7" s="9">
        <v>0.153</v>
      </c>
      <c r="X7" s="9">
        <v>0.15329999999999999</v>
      </c>
      <c r="Y7" s="9">
        <v>0.15310000000000001</v>
      </c>
      <c r="Z7" s="9">
        <v>0.1532</v>
      </c>
      <c r="AA7" s="9">
        <v>0.1535</v>
      </c>
      <c r="AB7" s="9">
        <v>0.1537</v>
      </c>
      <c r="AC7" s="9">
        <v>0.15379999999999999</v>
      </c>
      <c r="AD7" s="9">
        <v>0.15409999999999999</v>
      </c>
      <c r="AE7" s="9">
        <v>0.15409999999999999</v>
      </c>
      <c r="AF7" s="9">
        <v>0.15440000000000001</v>
      </c>
      <c r="AG7" s="9">
        <v>0.1547</v>
      </c>
      <c r="AH7" s="9">
        <v>0.1542</v>
      </c>
      <c r="AI7" s="9">
        <v>0.15479999999999999</v>
      </c>
      <c r="AJ7" s="9">
        <v>0.15440000000000001</v>
      </c>
      <c r="AK7" s="9">
        <v>0.1545</v>
      </c>
      <c r="AL7" s="9">
        <v>0.15540000000000001</v>
      </c>
      <c r="AM7" s="9">
        <v>0.1555</v>
      </c>
      <c r="AN7" s="9">
        <v>0.1555</v>
      </c>
      <c r="AO7" s="9">
        <v>0.1552</v>
      </c>
      <c r="AP7" s="9">
        <v>0.15490000000000001</v>
      </c>
      <c r="AQ7" s="9">
        <v>0.1542</v>
      </c>
      <c r="AR7" s="9">
        <v>0.1545</v>
      </c>
      <c r="AS7" s="9">
        <v>0.15590000000000001</v>
      </c>
      <c r="AT7" s="9">
        <v>0.15459999999999999</v>
      </c>
      <c r="AU7" s="9">
        <v>0.15540000000000001</v>
      </c>
      <c r="AV7" s="9">
        <v>0.15529999999999999</v>
      </c>
      <c r="AW7" s="9">
        <v>0.15490000000000001</v>
      </c>
      <c r="AX7" s="9">
        <v>0.15529999999999999</v>
      </c>
      <c r="AY7" s="9">
        <v>0.15579999999999999</v>
      </c>
      <c r="AZ7" s="9">
        <v>0.15540000000000001</v>
      </c>
      <c r="BA7" s="9">
        <v>0.15529999999999999</v>
      </c>
      <c r="BB7" s="9">
        <v>0.15590000000000001</v>
      </c>
      <c r="BC7" s="9">
        <v>0.15559999999999999</v>
      </c>
      <c r="BD7" s="9">
        <v>0.15590000000000001</v>
      </c>
      <c r="BE7" s="9">
        <v>0.15559999999999999</v>
      </c>
      <c r="BF7" s="9">
        <v>0.15590000000000001</v>
      </c>
      <c r="BG7" s="9">
        <v>0.15570000000000001</v>
      </c>
      <c r="BH7" s="9">
        <v>0.15609999999999999</v>
      </c>
      <c r="BI7" s="9">
        <v>0.15590000000000001</v>
      </c>
      <c r="BJ7" s="9">
        <v>0.156</v>
      </c>
      <c r="BK7" s="9">
        <v>0.15629999999999999</v>
      </c>
      <c r="BL7" s="9">
        <v>0.15620000000000001</v>
      </c>
      <c r="BM7" s="9">
        <v>0.15640000000000001</v>
      </c>
      <c r="BO7" cm="1">
        <f t="array" ref="BO7:BP7">LINEST(O7:BM7,O2:BM2)</f>
        <v>7.8787330316742101E-5</v>
      </c>
      <c r="BP7">
        <v>0.15183263951734541</v>
      </c>
      <c r="BR7">
        <f>BO7 - 'Blank wells'!A12</f>
        <v>9.198448610213392E-6</v>
      </c>
      <c r="BT7">
        <f t="shared" si="0"/>
        <v>6.3273758750438877E-3</v>
      </c>
      <c r="BV7" t="s">
        <v>45</v>
      </c>
    </row>
    <row r="8" spans="1:75" x14ac:dyDescent="0.3">
      <c r="A8">
        <v>0</v>
      </c>
      <c r="B8">
        <v>1</v>
      </c>
      <c r="C8">
        <v>2</v>
      </c>
      <c r="D8" s="2" t="s">
        <v>34</v>
      </c>
      <c r="E8" s="9">
        <v>0.1472</v>
      </c>
      <c r="F8" s="9">
        <v>0.15770000000000001</v>
      </c>
      <c r="G8" s="9">
        <v>0.16239999999999999</v>
      </c>
      <c r="H8" s="9">
        <v>0.1641</v>
      </c>
      <c r="I8" s="9">
        <v>0.16389999999999999</v>
      </c>
      <c r="J8" s="9">
        <v>0.16339999999999999</v>
      </c>
      <c r="K8" s="9">
        <v>0.16309999999999999</v>
      </c>
      <c r="L8" s="9">
        <v>0.16339999999999999</v>
      </c>
      <c r="M8" s="9">
        <v>0.16389999999999999</v>
      </c>
      <c r="N8" s="9">
        <v>0.16450000000000001</v>
      </c>
      <c r="O8" s="9">
        <v>0.1648</v>
      </c>
      <c r="P8" s="9">
        <v>0.1651</v>
      </c>
      <c r="Q8" s="9">
        <v>0.1651</v>
      </c>
      <c r="R8" s="9">
        <v>0.1653</v>
      </c>
      <c r="S8" s="9">
        <v>0.16539999999999999</v>
      </c>
      <c r="T8" s="9">
        <v>0.1656</v>
      </c>
      <c r="U8" s="9">
        <v>0.1658</v>
      </c>
      <c r="V8" s="9">
        <v>0.16600000000000001</v>
      </c>
      <c r="W8" s="9">
        <v>0.1661</v>
      </c>
      <c r="X8" s="9">
        <v>0.1663</v>
      </c>
      <c r="Y8" s="9">
        <v>0.1663</v>
      </c>
      <c r="Z8" s="9">
        <v>0.16650000000000001</v>
      </c>
      <c r="AA8" s="9">
        <v>0.1666</v>
      </c>
      <c r="AB8" s="9">
        <v>0.1666</v>
      </c>
      <c r="AC8" s="9">
        <v>0.1668</v>
      </c>
      <c r="AD8" s="9">
        <v>0.16689999999999999</v>
      </c>
      <c r="AE8" s="9">
        <v>0.16700000000000001</v>
      </c>
      <c r="AF8" s="9">
        <v>0.1671</v>
      </c>
      <c r="AG8" s="9">
        <v>0.16719999999999999</v>
      </c>
      <c r="AH8" s="9">
        <v>0.1673</v>
      </c>
      <c r="AI8" s="9">
        <v>0.16739999999999999</v>
      </c>
      <c r="AJ8" s="9">
        <v>0.16750000000000001</v>
      </c>
      <c r="AK8" s="9">
        <v>0.1676</v>
      </c>
      <c r="AL8" s="9">
        <v>0.1676</v>
      </c>
      <c r="AM8" s="9">
        <v>0.16769999999999999</v>
      </c>
      <c r="AN8" s="9">
        <v>0.16789999999999999</v>
      </c>
      <c r="AO8" s="9">
        <v>0.16800000000000001</v>
      </c>
      <c r="AP8" s="9">
        <v>0.1681</v>
      </c>
      <c r="AQ8" s="9">
        <v>0.1681</v>
      </c>
      <c r="AR8" s="9">
        <v>0.16819999999999999</v>
      </c>
      <c r="AS8" s="9">
        <v>0.16830000000000001</v>
      </c>
      <c r="AT8" s="9">
        <v>0.16830000000000001</v>
      </c>
      <c r="AU8" s="9">
        <v>0.16839999999999999</v>
      </c>
      <c r="AV8" s="9">
        <v>0.1686</v>
      </c>
      <c r="AW8" s="9">
        <v>0.1686</v>
      </c>
      <c r="AX8" s="9">
        <v>0.16869999999999999</v>
      </c>
      <c r="AY8" s="9">
        <v>0.16880000000000001</v>
      </c>
      <c r="AZ8" s="9">
        <v>0.16889999999999999</v>
      </c>
      <c r="BA8" s="9">
        <v>0.16900000000000001</v>
      </c>
      <c r="BB8" s="9">
        <v>0.16900000000000001</v>
      </c>
      <c r="BC8" s="9">
        <v>0.1691</v>
      </c>
      <c r="BD8" s="9">
        <v>0.16919999999999999</v>
      </c>
      <c r="BE8" s="9">
        <v>0.16919999999999999</v>
      </c>
      <c r="BF8" s="9">
        <v>0.16930000000000001</v>
      </c>
      <c r="BG8" s="9">
        <v>0.16919999999999999</v>
      </c>
      <c r="BH8" s="9">
        <v>0.16930000000000001</v>
      </c>
      <c r="BI8" s="9">
        <v>0.16930000000000001</v>
      </c>
      <c r="BJ8" s="9">
        <v>0.1694</v>
      </c>
      <c r="BK8" s="9">
        <v>0.16950000000000001</v>
      </c>
      <c r="BL8" s="9">
        <v>0.16950000000000001</v>
      </c>
      <c r="BM8" s="9">
        <v>0.16950000000000001</v>
      </c>
      <c r="BO8" cm="1">
        <f t="array" ref="BO8:BP8">LINEST(O8:BM8,O2:BM2)</f>
        <v>9.2325791855203662E-5</v>
      </c>
      <c r="BP8">
        <v>0.16443526395173447</v>
      </c>
      <c r="BR8">
        <f>BO8 - 'Blank wells'!A12</f>
        <v>2.2736910148674953E-5</v>
      </c>
      <c r="BT8">
        <f t="shared" si="0"/>
        <v>1.5640134857961549E-2</v>
      </c>
      <c r="BV8">
        <f>'Standard curves'!G18</f>
        <v>2.9075081967213116E-3</v>
      </c>
      <c r="BW8" t="s">
        <v>43</v>
      </c>
    </row>
    <row r="9" spans="1:75" x14ac:dyDescent="0.3">
      <c r="A9">
        <v>0</v>
      </c>
      <c r="B9">
        <v>2</v>
      </c>
      <c r="C9">
        <v>1</v>
      </c>
      <c r="D9" s="2" t="s">
        <v>34</v>
      </c>
      <c r="E9" s="9">
        <v>0.15640000000000001</v>
      </c>
      <c r="F9" s="9">
        <v>0.15740000000000001</v>
      </c>
      <c r="G9" s="9">
        <v>0.15859999999999999</v>
      </c>
      <c r="H9" s="9">
        <v>0.15959999999999999</v>
      </c>
      <c r="I9" s="9">
        <v>0.16039999999999999</v>
      </c>
      <c r="J9" s="9">
        <v>0.161</v>
      </c>
      <c r="K9" s="9">
        <v>0.1613</v>
      </c>
      <c r="L9" s="9">
        <v>0.16159999999999999</v>
      </c>
      <c r="M9" s="9">
        <v>0.1618</v>
      </c>
      <c r="N9" s="9">
        <v>0.16189999999999999</v>
      </c>
      <c r="O9" s="9">
        <v>0.16220000000000001</v>
      </c>
      <c r="P9" s="9">
        <v>0.16239999999999999</v>
      </c>
      <c r="Q9" s="9">
        <v>0.16259999999999999</v>
      </c>
      <c r="R9" s="9">
        <v>0.16289999999999999</v>
      </c>
      <c r="S9" s="9">
        <v>0.16300000000000001</v>
      </c>
      <c r="T9" s="9">
        <v>0.16309999999999999</v>
      </c>
      <c r="U9" s="9">
        <v>0.1633</v>
      </c>
      <c r="V9" s="9">
        <v>0.16339999999999999</v>
      </c>
      <c r="W9" s="9">
        <v>0.16270000000000001</v>
      </c>
      <c r="X9" s="9">
        <v>0.16259999999999999</v>
      </c>
      <c r="Y9" s="9">
        <v>0.1628</v>
      </c>
      <c r="Z9" s="9">
        <v>0.1628</v>
      </c>
      <c r="AA9" s="9">
        <v>0.16289999999999999</v>
      </c>
      <c r="AB9" s="9">
        <v>0.16300000000000001</v>
      </c>
      <c r="AC9" s="9">
        <v>0.16320000000000001</v>
      </c>
      <c r="AD9" s="9">
        <v>0.16309999999999999</v>
      </c>
      <c r="AE9" s="9">
        <v>0.16320000000000001</v>
      </c>
      <c r="AF9" s="9">
        <v>0.16309999999999999</v>
      </c>
      <c r="AG9" s="9">
        <v>0.16370000000000001</v>
      </c>
      <c r="AH9" s="9">
        <v>0.16400000000000001</v>
      </c>
      <c r="AI9" s="9">
        <v>0.16339999999999999</v>
      </c>
      <c r="AJ9" s="9">
        <v>0.16339999999999999</v>
      </c>
      <c r="AK9" s="9">
        <v>0.1641</v>
      </c>
      <c r="AL9" s="9">
        <v>0.1641</v>
      </c>
      <c r="AM9" s="9">
        <v>0.16320000000000001</v>
      </c>
      <c r="AN9" s="9">
        <v>0.1648</v>
      </c>
      <c r="AO9" s="9">
        <v>0.16389999999999999</v>
      </c>
      <c r="AP9" s="9">
        <v>0.1641</v>
      </c>
      <c r="AQ9" s="9">
        <v>0.1653</v>
      </c>
      <c r="AR9" s="9">
        <v>0.1643</v>
      </c>
      <c r="AS9" s="9">
        <v>0.16470000000000001</v>
      </c>
      <c r="AT9" s="9">
        <v>0.1653</v>
      </c>
      <c r="AU9" s="9">
        <v>0.16520000000000001</v>
      </c>
      <c r="AV9" s="9">
        <v>0.16520000000000001</v>
      </c>
      <c r="AW9" s="9">
        <v>0.1653</v>
      </c>
      <c r="AX9" s="9">
        <v>0.16489999999999999</v>
      </c>
      <c r="AY9" s="9">
        <v>0.16470000000000001</v>
      </c>
      <c r="AZ9" s="9">
        <v>0.16550000000000001</v>
      </c>
      <c r="BA9" s="9">
        <v>0.1656</v>
      </c>
      <c r="BB9" s="9">
        <v>0.1658</v>
      </c>
      <c r="BC9" s="9">
        <v>0.1661</v>
      </c>
      <c r="BD9" s="9">
        <v>0.16600000000000001</v>
      </c>
      <c r="BE9" s="9">
        <v>0.16600000000000001</v>
      </c>
      <c r="BF9" s="9">
        <v>0.16639999999999999</v>
      </c>
      <c r="BG9" s="9">
        <v>0.16619999999999999</v>
      </c>
      <c r="BH9" s="9">
        <v>0.16569999999999999</v>
      </c>
      <c r="BI9" s="9">
        <v>0.1661</v>
      </c>
      <c r="BJ9" s="9">
        <v>0.16669999999999999</v>
      </c>
      <c r="BK9" s="9">
        <v>0.16600000000000001</v>
      </c>
      <c r="BL9" s="9">
        <v>0.1661</v>
      </c>
      <c r="BM9" s="9">
        <v>0.16669999999999999</v>
      </c>
      <c r="BO9" cm="1">
        <f t="array" ref="BO9:BP9">LINEST(O9:BM9,O2:BM2)</f>
        <v>8.6814479638009037E-5</v>
      </c>
      <c r="BP9">
        <v>0.16129090497737561</v>
      </c>
      <c r="BR9">
        <f>BO9 - 'Blank wells'!A12</f>
        <v>1.7225597931480328E-5</v>
      </c>
      <c r="BT9">
        <f t="shared" si="0"/>
        <v>1.1849045138311212E-2</v>
      </c>
    </row>
    <row r="10" spans="1:75" x14ac:dyDescent="0.3">
      <c r="A10" s="4">
        <v>0</v>
      </c>
      <c r="B10" s="4">
        <v>2</v>
      </c>
      <c r="C10" s="4">
        <v>2</v>
      </c>
      <c r="D10" s="5" t="s">
        <v>34</v>
      </c>
      <c r="E10" s="9">
        <v>0.16489999999999999</v>
      </c>
      <c r="F10" s="9">
        <v>0.16639999999999999</v>
      </c>
      <c r="G10" s="9">
        <v>0.16880000000000001</v>
      </c>
      <c r="H10" s="9">
        <v>0.16980000000000001</v>
      </c>
      <c r="I10" s="9">
        <v>0.17080000000000001</v>
      </c>
      <c r="J10" s="9">
        <v>0.1714</v>
      </c>
      <c r="K10" s="9">
        <v>0.17169999999999999</v>
      </c>
      <c r="L10" s="9">
        <v>0.1719</v>
      </c>
      <c r="M10" s="9">
        <v>0.17199999999999999</v>
      </c>
      <c r="N10" s="9">
        <v>0.1724</v>
      </c>
      <c r="O10" s="9">
        <v>0.17249999999999999</v>
      </c>
      <c r="P10" s="9">
        <v>0.17269999999999999</v>
      </c>
      <c r="Q10" s="9">
        <v>0.1729</v>
      </c>
      <c r="R10" s="9">
        <v>0.17319999999999999</v>
      </c>
      <c r="S10" s="9">
        <v>0.1734</v>
      </c>
      <c r="T10" s="9">
        <v>0.17349999999999999</v>
      </c>
      <c r="U10" s="9">
        <v>0.1736</v>
      </c>
      <c r="V10" s="9">
        <v>0.17380000000000001</v>
      </c>
      <c r="W10" s="9">
        <v>0.1739</v>
      </c>
      <c r="X10" s="9">
        <v>0.17399999999999999</v>
      </c>
      <c r="Y10" s="9">
        <v>0.17419999999999999</v>
      </c>
      <c r="Z10" s="9">
        <v>0.1744</v>
      </c>
      <c r="AA10" s="9">
        <v>0.1744</v>
      </c>
      <c r="AB10" s="9">
        <v>0.17449999999999999</v>
      </c>
      <c r="AC10" s="9">
        <v>0.17460000000000001</v>
      </c>
      <c r="AD10" s="9">
        <v>0.17480000000000001</v>
      </c>
      <c r="AE10" s="9">
        <v>0.1749</v>
      </c>
      <c r="AF10" s="9">
        <v>0.1749</v>
      </c>
      <c r="AG10" s="9">
        <v>0.17510000000000001</v>
      </c>
      <c r="AH10" s="9">
        <v>0.17519999999999999</v>
      </c>
      <c r="AI10" s="9">
        <v>0.17519999999999999</v>
      </c>
      <c r="AJ10" s="9">
        <v>0.1754</v>
      </c>
      <c r="AK10" s="9">
        <v>0.17549999999999999</v>
      </c>
      <c r="AL10" s="9">
        <v>0.17549999999999999</v>
      </c>
      <c r="AM10" s="9">
        <v>0.17560000000000001</v>
      </c>
      <c r="AN10" s="9">
        <v>0.1757</v>
      </c>
      <c r="AO10" s="9">
        <v>0.17580000000000001</v>
      </c>
      <c r="AP10" s="9">
        <v>0.17599999999999999</v>
      </c>
      <c r="AQ10" s="9">
        <v>0.17599999999999999</v>
      </c>
      <c r="AR10" s="9">
        <v>0.17610000000000001</v>
      </c>
      <c r="AS10" s="9">
        <v>0.1762</v>
      </c>
      <c r="AT10" s="9">
        <v>0.1762</v>
      </c>
      <c r="AU10" s="9">
        <v>0.17630000000000001</v>
      </c>
      <c r="AV10" s="9">
        <v>0.17649999999999999</v>
      </c>
      <c r="AW10" s="9">
        <v>0.17649999999999999</v>
      </c>
      <c r="AX10" s="9">
        <v>0.17649999999999999</v>
      </c>
      <c r="AY10" s="9">
        <v>0.17660000000000001</v>
      </c>
      <c r="AZ10" s="9">
        <v>0.17660000000000001</v>
      </c>
      <c r="BA10" s="9">
        <v>0.1767</v>
      </c>
      <c r="BB10" s="9">
        <v>0.17680000000000001</v>
      </c>
      <c r="BC10" s="9">
        <v>0.1769</v>
      </c>
      <c r="BD10" s="9">
        <v>0.17699999999999999</v>
      </c>
      <c r="BE10" s="9">
        <v>0.17699999999999999</v>
      </c>
      <c r="BF10" s="9">
        <v>0.1772</v>
      </c>
      <c r="BG10" s="9">
        <v>0.17710000000000001</v>
      </c>
      <c r="BH10" s="9">
        <v>0.1772</v>
      </c>
      <c r="BI10" s="9">
        <v>0.1772</v>
      </c>
      <c r="BJ10" s="9">
        <v>0.17730000000000001</v>
      </c>
      <c r="BK10" s="9">
        <v>0.1774</v>
      </c>
      <c r="BL10" s="9">
        <v>0.17749999999999999</v>
      </c>
      <c r="BM10" s="9">
        <v>0.17749999999999999</v>
      </c>
      <c r="BO10" cm="1">
        <f t="array" ref="BO10:BP10">LINEST(O10:BM10,O2:BM2)</f>
        <v>9.3791855203619967E-5</v>
      </c>
      <c r="BP10">
        <v>0.17223689291101052</v>
      </c>
      <c r="BR10">
        <f>BO10 - 'Blank wells'!A12</f>
        <v>2.4202973497091258E-5</v>
      </c>
      <c r="BT10">
        <f t="shared" si="0"/>
        <v>1.6648602074026169E-2</v>
      </c>
      <c r="BV10" t="s">
        <v>44</v>
      </c>
    </row>
    <row r="11" spans="1:75" x14ac:dyDescent="0.3">
      <c r="A11" s="13">
        <v>6</v>
      </c>
      <c r="B11">
        <v>1</v>
      </c>
      <c r="C11">
        <v>1</v>
      </c>
      <c r="D11" s="2" t="s">
        <v>33</v>
      </c>
      <c r="E11" s="9">
        <v>0.15989999999999999</v>
      </c>
      <c r="F11" s="9">
        <v>0.1678</v>
      </c>
      <c r="G11" s="9">
        <v>0.1709</v>
      </c>
      <c r="H11" s="9">
        <v>0.17180000000000001</v>
      </c>
      <c r="I11" s="9">
        <v>0.1726</v>
      </c>
      <c r="J11" s="9">
        <v>0.17330000000000001</v>
      </c>
      <c r="K11" s="9">
        <v>0.17369999999999999</v>
      </c>
      <c r="L11" s="9">
        <v>0.17380000000000001</v>
      </c>
      <c r="M11" s="9">
        <v>0.17369999999999999</v>
      </c>
      <c r="N11" s="9">
        <v>0.1739</v>
      </c>
      <c r="O11" s="9">
        <v>0.17399999999999999</v>
      </c>
      <c r="P11" s="9">
        <v>0.17419999999999999</v>
      </c>
      <c r="Q11" s="9">
        <v>0.17430000000000001</v>
      </c>
      <c r="R11" s="9">
        <v>0.1744</v>
      </c>
      <c r="S11" s="9">
        <v>0.17449999999999999</v>
      </c>
      <c r="T11" s="9">
        <v>0.17469999999999999</v>
      </c>
      <c r="U11" s="9">
        <v>0.17480000000000001</v>
      </c>
      <c r="V11" s="9">
        <v>0.1749</v>
      </c>
      <c r="W11" s="9">
        <v>0.17499999999999999</v>
      </c>
      <c r="X11" s="9">
        <v>0.17510000000000001</v>
      </c>
      <c r="Y11" s="9">
        <v>0.17530000000000001</v>
      </c>
      <c r="Z11" s="9">
        <v>0.1754</v>
      </c>
      <c r="AA11" s="9">
        <v>0.17549999999999999</v>
      </c>
      <c r="AB11" s="9">
        <v>0.17560000000000001</v>
      </c>
      <c r="AC11" s="9">
        <v>0.1757</v>
      </c>
      <c r="AD11" s="9">
        <v>0.17580000000000001</v>
      </c>
      <c r="AE11" s="9">
        <v>0.17599999999999999</v>
      </c>
      <c r="AF11" s="9">
        <v>0.1762</v>
      </c>
      <c r="AG11" s="9">
        <v>0.17630000000000001</v>
      </c>
      <c r="AH11" s="9">
        <v>0.17630000000000001</v>
      </c>
      <c r="AI11" s="9">
        <v>0.17660000000000001</v>
      </c>
      <c r="AJ11" s="9">
        <v>0.17649999999999999</v>
      </c>
      <c r="AK11" s="9">
        <v>0.1767</v>
      </c>
      <c r="AL11" s="9">
        <v>0.17680000000000001</v>
      </c>
      <c r="AM11" s="9">
        <v>0.1769</v>
      </c>
      <c r="AN11" s="9">
        <v>0.17699999999999999</v>
      </c>
      <c r="AO11" s="9">
        <v>0.1772</v>
      </c>
      <c r="AP11" s="9">
        <v>0.17730000000000001</v>
      </c>
      <c r="AQ11" s="9">
        <v>0.1774</v>
      </c>
      <c r="AR11" s="9">
        <v>0.17749999999999999</v>
      </c>
      <c r="AS11" s="9">
        <v>0.17760000000000001</v>
      </c>
      <c r="AT11" s="9">
        <v>0.1777</v>
      </c>
      <c r="AU11" s="9">
        <v>0.17780000000000001</v>
      </c>
      <c r="AV11" s="9">
        <v>0.17780000000000001</v>
      </c>
      <c r="AW11" s="9">
        <v>0.1779</v>
      </c>
      <c r="AX11" s="9">
        <v>0.17799999999999999</v>
      </c>
      <c r="AY11" s="9">
        <v>0.17810000000000001</v>
      </c>
      <c r="AZ11" s="9">
        <v>0.17829999999999999</v>
      </c>
      <c r="BA11" s="9">
        <v>0.1782</v>
      </c>
      <c r="BB11" s="9">
        <v>0.17829999999999999</v>
      </c>
      <c r="BC11" s="9">
        <v>0.1784</v>
      </c>
      <c r="BD11" s="9">
        <v>0.17849999999999999</v>
      </c>
      <c r="BE11" s="9">
        <v>0.17849999999999999</v>
      </c>
      <c r="BF11" s="9">
        <v>0.1787</v>
      </c>
      <c r="BG11" s="9">
        <v>0.1787</v>
      </c>
      <c r="BH11" s="9">
        <v>0.17879999999999999</v>
      </c>
      <c r="BI11" s="9">
        <v>0.17879999999999999</v>
      </c>
      <c r="BJ11" s="9">
        <v>0.1789</v>
      </c>
      <c r="BK11" s="9">
        <v>0.17899999999999999</v>
      </c>
      <c r="BL11" s="9">
        <v>0.17899999999999999</v>
      </c>
      <c r="BM11" s="9">
        <v>0.17910000000000001</v>
      </c>
      <c r="BO11" cm="1">
        <f t="array" ref="BO11:BP11">LINEST(O11:BM11,O2:BM2)</f>
        <v>1.0341176470588225E-4</v>
      </c>
      <c r="BP11">
        <v>0.17324333333333342</v>
      </c>
      <c r="BR11">
        <f>BO11 - 'Blank wells'!A12</f>
        <v>3.3822882999353542E-5</v>
      </c>
      <c r="BT11">
        <f t="shared" si="0"/>
        <v>2.3265890041166071E-2</v>
      </c>
    </row>
    <row r="12" spans="1:75" x14ac:dyDescent="0.3">
      <c r="A12" s="13">
        <v>6</v>
      </c>
      <c r="B12">
        <v>1</v>
      </c>
      <c r="C12">
        <v>2</v>
      </c>
      <c r="D12" s="2" t="s">
        <v>33</v>
      </c>
      <c r="E12" s="9">
        <v>0.17269999999999999</v>
      </c>
      <c r="F12" s="9">
        <v>0.1691</v>
      </c>
      <c r="G12" s="9">
        <v>0.18379999999999999</v>
      </c>
      <c r="H12" s="9">
        <v>0.1857</v>
      </c>
      <c r="I12" s="9">
        <v>0.18559999999999999</v>
      </c>
      <c r="J12" s="9">
        <v>0.18659999999999999</v>
      </c>
      <c r="K12" s="9">
        <v>0.18529999999999999</v>
      </c>
      <c r="L12" s="9">
        <v>0.18479999999999999</v>
      </c>
      <c r="M12" s="9">
        <v>0.185</v>
      </c>
      <c r="N12" s="9">
        <v>0.185</v>
      </c>
      <c r="O12" s="9">
        <v>0.183</v>
      </c>
      <c r="P12" s="9">
        <v>0.183</v>
      </c>
      <c r="Q12" s="9">
        <v>0.18310000000000001</v>
      </c>
      <c r="R12" s="9">
        <v>0.18329999999999999</v>
      </c>
      <c r="S12" s="9">
        <v>0.1835</v>
      </c>
      <c r="T12" s="9">
        <v>0.18360000000000001</v>
      </c>
      <c r="U12" s="9">
        <v>0.18379999999999999</v>
      </c>
      <c r="V12" s="9">
        <v>0.18390000000000001</v>
      </c>
      <c r="W12" s="9">
        <v>0.18410000000000001</v>
      </c>
      <c r="X12" s="9">
        <v>0.18410000000000001</v>
      </c>
      <c r="Y12" s="9">
        <v>0.18429999999999999</v>
      </c>
      <c r="Z12" s="9">
        <v>0.18729999999999999</v>
      </c>
      <c r="AA12" s="9">
        <v>0.18759999999999999</v>
      </c>
      <c r="AB12" s="9">
        <v>0.18759999999999999</v>
      </c>
      <c r="AC12" s="9">
        <v>0.18679999999999999</v>
      </c>
      <c r="AD12" s="9">
        <v>0.18540000000000001</v>
      </c>
      <c r="AE12" s="9">
        <v>0.187</v>
      </c>
      <c r="AF12" s="9">
        <v>0.1865</v>
      </c>
      <c r="AG12" s="9">
        <v>0.18659999999999999</v>
      </c>
      <c r="AH12" s="9">
        <v>0.18820000000000001</v>
      </c>
      <c r="AI12" s="9">
        <v>0.1865</v>
      </c>
      <c r="AJ12" s="9">
        <v>0.18809999999999999</v>
      </c>
      <c r="AK12" s="9">
        <v>0.1865</v>
      </c>
      <c r="AL12" s="9">
        <v>0.18559999999999999</v>
      </c>
      <c r="AM12" s="9">
        <v>0.18559999999999999</v>
      </c>
      <c r="AN12" s="9">
        <v>0.18579999999999999</v>
      </c>
      <c r="AO12" s="9">
        <v>0.18579999999999999</v>
      </c>
      <c r="AP12" s="9">
        <v>0.18590000000000001</v>
      </c>
      <c r="AQ12" s="9">
        <v>0.186</v>
      </c>
      <c r="AR12" s="9">
        <v>0.18609999999999999</v>
      </c>
      <c r="AS12" s="9">
        <v>0.1862</v>
      </c>
      <c r="AT12" s="9">
        <v>0.18629999999999999</v>
      </c>
      <c r="AU12" s="9">
        <v>0.18629999999999999</v>
      </c>
      <c r="AV12" s="9">
        <v>0.18640000000000001</v>
      </c>
      <c r="AW12" s="9">
        <v>0.18640000000000001</v>
      </c>
      <c r="AX12" s="9">
        <v>0.1865</v>
      </c>
      <c r="AY12" s="9">
        <v>0.1867</v>
      </c>
      <c r="AZ12" s="9">
        <v>0.1867</v>
      </c>
      <c r="BA12" s="9">
        <v>0.18679999999999999</v>
      </c>
      <c r="BB12" s="9">
        <v>0.18690000000000001</v>
      </c>
      <c r="BC12" s="9">
        <v>0.187</v>
      </c>
      <c r="BD12" s="9">
        <v>0.187</v>
      </c>
      <c r="BE12" s="9">
        <v>0.18709999999999999</v>
      </c>
      <c r="BF12" s="9">
        <v>0.18720000000000001</v>
      </c>
      <c r="BG12" s="9">
        <v>0.18729999999999999</v>
      </c>
      <c r="BH12" s="9">
        <v>0.18729999999999999</v>
      </c>
      <c r="BI12" s="9">
        <v>0.18740000000000001</v>
      </c>
      <c r="BJ12" s="9">
        <v>0.18740000000000001</v>
      </c>
      <c r="BK12" s="9">
        <v>0.1875</v>
      </c>
      <c r="BL12" s="9">
        <v>0.18759999999999999</v>
      </c>
      <c r="BM12" s="9">
        <v>0.18770000000000001</v>
      </c>
      <c r="BO12" cm="1">
        <f t="array" ref="BO12:BP12">LINEST(O12:BM12,O2:BM2)</f>
        <v>7.1692307692307713E-5</v>
      </c>
      <c r="BP12">
        <v>0.18357508295625946</v>
      </c>
      <c r="BR12">
        <f>BO12 - 'Blank wells'!A12</f>
        <v>2.1034259857790033E-6</v>
      </c>
      <c r="BT12">
        <f t="shared" si="0"/>
        <v>1.4468925577929294E-3</v>
      </c>
    </row>
    <row r="13" spans="1:75" x14ac:dyDescent="0.3">
      <c r="A13" s="13">
        <v>6</v>
      </c>
      <c r="B13">
        <v>2</v>
      </c>
      <c r="C13">
        <v>1</v>
      </c>
      <c r="D13" s="2" t="s">
        <v>33</v>
      </c>
      <c r="E13" s="9">
        <v>0.17030000000000001</v>
      </c>
      <c r="F13" s="9">
        <v>0.17</v>
      </c>
      <c r="G13" s="9">
        <v>0.17649999999999999</v>
      </c>
      <c r="H13" s="9">
        <v>0.17710000000000001</v>
      </c>
      <c r="I13" s="9">
        <v>0.17730000000000001</v>
      </c>
      <c r="J13" s="9">
        <v>0.1779</v>
      </c>
      <c r="K13" s="9">
        <v>0.1787</v>
      </c>
      <c r="L13" s="9">
        <v>0.17879999999999999</v>
      </c>
      <c r="M13" s="9">
        <v>0.1789</v>
      </c>
      <c r="N13" s="9">
        <v>0.17899999999999999</v>
      </c>
      <c r="O13" s="9">
        <v>0.17899999999999999</v>
      </c>
      <c r="P13" s="9">
        <v>0.17910000000000001</v>
      </c>
      <c r="Q13" s="9">
        <v>0.17929999999999999</v>
      </c>
      <c r="R13" s="9">
        <v>0.17949999999999999</v>
      </c>
      <c r="S13" s="9">
        <v>0.1797</v>
      </c>
      <c r="T13" s="9">
        <v>0.1799</v>
      </c>
      <c r="U13" s="9">
        <v>0.18</v>
      </c>
      <c r="V13" s="9">
        <v>0.1802</v>
      </c>
      <c r="W13" s="9">
        <v>0.1804</v>
      </c>
      <c r="X13" s="9">
        <v>0.18049999999999999</v>
      </c>
      <c r="Y13" s="9">
        <v>0.18060000000000001</v>
      </c>
      <c r="Z13" s="9">
        <v>0.1807</v>
      </c>
      <c r="AA13" s="9">
        <v>0.18079999999999999</v>
      </c>
      <c r="AB13" s="9">
        <v>0.18090000000000001</v>
      </c>
      <c r="AC13" s="9">
        <v>0.18110000000000001</v>
      </c>
      <c r="AD13" s="9">
        <v>0.1812</v>
      </c>
      <c r="AE13" s="9">
        <v>0.18129999999999999</v>
      </c>
      <c r="AF13" s="9">
        <v>0.18140000000000001</v>
      </c>
      <c r="AG13" s="9">
        <v>0.18149999999999999</v>
      </c>
      <c r="AH13" s="9">
        <v>0.1817</v>
      </c>
      <c r="AI13" s="9">
        <v>0.18160000000000001</v>
      </c>
      <c r="AJ13" s="9">
        <v>0.18179999999999999</v>
      </c>
      <c r="AK13" s="9">
        <v>0.18190000000000001</v>
      </c>
      <c r="AL13" s="9">
        <v>0.18210000000000001</v>
      </c>
      <c r="AM13" s="9">
        <v>0.182</v>
      </c>
      <c r="AN13" s="9">
        <v>0.1822</v>
      </c>
      <c r="AO13" s="9">
        <v>0.18229999999999999</v>
      </c>
      <c r="AP13" s="9">
        <v>0.18229999999999999</v>
      </c>
      <c r="AQ13" s="9">
        <v>0.18260000000000001</v>
      </c>
      <c r="AR13" s="9">
        <v>0.1827</v>
      </c>
      <c r="AS13" s="9">
        <v>0.18279999999999999</v>
      </c>
      <c r="AT13" s="9">
        <v>0.18290000000000001</v>
      </c>
      <c r="AU13" s="9">
        <v>0.18290000000000001</v>
      </c>
      <c r="AV13" s="9">
        <v>0.183</v>
      </c>
      <c r="AW13" s="9">
        <v>0.18310000000000001</v>
      </c>
      <c r="AX13" s="9">
        <v>0.18329999999999999</v>
      </c>
      <c r="AY13" s="9">
        <v>0.18329999999999999</v>
      </c>
      <c r="AZ13" s="9">
        <v>0.1835</v>
      </c>
      <c r="BA13" s="9">
        <v>0.1835</v>
      </c>
      <c r="BB13" s="9">
        <v>0.18360000000000001</v>
      </c>
      <c r="BC13" s="9">
        <v>0.18360000000000001</v>
      </c>
      <c r="BD13" s="9">
        <v>0.1837</v>
      </c>
      <c r="BE13" s="9">
        <v>0.18379999999999999</v>
      </c>
      <c r="BF13" s="9">
        <v>0.184</v>
      </c>
      <c r="BG13" s="9">
        <v>0.184</v>
      </c>
      <c r="BH13" s="9">
        <v>0.18410000000000001</v>
      </c>
      <c r="BI13" s="9">
        <v>0.18410000000000001</v>
      </c>
      <c r="BJ13" s="9">
        <v>0.1842</v>
      </c>
      <c r="BK13" s="9">
        <v>0.18429999999999999</v>
      </c>
      <c r="BL13" s="9">
        <v>0.18440000000000001</v>
      </c>
      <c r="BM13" s="9">
        <v>0.1845</v>
      </c>
      <c r="BO13" cm="1">
        <f t="array" ref="BO13:BP13">LINEST(O13:BM13,O2:BM2)</f>
        <v>1.0573755656108606E-4</v>
      </c>
      <c r="BP13">
        <v>0.17839526395173458</v>
      </c>
      <c r="BR13">
        <f>BO13 - 'Blank wells'!A12</f>
        <v>3.6148674854557348E-5</v>
      </c>
      <c r="BT13">
        <f t="shared" si="0"/>
        <v>2.4865742353071169E-2</v>
      </c>
    </row>
    <row r="14" spans="1:75" x14ac:dyDescent="0.3">
      <c r="A14" s="13">
        <v>6</v>
      </c>
      <c r="B14">
        <v>2</v>
      </c>
      <c r="C14">
        <v>2</v>
      </c>
      <c r="D14" s="2" t="s">
        <v>33</v>
      </c>
      <c r="E14" s="9">
        <v>0.16589999999999999</v>
      </c>
      <c r="F14" s="9">
        <v>0.17119999999999999</v>
      </c>
      <c r="G14" s="9">
        <v>0.17469999999999999</v>
      </c>
      <c r="H14" s="9">
        <v>0.17749999999999999</v>
      </c>
      <c r="I14" s="9">
        <v>0.1792</v>
      </c>
      <c r="J14" s="9">
        <v>0.18</v>
      </c>
      <c r="K14" s="9">
        <v>0.1802</v>
      </c>
      <c r="L14" s="9">
        <v>0.18010000000000001</v>
      </c>
      <c r="M14" s="9">
        <v>0.18010000000000001</v>
      </c>
      <c r="N14" s="9">
        <v>0.18029999999999999</v>
      </c>
      <c r="O14" s="9">
        <v>0.18049999999999999</v>
      </c>
      <c r="P14" s="9">
        <v>0.18079999999999999</v>
      </c>
      <c r="Q14" s="9">
        <v>0.18090000000000001</v>
      </c>
      <c r="R14" s="9">
        <v>0.18110000000000001</v>
      </c>
      <c r="S14" s="9">
        <v>0.18129999999999999</v>
      </c>
      <c r="T14" s="9">
        <v>0.18129999999999999</v>
      </c>
      <c r="U14" s="9">
        <v>0.18140000000000001</v>
      </c>
      <c r="V14" s="9">
        <v>0.18149999999999999</v>
      </c>
      <c r="W14" s="9">
        <v>0.1817</v>
      </c>
      <c r="X14" s="9">
        <v>0.18179999999999999</v>
      </c>
      <c r="Y14" s="9">
        <v>0.18190000000000001</v>
      </c>
      <c r="Z14" s="9">
        <v>0.18210000000000001</v>
      </c>
      <c r="AA14" s="9">
        <v>0.18210000000000001</v>
      </c>
      <c r="AB14" s="9">
        <v>0.18229999999999999</v>
      </c>
      <c r="AC14" s="9">
        <v>0.18240000000000001</v>
      </c>
      <c r="AD14" s="9">
        <v>0.1825</v>
      </c>
      <c r="AE14" s="9">
        <v>0.18260000000000001</v>
      </c>
      <c r="AF14" s="9">
        <v>0.18279999999999999</v>
      </c>
      <c r="AG14" s="9">
        <v>0.18290000000000001</v>
      </c>
      <c r="AH14" s="9">
        <v>0.183</v>
      </c>
      <c r="AI14" s="9">
        <v>0.183</v>
      </c>
      <c r="AJ14" s="9">
        <v>0.1832</v>
      </c>
      <c r="AK14" s="9">
        <v>0.18329999999999999</v>
      </c>
      <c r="AL14" s="9">
        <v>0.18340000000000001</v>
      </c>
      <c r="AM14" s="9">
        <v>0.1835</v>
      </c>
      <c r="AN14" s="9">
        <v>0.18360000000000001</v>
      </c>
      <c r="AO14" s="9">
        <v>0.1837</v>
      </c>
      <c r="AP14" s="9">
        <v>0.18379999999999999</v>
      </c>
      <c r="AQ14" s="9">
        <v>0.18390000000000001</v>
      </c>
      <c r="AR14" s="9">
        <v>0.184</v>
      </c>
      <c r="AS14" s="9">
        <v>0.18410000000000001</v>
      </c>
      <c r="AT14" s="9">
        <v>0.1842</v>
      </c>
      <c r="AU14" s="9">
        <v>0.18429999999999999</v>
      </c>
      <c r="AV14" s="9">
        <v>0.18440000000000001</v>
      </c>
      <c r="AW14" s="9">
        <v>0.18440000000000001</v>
      </c>
      <c r="AX14" s="9">
        <v>0.18459999999999999</v>
      </c>
      <c r="AY14" s="9">
        <v>0.18459999999999999</v>
      </c>
      <c r="AZ14" s="9">
        <v>0.18479999999999999</v>
      </c>
      <c r="BA14" s="9">
        <v>0.18490000000000001</v>
      </c>
      <c r="BB14" s="9">
        <v>0.18490000000000001</v>
      </c>
      <c r="BC14" s="9">
        <v>0.18490000000000001</v>
      </c>
      <c r="BD14" s="9">
        <v>0.185</v>
      </c>
      <c r="BE14" s="9">
        <v>0.18509999999999999</v>
      </c>
      <c r="BF14" s="9">
        <v>0.1852</v>
      </c>
      <c r="BG14" s="9">
        <v>0.18529999999999999</v>
      </c>
      <c r="BH14" s="9">
        <v>0.18529999999999999</v>
      </c>
      <c r="BI14" s="9">
        <v>0.18529999999999999</v>
      </c>
      <c r="BJ14" s="9">
        <v>0.18540000000000001</v>
      </c>
      <c r="BK14" s="9">
        <v>0.1855</v>
      </c>
      <c r="BL14" s="9">
        <v>0.1857</v>
      </c>
      <c r="BM14" s="9">
        <v>0.18559999999999999</v>
      </c>
      <c r="BO14" cm="1">
        <f t="array" ref="BO14:BP14">LINEST(O14:BM14,O2:BM2)</f>
        <v>1.0067873303167417E-4</v>
      </c>
      <c r="BP14">
        <v>0.17992330316742078</v>
      </c>
      <c r="BR14">
        <f>BO14 - 'Blank wells'!A12</f>
        <v>3.1089851325145457E-5</v>
      </c>
      <c r="BT14">
        <f t="shared" si="0"/>
        <v>2.1385907947020971E-2</v>
      </c>
    </row>
    <row r="15" spans="1:75" x14ac:dyDescent="0.3">
      <c r="A15" s="13">
        <v>6</v>
      </c>
      <c r="B15">
        <v>1</v>
      </c>
      <c r="C15">
        <v>1</v>
      </c>
      <c r="D15" s="2" t="s">
        <v>34</v>
      </c>
      <c r="E15" s="9">
        <v>0.16900000000000001</v>
      </c>
      <c r="F15" s="9">
        <v>0.17580000000000001</v>
      </c>
      <c r="G15" s="9">
        <v>0.1792</v>
      </c>
      <c r="H15" s="9">
        <v>0.18160000000000001</v>
      </c>
      <c r="I15" s="9">
        <v>0.18129999999999999</v>
      </c>
      <c r="J15" s="9">
        <v>0.1804</v>
      </c>
      <c r="K15" s="9">
        <v>0.18</v>
      </c>
      <c r="L15" s="9">
        <v>0.18</v>
      </c>
      <c r="M15" s="9">
        <v>0.1802</v>
      </c>
      <c r="N15" s="9">
        <v>0.18060000000000001</v>
      </c>
      <c r="O15" s="9">
        <v>0.18090000000000001</v>
      </c>
      <c r="P15" s="9">
        <v>0.18110000000000001</v>
      </c>
      <c r="Q15" s="9">
        <v>0.1812</v>
      </c>
      <c r="R15" s="9">
        <v>0.18140000000000001</v>
      </c>
      <c r="S15" s="9">
        <v>0.18140000000000001</v>
      </c>
      <c r="T15" s="9">
        <v>0.18160000000000001</v>
      </c>
      <c r="U15" s="9">
        <v>0.18190000000000001</v>
      </c>
      <c r="V15" s="9">
        <v>0.18190000000000001</v>
      </c>
      <c r="W15" s="9">
        <v>0.18210000000000001</v>
      </c>
      <c r="X15" s="9">
        <v>0.1822</v>
      </c>
      <c r="Y15" s="9">
        <v>0.18229999999999999</v>
      </c>
      <c r="Z15" s="9">
        <v>0.1825</v>
      </c>
      <c r="AA15" s="9">
        <v>0.18279999999999999</v>
      </c>
      <c r="AB15" s="9">
        <v>0.18279999999999999</v>
      </c>
      <c r="AC15" s="9">
        <v>0.18290000000000001</v>
      </c>
      <c r="AD15" s="9">
        <v>0.183</v>
      </c>
      <c r="AE15" s="9">
        <v>0.18310000000000001</v>
      </c>
      <c r="AF15" s="9">
        <v>0.18329999999999999</v>
      </c>
      <c r="AG15" s="9">
        <v>0.18329999999999999</v>
      </c>
      <c r="AH15" s="9">
        <v>0.1835</v>
      </c>
      <c r="AI15" s="9">
        <v>0.1835</v>
      </c>
      <c r="AJ15" s="9">
        <v>0.1837</v>
      </c>
      <c r="AK15" s="9">
        <v>0.18390000000000001</v>
      </c>
      <c r="AL15" s="9">
        <v>0.184</v>
      </c>
      <c r="AM15" s="9">
        <v>0.184</v>
      </c>
      <c r="AN15" s="9">
        <v>0.1842</v>
      </c>
      <c r="AO15" s="9">
        <v>0.18429999999999999</v>
      </c>
      <c r="AP15" s="9">
        <v>0.18440000000000001</v>
      </c>
      <c r="AQ15" s="9">
        <v>0.18440000000000001</v>
      </c>
      <c r="AR15" s="9">
        <v>0.1845</v>
      </c>
      <c r="AS15" s="9">
        <v>0.1847</v>
      </c>
      <c r="AT15" s="9">
        <v>0.18479999999999999</v>
      </c>
      <c r="AU15" s="9">
        <v>0.1847</v>
      </c>
      <c r="AV15" s="9">
        <v>0.18659999999999999</v>
      </c>
      <c r="AW15" s="9">
        <v>0.18490000000000001</v>
      </c>
      <c r="AX15" s="9">
        <v>0.18509999999999999</v>
      </c>
      <c r="AY15" s="9">
        <v>0.18509999999999999</v>
      </c>
      <c r="AZ15" s="9">
        <v>0.1852</v>
      </c>
      <c r="BA15" s="9">
        <v>0.1852</v>
      </c>
      <c r="BB15" s="9">
        <v>0.18529999999999999</v>
      </c>
      <c r="BC15" s="9">
        <v>0.18540000000000001</v>
      </c>
      <c r="BD15" s="9">
        <v>0.186</v>
      </c>
      <c r="BE15" s="9">
        <v>0.18559999999999999</v>
      </c>
      <c r="BF15" s="9">
        <v>0.1857</v>
      </c>
      <c r="BG15" s="9">
        <v>0.18559999999999999</v>
      </c>
      <c r="BH15" s="9">
        <v>0.1857</v>
      </c>
      <c r="BI15" s="9">
        <v>0.18579999999999999</v>
      </c>
      <c r="BJ15" s="9">
        <v>0.18579999999999999</v>
      </c>
      <c r="BK15" s="9">
        <v>0.186</v>
      </c>
      <c r="BL15" s="9">
        <v>0.186</v>
      </c>
      <c r="BM15" s="9">
        <v>0.1862</v>
      </c>
      <c r="BO15" cm="1">
        <f t="array" ref="BO15:BP15">LINEST(O15:BM15,O2:BM2)</f>
        <v>1.0439819004524872E-4</v>
      </c>
      <c r="BP15">
        <v>0.1802970437405732</v>
      </c>
      <c r="BR15">
        <f>BO15 - 'Blank wells'!A12</f>
        <v>3.4809308338720006E-5</v>
      </c>
      <c r="BT15">
        <f t="shared" si="0"/>
        <v>2.3944426624814445E-2</v>
      </c>
    </row>
    <row r="16" spans="1:75" x14ac:dyDescent="0.3">
      <c r="A16" s="13">
        <v>6</v>
      </c>
      <c r="B16">
        <v>1</v>
      </c>
      <c r="C16">
        <v>2</v>
      </c>
      <c r="D16" s="2" t="s">
        <v>34</v>
      </c>
      <c r="E16" s="9">
        <v>0.1857</v>
      </c>
      <c r="F16" s="9">
        <v>0.1905</v>
      </c>
      <c r="G16" s="9">
        <v>0.1905</v>
      </c>
      <c r="H16" s="9">
        <v>0.19059999999999999</v>
      </c>
      <c r="I16" s="9">
        <v>0.19020000000000001</v>
      </c>
      <c r="J16" s="9">
        <v>0.18920000000000001</v>
      </c>
      <c r="K16" s="9">
        <v>0.18840000000000001</v>
      </c>
      <c r="L16" s="9">
        <v>0.18779999999999999</v>
      </c>
      <c r="M16" s="9">
        <v>0.18770000000000001</v>
      </c>
      <c r="N16" s="9">
        <v>0.18790000000000001</v>
      </c>
      <c r="O16" s="9">
        <v>0.18820000000000001</v>
      </c>
      <c r="P16" s="9">
        <v>0.18840000000000001</v>
      </c>
      <c r="Q16" s="9">
        <v>0.18870000000000001</v>
      </c>
      <c r="R16" s="9">
        <v>0.1888</v>
      </c>
      <c r="S16" s="9">
        <v>0.18909999999999999</v>
      </c>
      <c r="T16" s="9">
        <v>0.18909999999999999</v>
      </c>
      <c r="U16" s="9">
        <v>0.1893</v>
      </c>
      <c r="V16" s="9">
        <v>0.18940000000000001</v>
      </c>
      <c r="W16" s="9">
        <v>0.18959999999999999</v>
      </c>
      <c r="X16" s="9">
        <v>0.1898</v>
      </c>
      <c r="Y16" s="9">
        <v>0.18990000000000001</v>
      </c>
      <c r="Z16" s="9">
        <v>0.19</v>
      </c>
      <c r="AA16" s="9">
        <v>0.19020000000000001</v>
      </c>
      <c r="AB16" s="9">
        <v>0.1903</v>
      </c>
      <c r="AC16" s="9">
        <v>0.19040000000000001</v>
      </c>
      <c r="AD16" s="9">
        <v>0.1905</v>
      </c>
      <c r="AE16" s="9">
        <v>0.19070000000000001</v>
      </c>
      <c r="AF16" s="9">
        <v>0.1908</v>
      </c>
      <c r="AG16" s="9">
        <v>0.19089999999999999</v>
      </c>
      <c r="AH16" s="9">
        <v>0.191</v>
      </c>
      <c r="AI16" s="9">
        <v>0.19109999999999999</v>
      </c>
      <c r="AJ16" s="9">
        <v>0.1913</v>
      </c>
      <c r="AK16" s="9">
        <v>0.1913</v>
      </c>
      <c r="AL16" s="9">
        <v>0.1913</v>
      </c>
      <c r="AM16" s="9">
        <v>0.1913</v>
      </c>
      <c r="AN16" s="9">
        <v>0.1915</v>
      </c>
      <c r="AO16" s="9">
        <v>0.19159999999999999</v>
      </c>
      <c r="AP16" s="9">
        <v>0.19159999999999999</v>
      </c>
      <c r="AQ16" s="9">
        <v>0.19170000000000001</v>
      </c>
      <c r="AR16" s="9">
        <v>0.1918</v>
      </c>
      <c r="AS16" s="9">
        <v>0.19189999999999999</v>
      </c>
      <c r="AT16" s="9">
        <v>0.19189999999999999</v>
      </c>
      <c r="AU16" s="9">
        <v>0.192</v>
      </c>
      <c r="AV16" s="9">
        <v>0.192</v>
      </c>
      <c r="AW16" s="9">
        <v>0.19209999999999999</v>
      </c>
      <c r="AX16" s="9">
        <v>0.19209999999999999</v>
      </c>
      <c r="AY16" s="9">
        <v>0.19220000000000001</v>
      </c>
      <c r="AZ16" s="9">
        <v>0.19220000000000001</v>
      </c>
      <c r="BA16" s="9">
        <v>0.1923</v>
      </c>
      <c r="BB16" s="9">
        <v>0.1923</v>
      </c>
      <c r="BC16" s="9">
        <v>0.19239999999999999</v>
      </c>
      <c r="BD16" s="9">
        <v>0.19239999999999999</v>
      </c>
      <c r="BE16" s="9">
        <v>0.19259999999999999</v>
      </c>
      <c r="BF16" s="9">
        <v>0.19270000000000001</v>
      </c>
      <c r="BG16" s="9">
        <v>0.1928</v>
      </c>
      <c r="BH16" s="9">
        <v>0.19270000000000001</v>
      </c>
      <c r="BI16" s="9">
        <v>0.1928</v>
      </c>
      <c r="BJ16" s="9">
        <v>0.19289999999999999</v>
      </c>
      <c r="BK16" s="9">
        <v>0.193</v>
      </c>
      <c r="BL16" s="9">
        <v>0.193</v>
      </c>
      <c r="BM16" s="9">
        <v>0.19309999999999999</v>
      </c>
      <c r="BO16" cm="1">
        <f t="array" ref="BO16:BP16">LINEST(O16:BM16,O2:BM2)</f>
        <v>8.9520361990950151E-5</v>
      </c>
      <c r="BP16">
        <v>0.18806286576168932</v>
      </c>
      <c r="BR16">
        <f>BO16 - 'Blank wells'!A12</f>
        <v>1.9931480284421442E-5</v>
      </c>
      <c r="BT16">
        <f t="shared" si="0"/>
        <v>1.3710351913640296E-2</v>
      </c>
    </row>
    <row r="17" spans="1:72" x14ac:dyDescent="0.3">
      <c r="A17" s="13">
        <v>6</v>
      </c>
      <c r="B17">
        <v>2</v>
      </c>
      <c r="C17">
        <v>1</v>
      </c>
      <c r="D17" s="2" t="s">
        <v>34</v>
      </c>
      <c r="E17" s="9">
        <v>0.17499999999999999</v>
      </c>
      <c r="F17" s="9">
        <v>0.1817</v>
      </c>
      <c r="G17" s="9">
        <v>0.18149999999999999</v>
      </c>
      <c r="H17" s="9">
        <v>0.1802</v>
      </c>
      <c r="I17" s="9">
        <v>0.18</v>
      </c>
      <c r="J17" s="9">
        <v>0.1807</v>
      </c>
      <c r="K17" s="9">
        <v>0.18129999999999999</v>
      </c>
      <c r="L17" s="9">
        <v>0.1817</v>
      </c>
      <c r="M17" s="9">
        <v>0.18190000000000001</v>
      </c>
      <c r="N17" s="9">
        <v>0.18210000000000001</v>
      </c>
      <c r="O17" s="9">
        <v>0.1822</v>
      </c>
      <c r="P17" s="9">
        <v>0.1825</v>
      </c>
      <c r="Q17" s="9">
        <v>0.18260000000000001</v>
      </c>
      <c r="R17" s="9">
        <v>0.18290000000000001</v>
      </c>
      <c r="S17" s="9">
        <v>0.183</v>
      </c>
      <c r="T17" s="9">
        <v>0.1832</v>
      </c>
      <c r="U17" s="9">
        <v>0.18329999999999999</v>
      </c>
      <c r="V17" s="9">
        <v>0.1835</v>
      </c>
      <c r="W17" s="9">
        <v>0.1837</v>
      </c>
      <c r="X17" s="9">
        <v>0.18360000000000001</v>
      </c>
      <c r="Y17" s="9">
        <v>0.18379999999999999</v>
      </c>
      <c r="Z17" s="9">
        <v>0.184</v>
      </c>
      <c r="AA17" s="9">
        <v>0.184</v>
      </c>
      <c r="AB17" s="9">
        <v>0.1842</v>
      </c>
      <c r="AC17" s="9">
        <v>0.18440000000000001</v>
      </c>
      <c r="AD17" s="9">
        <v>0.18440000000000001</v>
      </c>
      <c r="AE17" s="9">
        <v>0.18459999999999999</v>
      </c>
      <c r="AF17" s="9">
        <v>0.18479999999999999</v>
      </c>
      <c r="AG17" s="9">
        <v>0.18490000000000001</v>
      </c>
      <c r="AH17" s="9">
        <v>0.18509999999999999</v>
      </c>
      <c r="AI17" s="9">
        <v>0.185</v>
      </c>
      <c r="AJ17" s="9">
        <v>0.1852</v>
      </c>
      <c r="AK17" s="9">
        <v>0.18540000000000001</v>
      </c>
      <c r="AL17" s="9">
        <v>0.1855</v>
      </c>
      <c r="AM17" s="9">
        <v>0.18559999999999999</v>
      </c>
      <c r="AN17" s="9">
        <v>0.1857</v>
      </c>
      <c r="AO17" s="9">
        <v>0.18579999999999999</v>
      </c>
      <c r="AP17" s="9">
        <v>0.18579999999999999</v>
      </c>
      <c r="AQ17" s="9">
        <v>0.186</v>
      </c>
      <c r="AR17" s="9">
        <v>0.1862</v>
      </c>
      <c r="AS17" s="9">
        <v>0.1862</v>
      </c>
      <c r="AT17" s="9">
        <v>0.18640000000000001</v>
      </c>
      <c r="AU17" s="9">
        <v>0.18629999999999999</v>
      </c>
      <c r="AV17" s="9">
        <v>0.18640000000000001</v>
      </c>
      <c r="AW17" s="9">
        <v>0.18659999999999999</v>
      </c>
      <c r="AX17" s="9">
        <v>0.18659999999999999</v>
      </c>
      <c r="AY17" s="9">
        <v>0.1867</v>
      </c>
      <c r="AZ17" s="9">
        <v>0.18679999999999999</v>
      </c>
      <c r="BA17" s="9">
        <v>0.18690000000000001</v>
      </c>
      <c r="BB17" s="9">
        <v>0.187</v>
      </c>
      <c r="BC17" s="9">
        <v>0.18709999999999999</v>
      </c>
      <c r="BD17" s="9">
        <v>0.18720000000000001</v>
      </c>
      <c r="BE17" s="9">
        <v>0.18729999999999999</v>
      </c>
      <c r="BF17" s="9">
        <v>0.18740000000000001</v>
      </c>
      <c r="BG17" s="9">
        <v>0.18740000000000001</v>
      </c>
      <c r="BH17" s="9">
        <v>0.18740000000000001</v>
      </c>
      <c r="BI17" s="9">
        <v>0.18759999999999999</v>
      </c>
      <c r="BJ17" s="9">
        <v>0.18759999999999999</v>
      </c>
      <c r="BK17" s="9">
        <v>0.18770000000000001</v>
      </c>
      <c r="BL17" s="9">
        <v>0.18779999999999999</v>
      </c>
      <c r="BM17" s="9">
        <v>0.18790000000000001</v>
      </c>
      <c r="BO17" cm="1">
        <f t="array" ref="BO17:BP17">LINEST(O17:BM17,O2:BM2)</f>
        <v>1.0919457013574662E-4</v>
      </c>
      <c r="BP17">
        <v>0.18165269984917046</v>
      </c>
      <c r="BR17">
        <f>BO17 - 'Blank wells'!A12</f>
        <v>3.9605688429217913E-5</v>
      </c>
      <c r="BT17">
        <f t="shared" si="0"/>
        <v>2.7243732948976564E-2</v>
      </c>
    </row>
    <row r="18" spans="1:72" x14ac:dyDescent="0.3">
      <c r="A18" s="15">
        <v>6</v>
      </c>
      <c r="B18" s="4">
        <v>2</v>
      </c>
      <c r="C18" s="4">
        <v>2</v>
      </c>
      <c r="D18" s="5" t="s">
        <v>34</v>
      </c>
      <c r="E18" s="9">
        <v>0.1769</v>
      </c>
      <c r="F18" s="9">
        <v>0.1862</v>
      </c>
      <c r="G18" s="9">
        <v>0.1865</v>
      </c>
      <c r="H18" s="9">
        <v>0.18559999999999999</v>
      </c>
      <c r="I18" s="9">
        <v>0.18479999999999999</v>
      </c>
      <c r="J18" s="9">
        <v>0.18410000000000001</v>
      </c>
      <c r="K18" s="9">
        <v>0.1835</v>
      </c>
      <c r="L18" s="9">
        <v>0.18310000000000001</v>
      </c>
      <c r="M18" s="9">
        <v>0.18290000000000001</v>
      </c>
      <c r="N18" s="9">
        <v>0.18310000000000001</v>
      </c>
      <c r="O18" s="9">
        <v>0.1832</v>
      </c>
      <c r="P18" s="9">
        <v>0.18329999999999999</v>
      </c>
      <c r="Q18" s="9">
        <v>0.18360000000000001</v>
      </c>
      <c r="R18" s="9">
        <v>0.1835</v>
      </c>
      <c r="S18" s="9">
        <v>0.18379999999999999</v>
      </c>
      <c r="T18" s="9">
        <v>0.184</v>
      </c>
      <c r="U18" s="9">
        <v>0.1842</v>
      </c>
      <c r="V18" s="9">
        <v>0.18429999999999999</v>
      </c>
      <c r="W18" s="9">
        <v>0.18440000000000001</v>
      </c>
      <c r="X18" s="9">
        <v>0.1845</v>
      </c>
      <c r="Y18" s="9">
        <v>0.1845</v>
      </c>
      <c r="Z18" s="9">
        <v>0.18459999999999999</v>
      </c>
      <c r="AA18" s="9">
        <v>0.1847</v>
      </c>
      <c r="AB18" s="9">
        <v>0.18490000000000001</v>
      </c>
      <c r="AC18" s="9">
        <v>0.185</v>
      </c>
      <c r="AD18" s="9">
        <v>0.18509999999999999</v>
      </c>
      <c r="AE18" s="9">
        <v>0.1852</v>
      </c>
      <c r="AF18" s="9">
        <v>0.18540000000000001</v>
      </c>
      <c r="AG18" s="9">
        <v>0.1855</v>
      </c>
      <c r="AH18" s="9">
        <v>0.1855</v>
      </c>
      <c r="AI18" s="9">
        <v>0.1857</v>
      </c>
      <c r="AJ18" s="9">
        <v>0.18579999999999999</v>
      </c>
      <c r="AK18" s="9">
        <v>0.18579999999999999</v>
      </c>
      <c r="AL18" s="9">
        <v>0.18579999999999999</v>
      </c>
      <c r="AM18" s="9">
        <v>0.18590000000000001</v>
      </c>
      <c r="AN18" s="9">
        <v>0.186</v>
      </c>
      <c r="AO18" s="9">
        <v>0.18609999999999999</v>
      </c>
      <c r="AP18" s="9">
        <v>0.18609999999999999</v>
      </c>
      <c r="AQ18" s="9">
        <v>0.18629999999999999</v>
      </c>
      <c r="AR18" s="9">
        <v>0.18640000000000001</v>
      </c>
      <c r="AS18" s="9">
        <v>0.1865</v>
      </c>
      <c r="AT18" s="9">
        <v>0.18640000000000001</v>
      </c>
      <c r="AU18" s="9">
        <v>0.1865</v>
      </c>
      <c r="AV18" s="9">
        <v>0.18659999999999999</v>
      </c>
      <c r="AW18" s="9">
        <v>0.18659999999999999</v>
      </c>
      <c r="AX18" s="9">
        <v>0.18679999999999999</v>
      </c>
      <c r="AY18" s="9">
        <v>0.18679999999999999</v>
      </c>
      <c r="AZ18" s="9">
        <v>0.18690000000000001</v>
      </c>
      <c r="BA18" s="9">
        <v>0.187</v>
      </c>
      <c r="BB18" s="9">
        <v>0.187</v>
      </c>
      <c r="BC18" s="9">
        <v>0.187</v>
      </c>
      <c r="BD18" s="9">
        <v>0.18709999999999999</v>
      </c>
      <c r="BE18" s="9">
        <v>0.18709999999999999</v>
      </c>
      <c r="BF18" s="9">
        <v>0.18720000000000001</v>
      </c>
      <c r="BG18" s="9">
        <v>0.18720000000000001</v>
      </c>
      <c r="BH18" s="9">
        <v>0.18729999999999999</v>
      </c>
      <c r="BI18" s="9">
        <v>0.18740000000000001</v>
      </c>
      <c r="BJ18" s="9">
        <v>0.18729999999999999</v>
      </c>
      <c r="BK18" s="9">
        <v>0.18740000000000001</v>
      </c>
      <c r="BL18" s="9">
        <v>0.1875</v>
      </c>
      <c r="BM18" s="9">
        <v>0.1875</v>
      </c>
      <c r="BO18" cm="1">
        <f t="array" ref="BO18:BP18">LINEST(O18:BM18,O2:BM2)</f>
        <v>8.3502262443438903E-5</v>
      </c>
      <c r="BP18">
        <v>0.1828852639517346</v>
      </c>
      <c r="BR18">
        <f>BO18 - 'Blank wells'!A12</f>
        <v>1.3913380736910194E-5</v>
      </c>
      <c r="BT18">
        <f t="shared" si="0"/>
        <v>9.5706562427578315E-3</v>
      </c>
    </row>
    <row r="19" spans="1:72" x14ac:dyDescent="0.3">
      <c r="A19" s="13">
        <v>30</v>
      </c>
      <c r="B19">
        <v>1</v>
      </c>
      <c r="C19">
        <v>1</v>
      </c>
      <c r="D19" s="2" t="s">
        <v>33</v>
      </c>
      <c r="E19" s="9">
        <v>0.13250000000000001</v>
      </c>
      <c r="F19" s="9">
        <v>0.1326</v>
      </c>
      <c r="G19" s="9">
        <v>0.14119999999999999</v>
      </c>
      <c r="H19" s="9">
        <v>0.14480000000000001</v>
      </c>
      <c r="I19" s="9">
        <v>0.14630000000000001</v>
      </c>
      <c r="J19" s="9">
        <v>0.1472</v>
      </c>
      <c r="K19" s="9">
        <v>0.1472</v>
      </c>
      <c r="L19" s="9">
        <v>0.14680000000000001</v>
      </c>
      <c r="M19" s="9">
        <v>0.1467</v>
      </c>
      <c r="N19" s="9">
        <v>0.1469</v>
      </c>
      <c r="O19" s="9">
        <v>0.1472</v>
      </c>
      <c r="P19" s="9">
        <v>0.14729999999999999</v>
      </c>
      <c r="Q19" s="9">
        <v>0.14760000000000001</v>
      </c>
      <c r="R19" s="9">
        <v>0.1477</v>
      </c>
      <c r="S19" s="9">
        <v>0.14760000000000001</v>
      </c>
      <c r="T19" s="9">
        <v>0.14749999999999999</v>
      </c>
      <c r="U19" s="9">
        <v>0.14749999999999999</v>
      </c>
      <c r="V19" s="9">
        <v>0.14749999999999999</v>
      </c>
      <c r="W19" s="9">
        <v>0.14749999999999999</v>
      </c>
      <c r="X19" s="9">
        <v>0.14729999999999999</v>
      </c>
      <c r="Y19" s="9">
        <v>0.1472</v>
      </c>
      <c r="Z19" s="9">
        <v>0.14729999999999999</v>
      </c>
      <c r="AA19" s="9">
        <v>0.14760000000000001</v>
      </c>
      <c r="AB19" s="9">
        <v>0.14760000000000001</v>
      </c>
      <c r="AC19" s="9">
        <v>0.1474</v>
      </c>
      <c r="AD19" s="9">
        <v>0.1472</v>
      </c>
      <c r="AE19" s="9">
        <v>0.1467</v>
      </c>
      <c r="AF19" s="9">
        <v>0.1464</v>
      </c>
      <c r="AG19" s="9">
        <v>0.1459</v>
      </c>
      <c r="AH19" s="9">
        <v>0.1454</v>
      </c>
      <c r="AI19" s="9">
        <v>0.14510000000000001</v>
      </c>
      <c r="AJ19" s="9">
        <v>0.1447</v>
      </c>
      <c r="AK19" s="9">
        <v>0.14449999999999999</v>
      </c>
      <c r="AL19" s="9">
        <v>0.14369999999999999</v>
      </c>
      <c r="AM19" s="9">
        <v>0.14349999999999999</v>
      </c>
      <c r="AN19" s="9">
        <v>0.14330000000000001</v>
      </c>
      <c r="AO19" s="9">
        <v>0.14330000000000001</v>
      </c>
      <c r="AP19" s="9">
        <v>0.14280000000000001</v>
      </c>
      <c r="AQ19" s="9">
        <v>0.14230000000000001</v>
      </c>
      <c r="AR19" s="9">
        <v>0.14230000000000001</v>
      </c>
      <c r="AS19" s="9">
        <v>0.14230000000000001</v>
      </c>
      <c r="AT19" s="9">
        <v>0.14219999999999999</v>
      </c>
      <c r="AU19" s="9">
        <v>0.14169999999999999</v>
      </c>
      <c r="AV19" s="9">
        <v>0.1411</v>
      </c>
      <c r="AW19" s="9">
        <v>0.1414</v>
      </c>
      <c r="AX19" s="9">
        <v>0.14169999999999999</v>
      </c>
      <c r="AY19" s="9">
        <v>0.14149999999999999</v>
      </c>
      <c r="AZ19" s="9">
        <v>0.14099999999999999</v>
      </c>
      <c r="BA19" s="9">
        <v>0.14119999999999999</v>
      </c>
      <c r="BB19" s="9">
        <v>0.1416</v>
      </c>
      <c r="BC19" s="9">
        <v>0.14180000000000001</v>
      </c>
      <c r="BD19" s="9">
        <v>0.14169999999999999</v>
      </c>
      <c r="BE19" s="9">
        <v>0.14099999999999999</v>
      </c>
      <c r="BF19" s="9">
        <v>0.14169999999999999</v>
      </c>
      <c r="BG19" s="9">
        <v>0.14180000000000001</v>
      </c>
      <c r="BH19" s="9">
        <v>0.14169999999999999</v>
      </c>
      <c r="BI19" s="9">
        <v>0.1409</v>
      </c>
      <c r="BJ19" s="9">
        <v>0.14080000000000001</v>
      </c>
      <c r="BK19" s="9">
        <v>0.1414</v>
      </c>
      <c r="BL19" s="9">
        <v>0.1416</v>
      </c>
      <c r="BM19" s="9">
        <v>0.14169999999999999</v>
      </c>
      <c r="BO19" cm="1">
        <f t="array" ref="BO19:BP19">LINEST(O19:BM19,O2:BM2)</f>
        <v>-1.6761990950226238E-4</v>
      </c>
      <c r="BP19">
        <v>0.14999806938159879</v>
      </c>
      <c r="BR19">
        <f>BO19 - 'Blank wells'!A12</f>
        <v>-2.3720879120879109E-4</v>
      </c>
      <c r="BT19">
        <f t="shared" si="0"/>
        <v>-0.16316981769907482</v>
      </c>
    </row>
    <row r="20" spans="1:72" x14ac:dyDescent="0.3">
      <c r="A20" s="13">
        <v>30</v>
      </c>
      <c r="B20">
        <v>1</v>
      </c>
      <c r="C20">
        <v>2</v>
      </c>
      <c r="D20" s="2" t="s">
        <v>33</v>
      </c>
      <c r="E20" s="9">
        <v>0.13619999999999999</v>
      </c>
      <c r="F20" s="9">
        <v>0.1391</v>
      </c>
      <c r="G20" s="9">
        <v>0.14380000000000001</v>
      </c>
      <c r="H20" s="9">
        <v>0.14549999999999999</v>
      </c>
      <c r="I20" s="9">
        <v>0.1467</v>
      </c>
      <c r="J20" s="9">
        <v>0.14660000000000001</v>
      </c>
      <c r="K20" s="9">
        <v>0.14599999999999999</v>
      </c>
      <c r="L20" s="9">
        <v>0.14580000000000001</v>
      </c>
      <c r="M20" s="9">
        <v>0.14599999999999999</v>
      </c>
      <c r="N20" s="9">
        <v>0.1464</v>
      </c>
      <c r="O20" s="9">
        <v>0.1467</v>
      </c>
      <c r="P20" s="9">
        <v>0.1469</v>
      </c>
      <c r="Q20" s="9">
        <v>0.14699999999999999</v>
      </c>
      <c r="R20" s="9">
        <v>0.1472</v>
      </c>
      <c r="S20" s="9">
        <v>0.14710000000000001</v>
      </c>
      <c r="T20" s="9">
        <v>0.14710000000000001</v>
      </c>
      <c r="U20" s="9">
        <v>0.14729999999999999</v>
      </c>
      <c r="V20" s="9">
        <v>0.1474</v>
      </c>
      <c r="W20" s="9">
        <v>0.14749999999999999</v>
      </c>
      <c r="X20" s="9">
        <v>0.14749999999999999</v>
      </c>
      <c r="Y20" s="9">
        <v>0.14760000000000001</v>
      </c>
      <c r="Z20" s="9">
        <v>0.1477</v>
      </c>
      <c r="AA20" s="9">
        <v>0.14779999999999999</v>
      </c>
      <c r="AB20" s="9">
        <v>0.1479</v>
      </c>
      <c r="AC20" s="9">
        <v>0.14810000000000001</v>
      </c>
      <c r="AD20" s="9">
        <v>0.14810000000000001</v>
      </c>
      <c r="AE20" s="9">
        <v>0.14810000000000001</v>
      </c>
      <c r="AF20" s="9">
        <v>0.1482</v>
      </c>
      <c r="AG20" s="9">
        <v>0.14829999999999999</v>
      </c>
      <c r="AH20" s="9">
        <v>0.14829999999999999</v>
      </c>
      <c r="AI20" s="9">
        <v>0.14829999999999999</v>
      </c>
      <c r="AJ20" s="9">
        <v>0.14849999999999999</v>
      </c>
      <c r="AK20" s="9">
        <v>0.14849999999999999</v>
      </c>
      <c r="AL20" s="9">
        <v>0.14860000000000001</v>
      </c>
      <c r="AM20" s="9">
        <v>0.1487</v>
      </c>
      <c r="AN20" s="9">
        <v>0.1487</v>
      </c>
      <c r="AO20" s="9">
        <v>0.14879999999999999</v>
      </c>
      <c r="AP20" s="9">
        <v>0.1489</v>
      </c>
      <c r="AQ20" s="9">
        <v>0.14879999999999999</v>
      </c>
      <c r="AR20" s="9">
        <v>0.14910000000000001</v>
      </c>
      <c r="AS20" s="9">
        <v>0.14910000000000001</v>
      </c>
      <c r="AT20" s="9">
        <v>0.1492</v>
      </c>
      <c r="AU20" s="9">
        <v>0.1492</v>
      </c>
      <c r="AV20" s="9">
        <v>0.1492</v>
      </c>
      <c r="AW20" s="9">
        <v>0.14929999999999999</v>
      </c>
      <c r="AX20" s="9">
        <v>0.14940000000000001</v>
      </c>
      <c r="AY20" s="9">
        <v>0.14949999999999999</v>
      </c>
      <c r="AZ20" s="9">
        <v>0.14940000000000001</v>
      </c>
      <c r="BA20" s="9">
        <v>0.14960000000000001</v>
      </c>
      <c r="BB20" s="9">
        <v>0.14940000000000001</v>
      </c>
      <c r="BC20" s="9">
        <v>0.14949999999999999</v>
      </c>
      <c r="BD20" s="9">
        <v>0.14960000000000001</v>
      </c>
      <c r="BE20" s="9">
        <v>0.1497</v>
      </c>
      <c r="BF20" s="9">
        <v>0.1497</v>
      </c>
      <c r="BG20" s="9">
        <v>0.14979999999999999</v>
      </c>
      <c r="BH20" s="9">
        <v>0.14979999999999999</v>
      </c>
      <c r="BI20" s="9">
        <v>0.14990000000000001</v>
      </c>
      <c r="BJ20" s="9">
        <v>0.15</v>
      </c>
      <c r="BK20" s="9">
        <v>0.15010000000000001</v>
      </c>
      <c r="BL20" s="9">
        <v>0.15010000000000001</v>
      </c>
      <c r="BM20" s="9">
        <v>0.15</v>
      </c>
      <c r="BO20" cm="1">
        <f t="array" ref="BO20:BP20">LINEST(O20:BM20,O2:BM2)</f>
        <v>6.5656108597285105E-5</v>
      </c>
      <c r="BP20">
        <v>0.14633340874811465</v>
      </c>
      <c r="BR20">
        <f>BO20 - 'Blank wells'!A12</f>
        <v>-3.9327731092436046E-6</v>
      </c>
      <c r="BT20">
        <f t="shared" si="0"/>
        <v>-2.705253325633576E-3</v>
      </c>
    </row>
    <row r="21" spans="1:72" x14ac:dyDescent="0.3">
      <c r="A21" s="13">
        <v>30</v>
      </c>
      <c r="B21">
        <v>2</v>
      </c>
      <c r="C21">
        <v>1</v>
      </c>
      <c r="D21" s="2" t="s">
        <v>33</v>
      </c>
      <c r="E21" s="9">
        <v>0.1348</v>
      </c>
      <c r="F21" s="9">
        <v>0.13880000000000001</v>
      </c>
      <c r="G21" s="9">
        <v>0.1449</v>
      </c>
      <c r="H21" s="9">
        <v>0.1467</v>
      </c>
      <c r="I21" s="9">
        <v>0.14829999999999999</v>
      </c>
      <c r="J21" s="9">
        <v>0.14860000000000001</v>
      </c>
      <c r="K21" s="9">
        <v>0.1482</v>
      </c>
      <c r="L21" s="9">
        <v>0.14799999999999999</v>
      </c>
      <c r="M21" s="9">
        <v>0.1482</v>
      </c>
      <c r="N21" s="9">
        <v>0.14849999999999999</v>
      </c>
      <c r="O21" s="9">
        <v>0.1489</v>
      </c>
      <c r="P21" s="9">
        <v>0.14910000000000001</v>
      </c>
      <c r="Q21" s="9">
        <v>0.1492</v>
      </c>
      <c r="R21" s="9">
        <v>0.14929999999999999</v>
      </c>
      <c r="S21" s="9">
        <v>0.14929999999999999</v>
      </c>
      <c r="T21" s="9">
        <v>0.14929999999999999</v>
      </c>
      <c r="U21" s="9">
        <v>0.14949999999999999</v>
      </c>
      <c r="V21" s="9">
        <v>0.14960000000000001</v>
      </c>
      <c r="W21" s="9">
        <v>0.1497</v>
      </c>
      <c r="X21" s="9">
        <v>0.1497</v>
      </c>
      <c r="Y21" s="9">
        <v>0.14990000000000001</v>
      </c>
      <c r="Z21" s="9">
        <v>0.15</v>
      </c>
      <c r="AA21" s="9">
        <v>0.15010000000000001</v>
      </c>
      <c r="AB21" s="9">
        <v>0.15010000000000001</v>
      </c>
      <c r="AC21" s="9">
        <v>0.15029999999999999</v>
      </c>
      <c r="AD21" s="9">
        <v>0.15029999999999999</v>
      </c>
      <c r="AE21" s="9">
        <v>0.15040000000000001</v>
      </c>
      <c r="AF21" s="9">
        <v>0.15049999999999999</v>
      </c>
      <c r="AG21" s="9">
        <v>0.15049999999999999</v>
      </c>
      <c r="AH21" s="9">
        <v>0.15060000000000001</v>
      </c>
      <c r="AI21" s="9">
        <v>0.15060000000000001</v>
      </c>
      <c r="AJ21" s="9">
        <v>0.15060000000000001</v>
      </c>
      <c r="AK21" s="9">
        <v>0.15060000000000001</v>
      </c>
      <c r="AL21" s="9">
        <v>0.15060000000000001</v>
      </c>
      <c r="AM21" s="9">
        <v>0.15060000000000001</v>
      </c>
      <c r="AN21" s="9">
        <v>0.15049999999999999</v>
      </c>
      <c r="AO21" s="9">
        <v>0.15060000000000001</v>
      </c>
      <c r="AP21" s="9">
        <v>0.15049999999999999</v>
      </c>
      <c r="AQ21" s="9">
        <v>0.15040000000000001</v>
      </c>
      <c r="AR21" s="9">
        <v>0.15040000000000001</v>
      </c>
      <c r="AS21" s="9">
        <v>0.15040000000000001</v>
      </c>
      <c r="AT21" s="9">
        <v>0.15029999999999999</v>
      </c>
      <c r="AU21" s="9">
        <v>0.15040000000000001</v>
      </c>
      <c r="AV21" s="9">
        <v>0.15029999999999999</v>
      </c>
      <c r="AW21" s="9">
        <v>0.1502</v>
      </c>
      <c r="AX21" s="9">
        <v>0.15010000000000001</v>
      </c>
      <c r="AY21" s="9">
        <v>0.15010000000000001</v>
      </c>
      <c r="AZ21" s="9">
        <v>0.14990000000000001</v>
      </c>
      <c r="BA21" s="9">
        <v>0.14990000000000001</v>
      </c>
      <c r="BB21" s="9">
        <v>0.14960000000000001</v>
      </c>
      <c r="BC21" s="9">
        <v>0.14960000000000001</v>
      </c>
      <c r="BD21" s="9">
        <v>0.14949999999999999</v>
      </c>
      <c r="BE21" s="9">
        <v>0.14940000000000001</v>
      </c>
      <c r="BF21" s="9">
        <v>0.14929999999999999</v>
      </c>
      <c r="BG21" s="9">
        <v>0.14940000000000001</v>
      </c>
      <c r="BH21" s="9">
        <v>0.14929999999999999</v>
      </c>
      <c r="BI21" s="9">
        <v>0.14929999999999999</v>
      </c>
      <c r="BJ21" s="9">
        <v>0.14910000000000001</v>
      </c>
      <c r="BK21" s="9">
        <v>0.14899999999999999</v>
      </c>
      <c r="BL21" s="9">
        <v>0.14899999999999999</v>
      </c>
      <c r="BM21" s="9">
        <v>0.14899999999999999</v>
      </c>
      <c r="BO21" cm="1">
        <f t="array" ref="BO21:BP21">LINEST(O21:BM21,O2:BM2)</f>
        <v>-4.7330316742081632E-6</v>
      </c>
      <c r="BP21">
        <v>0.15006369532428357</v>
      </c>
      <c r="BR21">
        <f>BO21 - 'Blank wells'!A12</f>
        <v>-7.4321913380736871E-5</v>
      </c>
      <c r="BT21">
        <f t="shared" si="0"/>
        <v>-5.1124129909278962E-2</v>
      </c>
    </row>
    <row r="22" spans="1:72" x14ac:dyDescent="0.3">
      <c r="A22" s="13">
        <v>30</v>
      </c>
      <c r="B22">
        <v>2</v>
      </c>
      <c r="C22">
        <v>2</v>
      </c>
      <c r="D22" s="2" t="s">
        <v>33</v>
      </c>
      <c r="E22" s="9">
        <v>0.13980000000000001</v>
      </c>
      <c r="F22" s="9">
        <v>0.1439</v>
      </c>
      <c r="G22" s="9">
        <v>0.14660000000000001</v>
      </c>
      <c r="H22" s="9">
        <v>0.14779999999999999</v>
      </c>
      <c r="I22" s="9">
        <v>0.14810000000000001</v>
      </c>
      <c r="J22" s="9">
        <v>0.14799999999999999</v>
      </c>
      <c r="K22" s="9">
        <v>0.1474</v>
      </c>
      <c r="L22" s="9">
        <v>0.14680000000000001</v>
      </c>
      <c r="M22" s="9">
        <v>0.14660000000000001</v>
      </c>
      <c r="N22" s="9">
        <v>0.14660000000000001</v>
      </c>
      <c r="O22" s="9">
        <v>0.14680000000000001</v>
      </c>
      <c r="P22" s="9">
        <v>0.14699999999999999</v>
      </c>
      <c r="Q22" s="9">
        <v>0.14729999999999999</v>
      </c>
      <c r="R22" s="9">
        <v>0.14760000000000001</v>
      </c>
      <c r="S22" s="9">
        <v>0.1477</v>
      </c>
      <c r="T22" s="9">
        <v>0.14779999999999999</v>
      </c>
      <c r="U22" s="9">
        <v>0.1479</v>
      </c>
      <c r="V22" s="9">
        <v>0.14799999999999999</v>
      </c>
      <c r="W22" s="9">
        <v>0.14810000000000001</v>
      </c>
      <c r="X22" s="9">
        <v>0.1482</v>
      </c>
      <c r="Y22" s="9">
        <v>0.14829999999999999</v>
      </c>
      <c r="Z22" s="9">
        <v>0.14849999999999999</v>
      </c>
      <c r="AA22" s="9">
        <v>0.14849999999999999</v>
      </c>
      <c r="AB22" s="9">
        <v>0.14860000000000001</v>
      </c>
      <c r="AC22" s="9">
        <v>0.1487</v>
      </c>
      <c r="AD22" s="9">
        <v>0.1487</v>
      </c>
      <c r="AE22" s="9">
        <v>0.1487</v>
      </c>
      <c r="AF22" s="9">
        <v>0.1489</v>
      </c>
      <c r="AG22" s="9">
        <v>0.14899999999999999</v>
      </c>
      <c r="AH22" s="9">
        <v>0.14899999999999999</v>
      </c>
      <c r="AI22" s="9">
        <v>0.14910000000000001</v>
      </c>
      <c r="AJ22" s="9">
        <v>0.1492</v>
      </c>
      <c r="AK22" s="9">
        <v>0.14929999999999999</v>
      </c>
      <c r="AL22" s="9">
        <v>0.14929999999999999</v>
      </c>
      <c r="AM22" s="9">
        <v>0.14949999999999999</v>
      </c>
      <c r="AN22" s="9">
        <v>0.14949999999999999</v>
      </c>
      <c r="AO22" s="9">
        <v>0.14960000000000001</v>
      </c>
      <c r="AP22" s="9">
        <v>0.14960000000000001</v>
      </c>
      <c r="AQ22" s="9">
        <v>0.14960000000000001</v>
      </c>
      <c r="AR22" s="9">
        <v>0.14979999999999999</v>
      </c>
      <c r="AS22" s="9">
        <v>0.14990000000000001</v>
      </c>
      <c r="AT22" s="9">
        <v>0.14990000000000001</v>
      </c>
      <c r="AU22" s="9">
        <v>0.15</v>
      </c>
      <c r="AV22" s="9">
        <v>0.15</v>
      </c>
      <c r="AW22" s="9">
        <v>0.15010000000000001</v>
      </c>
      <c r="AX22" s="9">
        <v>0.15010000000000001</v>
      </c>
      <c r="AY22" s="9">
        <v>0.1502</v>
      </c>
      <c r="AZ22" s="9">
        <v>0.15029999999999999</v>
      </c>
      <c r="BA22" s="9">
        <v>0.15049999999999999</v>
      </c>
      <c r="BB22" s="9">
        <v>0.15040000000000001</v>
      </c>
      <c r="BC22" s="9">
        <v>0.15040000000000001</v>
      </c>
      <c r="BD22" s="9">
        <v>0.15049999999999999</v>
      </c>
      <c r="BE22" s="9">
        <v>0.15060000000000001</v>
      </c>
      <c r="BF22" s="9">
        <v>0.1507</v>
      </c>
      <c r="BG22" s="9">
        <v>0.15079999999999999</v>
      </c>
      <c r="BH22" s="9">
        <v>0.15079999999999999</v>
      </c>
      <c r="BI22" s="9">
        <v>0.15090000000000001</v>
      </c>
      <c r="BJ22" s="9">
        <v>0.151</v>
      </c>
      <c r="BK22" s="9">
        <v>0.15090000000000001</v>
      </c>
      <c r="BL22" s="9">
        <v>0.15110000000000001</v>
      </c>
      <c r="BM22" s="9">
        <v>0.15110000000000001</v>
      </c>
      <c r="BO22" cm="1">
        <f t="array" ref="BO22:BP22">LINEST(O22:BM22,O2:BM2)</f>
        <v>7.6968325791855298E-5</v>
      </c>
      <c r="BP22">
        <v>0.14667865761689289</v>
      </c>
      <c r="BR22">
        <f>BO22 - 'Blank wells'!A12</f>
        <v>7.3794440853265885E-6</v>
      </c>
      <c r="BT22">
        <f t="shared" si="0"/>
        <v>5.0761295143711797E-3</v>
      </c>
    </row>
    <row r="23" spans="1:72" x14ac:dyDescent="0.3">
      <c r="A23" s="13">
        <v>30</v>
      </c>
      <c r="B23">
        <v>1</v>
      </c>
      <c r="C23">
        <v>1</v>
      </c>
      <c r="D23" s="2" t="s">
        <v>34</v>
      </c>
      <c r="E23" s="9">
        <v>0.1351</v>
      </c>
      <c r="F23" s="9">
        <v>0.1358</v>
      </c>
      <c r="G23" s="9">
        <v>0.14069999999999999</v>
      </c>
      <c r="H23" s="9">
        <v>0.14430000000000001</v>
      </c>
      <c r="I23" s="9">
        <v>0.14599999999999999</v>
      </c>
      <c r="J23" s="9">
        <v>0.14660000000000001</v>
      </c>
      <c r="K23" s="9">
        <v>0.14599999999999999</v>
      </c>
      <c r="L23" s="9">
        <v>0.14599999999999999</v>
      </c>
      <c r="M23" s="9">
        <v>0.14630000000000001</v>
      </c>
      <c r="N23" s="9">
        <v>0.1467</v>
      </c>
      <c r="O23" s="9">
        <v>0.14710000000000001</v>
      </c>
      <c r="P23" s="9">
        <v>0.1472</v>
      </c>
      <c r="Q23" s="9">
        <v>0.14729999999999999</v>
      </c>
      <c r="R23" s="9">
        <v>0.1474</v>
      </c>
      <c r="S23" s="9">
        <v>0.14749999999999999</v>
      </c>
      <c r="T23" s="9">
        <v>0.14749999999999999</v>
      </c>
      <c r="U23" s="9">
        <v>0.1477</v>
      </c>
      <c r="V23" s="9">
        <v>0.1479</v>
      </c>
      <c r="W23" s="9">
        <v>0.14799999999999999</v>
      </c>
      <c r="X23" s="9">
        <v>0.14810000000000001</v>
      </c>
      <c r="Y23" s="9">
        <v>0.14829999999999999</v>
      </c>
      <c r="Z23" s="9">
        <v>0.14849999999999999</v>
      </c>
      <c r="AA23" s="9">
        <v>0.14860000000000001</v>
      </c>
      <c r="AB23" s="9">
        <v>0.1487</v>
      </c>
      <c r="AC23" s="9">
        <v>0.14879999999999999</v>
      </c>
      <c r="AD23" s="9">
        <v>0.14879999999999999</v>
      </c>
      <c r="AE23" s="9">
        <v>0.1489</v>
      </c>
      <c r="AF23" s="9">
        <v>0.14899999999999999</v>
      </c>
      <c r="AG23" s="9">
        <v>0.14899999999999999</v>
      </c>
      <c r="AH23" s="9">
        <v>0.1492</v>
      </c>
      <c r="AI23" s="9">
        <v>0.1492</v>
      </c>
      <c r="AJ23" s="9">
        <v>0.14940000000000001</v>
      </c>
      <c r="AK23" s="9">
        <v>0.14949999999999999</v>
      </c>
      <c r="AL23" s="9">
        <v>0.14960000000000001</v>
      </c>
      <c r="AM23" s="9">
        <v>0.14960000000000001</v>
      </c>
      <c r="AN23" s="9">
        <v>0.1497</v>
      </c>
      <c r="AO23" s="9">
        <v>0.14979999999999999</v>
      </c>
      <c r="AP23" s="9">
        <v>0.14990000000000001</v>
      </c>
      <c r="AQ23" s="9">
        <v>0.14990000000000001</v>
      </c>
      <c r="AR23" s="9">
        <v>0.15</v>
      </c>
      <c r="AS23" s="9">
        <v>0.15</v>
      </c>
      <c r="AT23" s="9">
        <v>0.15</v>
      </c>
      <c r="AU23" s="9">
        <v>0.15010000000000001</v>
      </c>
      <c r="AV23" s="9">
        <v>0.15010000000000001</v>
      </c>
      <c r="AW23" s="9">
        <v>0.1502</v>
      </c>
      <c r="AX23" s="9">
        <v>0.1502</v>
      </c>
      <c r="AY23" s="9">
        <v>0.15040000000000001</v>
      </c>
      <c r="AZ23" s="9">
        <v>0.15040000000000001</v>
      </c>
      <c r="BA23" s="9">
        <v>0.15040000000000001</v>
      </c>
      <c r="BB23" s="9">
        <v>0.15049999999999999</v>
      </c>
      <c r="BC23" s="9">
        <v>0.15049999999999999</v>
      </c>
      <c r="BD23" s="9">
        <v>0.15060000000000001</v>
      </c>
      <c r="BE23" s="9">
        <v>0.15060000000000001</v>
      </c>
      <c r="BF23" s="9">
        <v>0.15060000000000001</v>
      </c>
      <c r="BG23" s="9">
        <v>0.1507</v>
      </c>
      <c r="BH23" s="9">
        <v>0.1507</v>
      </c>
      <c r="BI23" s="9">
        <v>0.15090000000000001</v>
      </c>
      <c r="BJ23" s="9">
        <v>0.15079999999999999</v>
      </c>
      <c r="BK23" s="9">
        <v>0.15090000000000001</v>
      </c>
      <c r="BL23" s="9">
        <v>0.15090000000000001</v>
      </c>
      <c r="BM23" s="9">
        <v>0.151</v>
      </c>
      <c r="BO23" cm="1">
        <f t="array" ref="BO23:BP23">LINEST(O23:BM23,O2:BM2)</f>
        <v>7.6642533936651703E-5</v>
      </c>
      <c r="BP23">
        <v>0.14674104072398189</v>
      </c>
      <c r="BR23">
        <f>BO23 - 'Blank wells'!A12</f>
        <v>7.0536522301229939E-6</v>
      </c>
      <c r="BT23">
        <f t="shared" si="0"/>
        <v>4.8520256885790621E-3</v>
      </c>
    </row>
    <row r="24" spans="1:72" x14ac:dyDescent="0.3">
      <c r="A24" s="13">
        <v>30</v>
      </c>
      <c r="B24">
        <v>1</v>
      </c>
      <c r="C24">
        <v>2</v>
      </c>
      <c r="D24" s="2" t="s">
        <v>34</v>
      </c>
      <c r="E24" s="9">
        <v>0.13930000000000001</v>
      </c>
      <c r="F24" s="9">
        <v>0.14460000000000001</v>
      </c>
      <c r="G24" s="9">
        <v>0.1452</v>
      </c>
      <c r="H24" s="9">
        <v>0.14580000000000001</v>
      </c>
      <c r="I24" s="9">
        <v>0.1459</v>
      </c>
      <c r="J24" s="9">
        <v>0.14580000000000001</v>
      </c>
      <c r="K24" s="9">
        <v>0.1457</v>
      </c>
      <c r="L24" s="9">
        <v>0.1459</v>
      </c>
      <c r="M24" s="9">
        <v>0.14610000000000001</v>
      </c>
      <c r="N24" s="9">
        <v>0.14649999999999999</v>
      </c>
      <c r="O24" s="9">
        <v>0.14660000000000001</v>
      </c>
      <c r="P24" s="9">
        <v>0.14660000000000001</v>
      </c>
      <c r="Q24" s="9">
        <v>0.14680000000000001</v>
      </c>
      <c r="R24" s="9">
        <v>0.1469</v>
      </c>
      <c r="S24" s="9">
        <v>0.14699999999999999</v>
      </c>
      <c r="T24" s="9">
        <v>0.14710000000000001</v>
      </c>
      <c r="U24" s="9">
        <v>0.1472</v>
      </c>
      <c r="V24" s="9">
        <v>0.1474</v>
      </c>
      <c r="W24" s="9">
        <v>0.14749999999999999</v>
      </c>
      <c r="X24" s="9">
        <v>0.14760000000000001</v>
      </c>
      <c r="Y24" s="9">
        <v>0.14779999999999999</v>
      </c>
      <c r="Z24" s="9">
        <v>0.1479</v>
      </c>
      <c r="AA24" s="9">
        <v>0.14799999999999999</v>
      </c>
      <c r="AB24" s="9">
        <v>0.14810000000000001</v>
      </c>
      <c r="AC24" s="9">
        <v>0.14810000000000001</v>
      </c>
      <c r="AD24" s="9">
        <v>0.14829999999999999</v>
      </c>
      <c r="AE24" s="9">
        <v>0.14829999999999999</v>
      </c>
      <c r="AF24" s="9">
        <v>0.1484</v>
      </c>
      <c r="AG24" s="9">
        <v>0.14849999999999999</v>
      </c>
      <c r="AH24" s="9">
        <v>0.14849999999999999</v>
      </c>
      <c r="AI24" s="9">
        <v>0.14860000000000001</v>
      </c>
      <c r="AJ24" s="9">
        <v>0.14879999999999999</v>
      </c>
      <c r="AK24" s="9">
        <v>0.1489</v>
      </c>
      <c r="AL24" s="9">
        <v>0.1489</v>
      </c>
      <c r="AM24" s="9">
        <v>0.14899999999999999</v>
      </c>
      <c r="AN24" s="9">
        <v>0.14899999999999999</v>
      </c>
      <c r="AO24" s="9">
        <v>0.14910000000000001</v>
      </c>
      <c r="AP24" s="9">
        <v>0.1492</v>
      </c>
      <c r="AQ24" s="9">
        <v>0.14929999999999999</v>
      </c>
      <c r="AR24" s="9">
        <v>0.14940000000000001</v>
      </c>
      <c r="AS24" s="9">
        <v>0.14949999999999999</v>
      </c>
      <c r="AT24" s="9">
        <v>0.14960000000000001</v>
      </c>
      <c r="AU24" s="9">
        <v>0.1497</v>
      </c>
      <c r="AV24" s="9">
        <v>0.1497</v>
      </c>
      <c r="AW24" s="9">
        <v>0.1497</v>
      </c>
      <c r="AX24" s="9">
        <v>0.14979999999999999</v>
      </c>
      <c r="AY24" s="9">
        <v>0.14990000000000001</v>
      </c>
      <c r="AZ24" s="9">
        <v>0.15</v>
      </c>
      <c r="BA24" s="9">
        <v>0.15010000000000001</v>
      </c>
      <c r="BB24" s="9">
        <v>0.15</v>
      </c>
      <c r="BC24" s="9">
        <v>0.15010000000000001</v>
      </c>
      <c r="BD24" s="9">
        <v>0.15010000000000001</v>
      </c>
      <c r="BE24" s="9">
        <v>0.15029999999999999</v>
      </c>
      <c r="BF24" s="9">
        <v>0.15040000000000001</v>
      </c>
      <c r="BG24" s="9">
        <v>0.15049999999999999</v>
      </c>
      <c r="BH24" s="9">
        <v>0.15049999999999999</v>
      </c>
      <c r="BI24" s="9">
        <v>0.15060000000000001</v>
      </c>
      <c r="BJ24" s="9">
        <v>0.15060000000000001</v>
      </c>
      <c r="BK24" s="9">
        <v>0.15060000000000001</v>
      </c>
      <c r="BL24" s="9">
        <v>0.1507</v>
      </c>
      <c r="BM24" s="9">
        <v>0.15079999999999999</v>
      </c>
      <c r="BO24" cm="1">
        <f t="array" ref="BO24:BP24">LINEST(O24:BM24,O2:BM2)</f>
        <v>8.2868778280542992E-5</v>
      </c>
      <c r="BP24">
        <v>0.14604076923076922</v>
      </c>
      <c r="BR24">
        <f>BO24 - 'Blank wells'!A12</f>
        <v>1.3279896574014283E-5</v>
      </c>
      <c r="BT24">
        <f t="shared" si="0"/>
        <v>9.1348988037175793E-3</v>
      </c>
    </row>
    <row r="25" spans="1:72" x14ac:dyDescent="0.3">
      <c r="A25" s="13">
        <v>30</v>
      </c>
      <c r="B25">
        <v>2</v>
      </c>
      <c r="C25">
        <v>1</v>
      </c>
      <c r="D25" s="2" t="s">
        <v>34</v>
      </c>
      <c r="E25" s="9">
        <v>0.13780000000000001</v>
      </c>
      <c r="F25" s="9">
        <v>0.1389</v>
      </c>
      <c r="G25" s="9">
        <v>0.1431</v>
      </c>
      <c r="H25" s="9">
        <v>0.1459</v>
      </c>
      <c r="I25" s="9">
        <v>0.14580000000000001</v>
      </c>
      <c r="J25" s="9">
        <v>0.14560000000000001</v>
      </c>
      <c r="K25" s="9">
        <v>0.1457</v>
      </c>
      <c r="L25" s="9">
        <v>0.14599999999999999</v>
      </c>
      <c r="M25" s="9">
        <v>0.14630000000000001</v>
      </c>
      <c r="N25" s="9">
        <v>0.14649999999999999</v>
      </c>
      <c r="O25" s="9">
        <v>0.1467</v>
      </c>
      <c r="P25" s="9">
        <v>0.1469</v>
      </c>
      <c r="Q25" s="9">
        <v>0.14710000000000001</v>
      </c>
      <c r="R25" s="9">
        <v>0.1472</v>
      </c>
      <c r="S25" s="9">
        <v>0.14729999999999999</v>
      </c>
      <c r="T25" s="9">
        <v>0.1474</v>
      </c>
      <c r="U25" s="9">
        <v>0.14760000000000001</v>
      </c>
      <c r="V25" s="9">
        <v>0.14779999999999999</v>
      </c>
      <c r="W25" s="9">
        <v>0.14779999999999999</v>
      </c>
      <c r="X25" s="9">
        <v>0.14799999999999999</v>
      </c>
      <c r="Y25" s="9">
        <v>0.14810000000000001</v>
      </c>
      <c r="Z25" s="9">
        <v>0.14829999999999999</v>
      </c>
      <c r="AA25" s="9">
        <v>0.14829999999999999</v>
      </c>
      <c r="AB25" s="9">
        <v>0.14849999999999999</v>
      </c>
      <c r="AC25" s="9">
        <v>0.14860000000000001</v>
      </c>
      <c r="AD25" s="9">
        <v>0.1487</v>
      </c>
      <c r="AE25" s="9">
        <v>0.14879999999999999</v>
      </c>
      <c r="AF25" s="9">
        <v>0.1489</v>
      </c>
      <c r="AG25" s="9">
        <v>0.1489</v>
      </c>
      <c r="AH25" s="9">
        <v>0.14910000000000001</v>
      </c>
      <c r="AI25" s="9">
        <v>0.14910000000000001</v>
      </c>
      <c r="AJ25" s="9">
        <v>0.1492</v>
      </c>
      <c r="AK25" s="9">
        <v>0.14929999999999999</v>
      </c>
      <c r="AL25" s="9">
        <v>0.1492</v>
      </c>
      <c r="AM25" s="9">
        <v>0.14929999999999999</v>
      </c>
      <c r="AN25" s="9">
        <v>0.14940000000000001</v>
      </c>
      <c r="AO25" s="9">
        <v>0.14949999999999999</v>
      </c>
      <c r="AP25" s="9">
        <v>0.14960000000000001</v>
      </c>
      <c r="AQ25" s="9">
        <v>0.14960000000000001</v>
      </c>
      <c r="AR25" s="9">
        <v>0.1497</v>
      </c>
      <c r="AS25" s="9">
        <v>0.14979999999999999</v>
      </c>
      <c r="AT25" s="9">
        <v>0.14990000000000001</v>
      </c>
      <c r="AU25" s="9">
        <v>0.15</v>
      </c>
      <c r="AV25" s="9">
        <v>0.15010000000000001</v>
      </c>
      <c r="AW25" s="9">
        <v>0.1502</v>
      </c>
      <c r="AX25" s="9">
        <v>0.1502</v>
      </c>
      <c r="AY25" s="9">
        <v>0.15029999999999999</v>
      </c>
      <c r="AZ25" s="9">
        <v>0.15040000000000001</v>
      </c>
      <c r="BA25" s="9">
        <v>0.15049999999999999</v>
      </c>
      <c r="BB25" s="9">
        <v>0.15049999999999999</v>
      </c>
      <c r="BC25" s="9">
        <v>0.15049999999999999</v>
      </c>
      <c r="BD25" s="9">
        <v>0.1507</v>
      </c>
      <c r="BE25" s="9">
        <v>0.15079999999999999</v>
      </c>
      <c r="BF25" s="9">
        <v>0.15079999999999999</v>
      </c>
      <c r="BG25" s="9">
        <v>0.15090000000000001</v>
      </c>
      <c r="BH25" s="9">
        <v>0.15090000000000001</v>
      </c>
      <c r="BI25" s="9">
        <v>0.15110000000000001</v>
      </c>
      <c r="BJ25" s="9">
        <v>0.1512</v>
      </c>
      <c r="BK25" s="9">
        <v>0.1512</v>
      </c>
      <c r="BL25" s="9">
        <v>0.15140000000000001</v>
      </c>
      <c r="BM25" s="9">
        <v>0.1512</v>
      </c>
      <c r="BO25" cm="1">
        <f t="array" ref="BO25:BP25">LINEST(O25:BM25,O2:BM2)</f>
        <v>8.6651583710407315E-5</v>
      </c>
      <c r="BP25">
        <v>0.14631033182503772</v>
      </c>
      <c r="BR25">
        <f>BO25 - 'Blank wells'!A12</f>
        <v>1.7062702003878605E-5</v>
      </c>
      <c r="BT25">
        <f t="shared" si="0"/>
        <v>1.1736993225415203E-2</v>
      </c>
    </row>
    <row r="26" spans="1:72" x14ac:dyDescent="0.3">
      <c r="A26" s="15">
        <v>30</v>
      </c>
      <c r="B26" s="4">
        <v>2</v>
      </c>
      <c r="C26" s="4">
        <v>2</v>
      </c>
      <c r="D26" s="5" t="s">
        <v>34</v>
      </c>
      <c r="E26" s="9">
        <v>0.14019999999999999</v>
      </c>
      <c r="F26" s="9">
        <v>0.1391</v>
      </c>
      <c r="G26" s="9">
        <v>0.1434</v>
      </c>
      <c r="H26" s="9">
        <v>0.1454</v>
      </c>
      <c r="I26" s="9">
        <v>0.1459</v>
      </c>
      <c r="J26" s="9">
        <v>0.14549999999999999</v>
      </c>
      <c r="K26" s="9">
        <v>0.1454</v>
      </c>
      <c r="L26" s="9">
        <v>0.14549999999999999</v>
      </c>
      <c r="M26" s="9">
        <v>0.1459</v>
      </c>
      <c r="N26" s="9">
        <v>0.1462</v>
      </c>
      <c r="O26" s="9">
        <v>0.14630000000000001</v>
      </c>
      <c r="P26" s="9">
        <v>0.1464</v>
      </c>
      <c r="Q26" s="9">
        <v>0.14660000000000001</v>
      </c>
      <c r="R26" s="9">
        <v>0.1467</v>
      </c>
      <c r="S26" s="9">
        <v>0.14680000000000001</v>
      </c>
      <c r="T26" s="9">
        <v>0.1469</v>
      </c>
      <c r="U26" s="9">
        <v>0.14710000000000001</v>
      </c>
      <c r="V26" s="9">
        <v>0.14729999999999999</v>
      </c>
      <c r="W26" s="9">
        <v>0.1474</v>
      </c>
      <c r="X26" s="9">
        <v>0.14760000000000001</v>
      </c>
      <c r="Y26" s="9">
        <v>0.1479</v>
      </c>
      <c r="Z26" s="9">
        <v>0.1482</v>
      </c>
      <c r="AA26" s="9">
        <v>0.1484</v>
      </c>
      <c r="AB26" s="9">
        <v>0.14849999999999999</v>
      </c>
      <c r="AC26" s="9">
        <v>0.1489</v>
      </c>
      <c r="AD26" s="9">
        <v>0.14910000000000001</v>
      </c>
      <c r="AE26" s="9">
        <v>0.14929999999999999</v>
      </c>
      <c r="AF26" s="9">
        <v>0.14960000000000001</v>
      </c>
      <c r="AG26" s="9">
        <v>0.14979999999999999</v>
      </c>
      <c r="AH26" s="9">
        <v>0.14990000000000001</v>
      </c>
      <c r="AI26" s="9">
        <v>0.1502</v>
      </c>
      <c r="AJ26" s="9">
        <v>0.15040000000000001</v>
      </c>
      <c r="AK26" s="9">
        <v>0.15060000000000001</v>
      </c>
      <c r="AL26" s="9">
        <v>0.15079999999999999</v>
      </c>
      <c r="AM26" s="9">
        <v>0.15090000000000001</v>
      </c>
      <c r="AN26" s="9">
        <v>0.15090000000000001</v>
      </c>
      <c r="AO26" s="9">
        <v>0.151</v>
      </c>
      <c r="AP26" s="9">
        <v>0.1512</v>
      </c>
      <c r="AQ26" s="9">
        <v>0.1512</v>
      </c>
      <c r="AR26" s="9">
        <v>0.1515</v>
      </c>
      <c r="AS26" s="9">
        <v>0.15160000000000001</v>
      </c>
      <c r="AT26" s="9">
        <v>0.1517</v>
      </c>
      <c r="AU26" s="9">
        <v>0.15179999999999999</v>
      </c>
      <c r="AV26" s="9">
        <v>0.152</v>
      </c>
      <c r="AW26" s="9">
        <v>0.1522</v>
      </c>
      <c r="AX26" s="9">
        <v>0.15240000000000001</v>
      </c>
      <c r="AY26" s="9">
        <v>0.1525</v>
      </c>
      <c r="AZ26" s="9">
        <v>0.1525</v>
      </c>
      <c r="BA26" s="9">
        <v>0.15279999999999999</v>
      </c>
      <c r="BB26" s="9">
        <v>0.15290000000000001</v>
      </c>
      <c r="BC26" s="9">
        <v>0.153</v>
      </c>
      <c r="BD26" s="9">
        <v>0.15310000000000001</v>
      </c>
      <c r="BE26" s="9">
        <v>0.15329999999999999</v>
      </c>
      <c r="BF26" s="9">
        <v>0.15329999999999999</v>
      </c>
      <c r="BG26" s="9">
        <v>0.1535</v>
      </c>
      <c r="BH26" s="9">
        <v>0.15340000000000001</v>
      </c>
      <c r="BI26" s="9">
        <v>0.1535</v>
      </c>
      <c r="BJ26" s="9">
        <v>0.15359999999999999</v>
      </c>
      <c r="BK26" s="9">
        <v>0.1535</v>
      </c>
      <c r="BL26" s="9">
        <v>0.15359999999999999</v>
      </c>
      <c r="BM26" s="9">
        <v>0.15359999999999999</v>
      </c>
      <c r="BO26" cm="1">
        <f t="array" ref="BO26:BP26">LINEST(O26:BM26,O2:BM2)</f>
        <v>1.5915837104072379E-4</v>
      </c>
      <c r="BP26">
        <v>0.14496279034690798</v>
      </c>
      <c r="BR26">
        <f>BO26 - 'Blank wells'!A12</f>
        <v>8.9569489334195081E-5</v>
      </c>
      <c r="BT26">
        <f t="shared" si="0"/>
        <v>6.1612544676709249E-2</v>
      </c>
    </row>
    <row r="27" spans="1:72" x14ac:dyDescent="0.3">
      <c r="A27" s="14">
        <v>54</v>
      </c>
      <c r="B27">
        <v>1</v>
      </c>
      <c r="C27">
        <v>1</v>
      </c>
      <c r="D27" s="2" t="s">
        <v>33</v>
      </c>
      <c r="E27" s="9">
        <v>0.1323</v>
      </c>
      <c r="F27" s="9">
        <v>0.13850000000000001</v>
      </c>
      <c r="G27" s="9">
        <v>0.1396</v>
      </c>
      <c r="H27" s="9">
        <v>0.1406</v>
      </c>
      <c r="I27" s="9">
        <v>0.14149999999999999</v>
      </c>
      <c r="J27" s="9">
        <v>0.1419</v>
      </c>
      <c r="K27" s="9">
        <v>0.14219999999999999</v>
      </c>
      <c r="L27" s="9">
        <v>0.1424</v>
      </c>
      <c r="M27" s="9">
        <v>0.1426</v>
      </c>
      <c r="N27" s="9">
        <v>0.14280000000000001</v>
      </c>
      <c r="O27" s="9">
        <v>0.1431</v>
      </c>
      <c r="P27" s="9">
        <v>0.14330000000000001</v>
      </c>
      <c r="Q27" s="9">
        <v>0.1434</v>
      </c>
      <c r="R27" s="9">
        <v>0.14349999999999999</v>
      </c>
      <c r="S27" s="9">
        <v>0.14380000000000001</v>
      </c>
      <c r="T27" s="9">
        <v>0.14380000000000001</v>
      </c>
      <c r="U27" s="9">
        <v>0.14399999999999999</v>
      </c>
      <c r="V27" s="9">
        <v>0.14410000000000001</v>
      </c>
      <c r="W27" s="9">
        <v>0.14430000000000001</v>
      </c>
      <c r="X27" s="9">
        <v>0.1444</v>
      </c>
      <c r="Y27" s="9">
        <v>0.1447</v>
      </c>
      <c r="Z27" s="9">
        <v>0.14480000000000001</v>
      </c>
      <c r="AA27" s="9">
        <v>0.14499999999999999</v>
      </c>
      <c r="AB27" s="9">
        <v>0.14499999999999999</v>
      </c>
      <c r="AC27" s="9">
        <v>0.1452</v>
      </c>
      <c r="AD27" s="9">
        <v>0.1454</v>
      </c>
      <c r="AE27" s="9">
        <v>0.14549999999999999</v>
      </c>
      <c r="AF27" s="9">
        <v>0.14560000000000001</v>
      </c>
      <c r="AG27" s="9">
        <v>0.1457</v>
      </c>
      <c r="AH27" s="9">
        <v>0.14580000000000001</v>
      </c>
      <c r="AI27" s="9">
        <v>0.14599999999999999</v>
      </c>
      <c r="AJ27" s="9">
        <v>0.14610000000000001</v>
      </c>
      <c r="AK27" s="9">
        <v>0.1462</v>
      </c>
      <c r="AL27" s="9">
        <v>0.1462</v>
      </c>
      <c r="AM27" s="9">
        <v>0.14630000000000001</v>
      </c>
      <c r="AN27" s="9">
        <v>0.1464</v>
      </c>
      <c r="AO27" s="9">
        <v>0.14649999999999999</v>
      </c>
      <c r="AP27" s="9">
        <v>0.14660000000000001</v>
      </c>
      <c r="AQ27" s="9">
        <v>0.14680000000000001</v>
      </c>
      <c r="AR27" s="9">
        <v>0.1469</v>
      </c>
      <c r="AS27" s="9">
        <v>0.14699999999999999</v>
      </c>
      <c r="AT27" s="9">
        <v>0.1472</v>
      </c>
      <c r="AU27" s="9">
        <v>0.14729999999999999</v>
      </c>
      <c r="AV27" s="9">
        <v>0.1474</v>
      </c>
      <c r="AW27" s="9">
        <v>0.1474</v>
      </c>
      <c r="AX27" s="9">
        <v>0.14749999999999999</v>
      </c>
      <c r="AY27" s="9">
        <v>0.1477</v>
      </c>
      <c r="AZ27" s="9">
        <v>0.14779999999999999</v>
      </c>
      <c r="BA27" s="9">
        <v>0.14779999999999999</v>
      </c>
      <c r="BB27" s="9">
        <v>0.1479</v>
      </c>
      <c r="BC27" s="9">
        <v>0.14799999999999999</v>
      </c>
      <c r="BD27" s="9">
        <v>0.14810000000000001</v>
      </c>
      <c r="BE27" s="9">
        <v>0.14810000000000001</v>
      </c>
      <c r="BF27" s="9">
        <v>0.1482</v>
      </c>
      <c r="BG27" s="9">
        <v>0.1484</v>
      </c>
      <c r="BH27" s="9">
        <v>0.14849999999999999</v>
      </c>
      <c r="BI27" s="9">
        <v>0.1484</v>
      </c>
      <c r="BJ27" s="9">
        <v>0.14860000000000001</v>
      </c>
      <c r="BK27" s="9">
        <v>0.1487</v>
      </c>
      <c r="BL27" s="9">
        <v>0.1487</v>
      </c>
      <c r="BM27" s="9">
        <v>0.14879999999999999</v>
      </c>
      <c r="BO27" cm="1">
        <f t="array" ref="BO27:BP27">LINEST(O27:BM27,O2:BM2)</f>
        <v>1.132579185520361E-4</v>
      </c>
      <c r="BP27">
        <v>0.1423477375565611</v>
      </c>
      <c r="BR27">
        <f>BO27 - 'Blank wells'!A12</f>
        <v>4.366903684550739E-5</v>
      </c>
      <c r="BT27">
        <f t="shared" si="0"/>
        <v>3.0038805665106177E-2</v>
      </c>
    </row>
    <row r="28" spans="1:72" x14ac:dyDescent="0.3">
      <c r="A28" s="14">
        <v>54</v>
      </c>
      <c r="B28">
        <v>1</v>
      </c>
      <c r="C28">
        <v>2</v>
      </c>
      <c r="D28" s="2" t="s">
        <v>33</v>
      </c>
      <c r="E28" s="9">
        <v>0.1323</v>
      </c>
      <c r="F28" s="9">
        <v>0.1376</v>
      </c>
      <c r="G28" s="9">
        <v>0.13900000000000001</v>
      </c>
      <c r="H28" s="9">
        <v>0.14230000000000001</v>
      </c>
      <c r="I28" s="9">
        <v>0.1431</v>
      </c>
      <c r="J28" s="9">
        <v>0.1434</v>
      </c>
      <c r="K28" s="9">
        <v>0.1439</v>
      </c>
      <c r="L28" s="9">
        <v>0.1444</v>
      </c>
      <c r="M28" s="9">
        <v>0.1447</v>
      </c>
      <c r="N28" s="9">
        <v>0.14480000000000001</v>
      </c>
      <c r="O28" s="9">
        <v>0.14499999999999999</v>
      </c>
      <c r="P28" s="9">
        <v>0.14530000000000001</v>
      </c>
      <c r="Q28" s="9">
        <v>0.1454</v>
      </c>
      <c r="R28" s="9">
        <v>0.1457</v>
      </c>
      <c r="S28" s="9">
        <v>0.1459</v>
      </c>
      <c r="T28" s="9">
        <v>0.14599999999999999</v>
      </c>
      <c r="U28" s="9">
        <v>0.1462</v>
      </c>
      <c r="V28" s="9">
        <v>0.1464</v>
      </c>
      <c r="W28" s="9">
        <v>0.14649999999999999</v>
      </c>
      <c r="X28" s="9">
        <v>0.1467</v>
      </c>
      <c r="Y28" s="9">
        <v>0.1469</v>
      </c>
      <c r="Z28" s="9">
        <v>0.14710000000000001</v>
      </c>
      <c r="AA28" s="9">
        <v>0.1474</v>
      </c>
      <c r="AB28" s="9">
        <v>0.14749999999999999</v>
      </c>
      <c r="AC28" s="9">
        <v>0.1477</v>
      </c>
      <c r="AD28" s="9">
        <v>0.1477</v>
      </c>
      <c r="AE28" s="9">
        <v>0.1479</v>
      </c>
      <c r="AF28" s="9">
        <v>0.14799999999999999</v>
      </c>
      <c r="AG28" s="9">
        <v>0.14829999999999999</v>
      </c>
      <c r="AH28" s="9">
        <v>0.14829999999999999</v>
      </c>
      <c r="AI28" s="9">
        <v>0.1484</v>
      </c>
      <c r="AJ28" s="9">
        <v>0.1487</v>
      </c>
      <c r="AK28" s="9">
        <v>0.1489</v>
      </c>
      <c r="AL28" s="9">
        <v>0.14899999999999999</v>
      </c>
      <c r="AM28" s="9">
        <v>0.1492</v>
      </c>
      <c r="AN28" s="9">
        <v>0.1492</v>
      </c>
      <c r="AO28" s="9">
        <v>0.14929999999999999</v>
      </c>
      <c r="AP28" s="9">
        <v>0.14949999999999999</v>
      </c>
      <c r="AQ28" s="9">
        <v>0.14960000000000001</v>
      </c>
      <c r="AR28" s="9">
        <v>0.1497</v>
      </c>
      <c r="AS28" s="9">
        <v>0.14979999999999999</v>
      </c>
      <c r="AT28" s="9">
        <v>0.15</v>
      </c>
      <c r="AU28" s="9">
        <v>0.15010000000000001</v>
      </c>
      <c r="AV28" s="9">
        <v>0.15029999999999999</v>
      </c>
      <c r="AW28" s="9">
        <v>0.15029999999999999</v>
      </c>
      <c r="AX28" s="9">
        <v>0.15040000000000001</v>
      </c>
      <c r="AY28" s="9">
        <v>0.15060000000000001</v>
      </c>
      <c r="AZ28" s="9">
        <v>0.15079999999999999</v>
      </c>
      <c r="BA28" s="9">
        <v>0.15090000000000001</v>
      </c>
      <c r="BB28" s="9">
        <v>0.15110000000000001</v>
      </c>
      <c r="BC28" s="9">
        <v>0.15110000000000001</v>
      </c>
      <c r="BD28" s="9">
        <v>0.15129999999999999</v>
      </c>
      <c r="BE28" s="9">
        <v>0.1512</v>
      </c>
      <c r="BF28" s="9">
        <v>0.1512</v>
      </c>
      <c r="BG28" s="9">
        <v>0.15129999999999999</v>
      </c>
      <c r="BH28" s="9">
        <v>0.1515</v>
      </c>
      <c r="BI28" s="9">
        <v>0.15160000000000001</v>
      </c>
      <c r="BJ28" s="9">
        <v>0.1517</v>
      </c>
      <c r="BK28" s="9">
        <v>0.15190000000000001</v>
      </c>
      <c r="BL28" s="9">
        <v>0.15190000000000001</v>
      </c>
      <c r="BM28" s="9">
        <v>0.152</v>
      </c>
      <c r="BO28" cm="1">
        <f t="array" ref="BO28:BP28">LINEST(O28:BM28,O2:BM2)</f>
        <v>1.3768325791855209E-4</v>
      </c>
      <c r="BP28">
        <v>0.14416932126696835</v>
      </c>
      <c r="BR28">
        <f>BO28 - 'Blank wells'!A12</f>
        <v>6.8094376212023383E-5</v>
      </c>
      <c r="BT28">
        <f t="shared" si="0"/>
        <v>4.6840367493244467E-2</v>
      </c>
    </row>
    <row r="29" spans="1:72" x14ac:dyDescent="0.3">
      <c r="A29" s="14">
        <v>54</v>
      </c>
      <c r="B29">
        <v>2</v>
      </c>
      <c r="C29">
        <v>1</v>
      </c>
      <c r="D29" s="2" t="s">
        <v>33</v>
      </c>
      <c r="E29" s="9">
        <v>0.13239999999999999</v>
      </c>
      <c r="F29" s="9">
        <v>0.1384</v>
      </c>
      <c r="G29" s="9">
        <v>0.1394</v>
      </c>
      <c r="H29" s="9">
        <v>0.1411</v>
      </c>
      <c r="I29" s="9">
        <v>0.1419</v>
      </c>
      <c r="J29" s="9">
        <v>0.14230000000000001</v>
      </c>
      <c r="K29" s="9">
        <v>0.14280000000000001</v>
      </c>
      <c r="L29" s="9">
        <v>0.1431</v>
      </c>
      <c r="M29" s="9">
        <v>0.14330000000000001</v>
      </c>
      <c r="N29" s="9">
        <v>0.14360000000000001</v>
      </c>
      <c r="O29" s="9">
        <v>0.1439</v>
      </c>
      <c r="P29" s="9">
        <v>0.14410000000000001</v>
      </c>
      <c r="Q29" s="9">
        <v>0.14430000000000001</v>
      </c>
      <c r="R29" s="9">
        <v>0.14449999999999999</v>
      </c>
      <c r="S29" s="9">
        <v>0.1447</v>
      </c>
      <c r="T29" s="9">
        <v>0.1449</v>
      </c>
      <c r="U29" s="9">
        <v>0.14499999999999999</v>
      </c>
      <c r="V29" s="9">
        <v>0.1452</v>
      </c>
      <c r="W29" s="9">
        <v>0.1454</v>
      </c>
      <c r="X29" s="9">
        <v>0.14560000000000001</v>
      </c>
      <c r="Y29" s="9">
        <v>0.14580000000000001</v>
      </c>
      <c r="Z29" s="9">
        <v>0.14599999999999999</v>
      </c>
      <c r="AA29" s="9">
        <v>0.14610000000000001</v>
      </c>
      <c r="AB29" s="9">
        <v>0.1462</v>
      </c>
      <c r="AC29" s="9">
        <v>0.1464</v>
      </c>
      <c r="AD29" s="9">
        <v>0.14649999999999999</v>
      </c>
      <c r="AE29" s="9">
        <v>0.1467</v>
      </c>
      <c r="AF29" s="9">
        <v>0.14680000000000001</v>
      </c>
      <c r="AG29" s="9">
        <v>0.14699999999999999</v>
      </c>
      <c r="AH29" s="9">
        <v>0.14699999999999999</v>
      </c>
      <c r="AI29" s="9">
        <v>0.1472</v>
      </c>
      <c r="AJ29" s="9">
        <v>0.1474</v>
      </c>
      <c r="AK29" s="9">
        <v>0.14749999999999999</v>
      </c>
      <c r="AL29" s="9">
        <v>0.1477</v>
      </c>
      <c r="AM29" s="9">
        <v>0.14779999999999999</v>
      </c>
      <c r="AN29" s="9">
        <v>0.1479</v>
      </c>
      <c r="AO29" s="9">
        <v>0.14799999999999999</v>
      </c>
      <c r="AP29" s="9">
        <v>0.1482</v>
      </c>
      <c r="AQ29" s="9">
        <v>0.14829999999999999</v>
      </c>
      <c r="AR29" s="9">
        <v>0.1484</v>
      </c>
      <c r="AS29" s="9">
        <v>0.14860000000000001</v>
      </c>
      <c r="AT29" s="9">
        <v>0.1487</v>
      </c>
      <c r="AU29" s="9">
        <v>0.1489</v>
      </c>
      <c r="AV29" s="9">
        <v>0.14899999999999999</v>
      </c>
      <c r="AW29" s="9">
        <v>0.14910000000000001</v>
      </c>
      <c r="AX29" s="9">
        <v>0.1492</v>
      </c>
      <c r="AY29" s="9">
        <v>0.14940000000000001</v>
      </c>
      <c r="AZ29" s="9">
        <v>0.14949999999999999</v>
      </c>
      <c r="BA29" s="9">
        <v>0.14960000000000001</v>
      </c>
      <c r="BB29" s="9">
        <v>0.1497</v>
      </c>
      <c r="BC29" s="9">
        <v>0.14990000000000001</v>
      </c>
      <c r="BD29" s="9">
        <v>0.14990000000000001</v>
      </c>
      <c r="BE29" s="9">
        <v>0.15010000000000001</v>
      </c>
      <c r="BF29" s="9">
        <v>0.15010000000000001</v>
      </c>
      <c r="BG29" s="9">
        <v>0.15029999999999999</v>
      </c>
      <c r="BH29" s="9">
        <v>0.15040000000000001</v>
      </c>
      <c r="BI29" s="9">
        <v>0.15049999999999999</v>
      </c>
      <c r="BJ29" s="9">
        <v>0.1507</v>
      </c>
      <c r="BK29" s="9">
        <v>0.15079999999999999</v>
      </c>
      <c r="BL29" s="9">
        <v>0.15079999999999999</v>
      </c>
      <c r="BM29" s="9">
        <v>0.151</v>
      </c>
      <c r="BO29" cm="1">
        <f t="array" ref="BO29:BP29">LINEST(O29:BM29,O2:BM2)</f>
        <v>1.383981900452488E-4</v>
      </c>
      <c r="BP29">
        <v>0.14293449472096531</v>
      </c>
      <c r="BR29">
        <f>BO29 - 'Blank wells'!A12</f>
        <v>6.8809308338720087E-5</v>
      </c>
      <c r="BT29">
        <f t="shared" si="0"/>
        <v>4.7332150888732681E-2</v>
      </c>
    </row>
    <row r="30" spans="1:72" x14ac:dyDescent="0.3">
      <c r="A30" s="14">
        <v>54</v>
      </c>
      <c r="B30">
        <v>2</v>
      </c>
      <c r="C30">
        <v>2</v>
      </c>
      <c r="D30" s="2" t="s">
        <v>33</v>
      </c>
      <c r="E30" s="9">
        <v>0.13489999999999999</v>
      </c>
      <c r="F30" s="9">
        <v>0.1356</v>
      </c>
      <c r="G30" s="9">
        <v>0.13850000000000001</v>
      </c>
      <c r="H30" s="9">
        <v>0.14119999999999999</v>
      </c>
      <c r="I30" s="9">
        <v>0.14199999999999999</v>
      </c>
      <c r="J30" s="9">
        <v>0.14249999999999999</v>
      </c>
      <c r="K30" s="9">
        <v>0.1429</v>
      </c>
      <c r="L30" s="9">
        <v>0.14319999999999999</v>
      </c>
      <c r="M30" s="9">
        <v>0.1434</v>
      </c>
      <c r="N30" s="9">
        <v>0.14369999999999999</v>
      </c>
      <c r="O30" s="9">
        <v>0.14399999999999999</v>
      </c>
      <c r="P30" s="9">
        <v>0.14410000000000001</v>
      </c>
      <c r="Q30" s="9">
        <v>0.14430000000000001</v>
      </c>
      <c r="R30" s="9">
        <v>0.14460000000000001</v>
      </c>
      <c r="S30" s="9">
        <v>0.1447</v>
      </c>
      <c r="T30" s="9">
        <v>0.1449</v>
      </c>
      <c r="U30" s="9">
        <v>0.14510000000000001</v>
      </c>
      <c r="V30" s="9">
        <v>0.14530000000000001</v>
      </c>
      <c r="W30" s="9">
        <v>0.14549999999999999</v>
      </c>
      <c r="X30" s="9">
        <v>0.1457</v>
      </c>
      <c r="Y30" s="9">
        <v>0.1459</v>
      </c>
      <c r="Z30" s="9">
        <v>0.14610000000000001</v>
      </c>
      <c r="AA30" s="9">
        <v>0.14630000000000001</v>
      </c>
      <c r="AB30" s="9">
        <v>0.14649999999999999</v>
      </c>
      <c r="AC30" s="9">
        <v>0.14660000000000001</v>
      </c>
      <c r="AD30" s="9">
        <v>0.14680000000000001</v>
      </c>
      <c r="AE30" s="9">
        <v>0.1469</v>
      </c>
      <c r="AF30" s="9">
        <v>0.14710000000000001</v>
      </c>
      <c r="AG30" s="9">
        <v>0.1472</v>
      </c>
      <c r="AH30" s="9">
        <v>0.14729999999999999</v>
      </c>
      <c r="AI30" s="9">
        <v>0.14760000000000001</v>
      </c>
      <c r="AJ30" s="9">
        <v>0.1477</v>
      </c>
      <c r="AK30" s="9">
        <v>0.1479</v>
      </c>
      <c r="AL30" s="9">
        <v>0.14799999999999999</v>
      </c>
      <c r="AM30" s="9">
        <v>0.14829999999999999</v>
      </c>
      <c r="AN30" s="9">
        <v>0.14829999999999999</v>
      </c>
      <c r="AO30" s="9">
        <v>0.14849999999999999</v>
      </c>
      <c r="AP30" s="9">
        <v>0.1487</v>
      </c>
      <c r="AQ30" s="9">
        <v>0.1487</v>
      </c>
      <c r="AR30" s="9">
        <v>0.1489</v>
      </c>
      <c r="AS30" s="9">
        <v>0.14910000000000001</v>
      </c>
      <c r="AT30" s="9">
        <v>0.1492</v>
      </c>
      <c r="AU30" s="9">
        <v>0.14929999999999999</v>
      </c>
      <c r="AV30" s="9">
        <v>0.14940000000000001</v>
      </c>
      <c r="AW30" s="9">
        <v>0.14949999999999999</v>
      </c>
      <c r="AX30" s="9">
        <v>0.14960000000000001</v>
      </c>
      <c r="AY30" s="9">
        <v>0.14979999999999999</v>
      </c>
      <c r="AZ30" s="9">
        <v>0.14990000000000001</v>
      </c>
      <c r="BA30" s="9">
        <v>0.15010000000000001</v>
      </c>
      <c r="BB30" s="9">
        <v>0.1502</v>
      </c>
      <c r="BC30" s="9">
        <v>0.15040000000000001</v>
      </c>
      <c r="BD30" s="9">
        <v>0.15060000000000001</v>
      </c>
      <c r="BE30" s="9">
        <v>0.15079999999999999</v>
      </c>
      <c r="BF30" s="9">
        <v>0.15110000000000001</v>
      </c>
      <c r="BG30" s="9">
        <v>0.1512</v>
      </c>
      <c r="BH30" s="9">
        <v>0.15129999999999999</v>
      </c>
      <c r="BI30" s="9">
        <v>0.15140000000000001</v>
      </c>
      <c r="BJ30" s="9">
        <v>0.15140000000000001</v>
      </c>
      <c r="BK30" s="9">
        <v>0.15160000000000001</v>
      </c>
      <c r="BL30" s="9">
        <v>0.15160000000000001</v>
      </c>
      <c r="BM30" s="9">
        <v>0.1517</v>
      </c>
      <c r="BO30" cm="1">
        <f t="array" ref="BO30:BP30">LINEST(O30:BM30,O2:BM2)</f>
        <v>1.5475113122171945E-4</v>
      </c>
      <c r="BP30">
        <v>0.14275429864253394</v>
      </c>
      <c r="BR30">
        <f>BO30 - 'Blank wells'!A12</f>
        <v>8.5162249515190744E-5</v>
      </c>
      <c r="BT30">
        <f t="shared" si="0"/>
        <v>5.8580917922243542E-2</v>
      </c>
    </row>
    <row r="31" spans="1:72" x14ac:dyDescent="0.3">
      <c r="A31" s="14">
        <v>54</v>
      </c>
      <c r="B31">
        <v>1</v>
      </c>
      <c r="C31">
        <v>1</v>
      </c>
      <c r="D31" s="2" t="s">
        <v>34</v>
      </c>
      <c r="E31" s="9">
        <v>0.1482</v>
      </c>
      <c r="F31" s="9">
        <v>0.14990000000000001</v>
      </c>
      <c r="G31" s="9">
        <v>0.1502</v>
      </c>
      <c r="H31" s="9">
        <v>0.1517</v>
      </c>
      <c r="I31" s="9">
        <v>0.15310000000000001</v>
      </c>
      <c r="J31" s="9">
        <v>0.15379999999999999</v>
      </c>
      <c r="K31" s="9">
        <v>0.1547</v>
      </c>
      <c r="L31" s="9">
        <v>0.15559999999999999</v>
      </c>
      <c r="M31" s="9">
        <v>0.15620000000000001</v>
      </c>
      <c r="N31" s="9">
        <v>0.1575</v>
      </c>
      <c r="O31" s="9">
        <v>0.16070000000000001</v>
      </c>
      <c r="P31" s="9">
        <v>0.16489999999999999</v>
      </c>
      <c r="Q31" s="9">
        <v>0.1648</v>
      </c>
      <c r="R31" s="9">
        <v>0.16470000000000001</v>
      </c>
      <c r="S31" s="9">
        <v>0.16830000000000001</v>
      </c>
      <c r="T31" s="9">
        <v>0.1686</v>
      </c>
      <c r="U31" s="9">
        <v>0.16889999999999999</v>
      </c>
      <c r="V31" s="9">
        <v>0.1691</v>
      </c>
      <c r="W31" s="9">
        <v>0.1694</v>
      </c>
      <c r="X31" s="9">
        <v>0.16919999999999999</v>
      </c>
      <c r="Y31" s="9">
        <v>0.1701</v>
      </c>
      <c r="Z31" s="9">
        <v>0.1711</v>
      </c>
      <c r="AA31" s="9">
        <v>0.1734</v>
      </c>
      <c r="AB31" s="9">
        <v>0.17349999999999999</v>
      </c>
      <c r="AC31" s="9">
        <v>0.1757</v>
      </c>
      <c r="AD31" s="9">
        <v>0.17560000000000001</v>
      </c>
      <c r="AE31" s="9">
        <v>0.17530000000000001</v>
      </c>
      <c r="AF31" s="9">
        <v>0.17599999999999999</v>
      </c>
      <c r="AG31" s="9">
        <v>0.17649999999999999</v>
      </c>
      <c r="AH31" s="9">
        <v>0.17760000000000001</v>
      </c>
      <c r="AI31" s="9">
        <v>0.17849999999999999</v>
      </c>
      <c r="AJ31" s="9">
        <v>0.1784</v>
      </c>
      <c r="AK31" s="9">
        <v>0.17810000000000001</v>
      </c>
      <c r="AL31" s="9">
        <v>0.17710000000000001</v>
      </c>
      <c r="AM31" s="9">
        <v>0.17610000000000001</v>
      </c>
      <c r="AN31" s="9">
        <v>0.17680000000000001</v>
      </c>
      <c r="AO31" s="9">
        <v>0.17749999999999999</v>
      </c>
      <c r="AP31" s="9">
        <v>0.17879999999999999</v>
      </c>
      <c r="AQ31" s="9">
        <v>0.18</v>
      </c>
      <c r="AR31" s="9">
        <v>0.18110000000000001</v>
      </c>
      <c r="AS31" s="9">
        <v>0.1825</v>
      </c>
      <c r="AT31" s="9">
        <v>0.18360000000000001</v>
      </c>
      <c r="AU31" s="9">
        <v>0.185</v>
      </c>
      <c r="AV31" s="9">
        <v>0.1855</v>
      </c>
      <c r="AW31" s="9">
        <v>0.1857</v>
      </c>
      <c r="AX31" s="9">
        <v>0.18529999999999999</v>
      </c>
      <c r="AY31" s="9">
        <v>0.1852</v>
      </c>
      <c r="AZ31" s="9">
        <v>0.18609999999999999</v>
      </c>
      <c r="BA31" s="9">
        <v>0.18729999999999999</v>
      </c>
      <c r="BB31" s="9">
        <v>0.18820000000000001</v>
      </c>
      <c r="BC31" s="9">
        <v>0.18859999999999999</v>
      </c>
      <c r="BD31" s="9">
        <v>0.19</v>
      </c>
      <c r="BE31" s="9">
        <v>0.191</v>
      </c>
      <c r="BF31" s="9">
        <v>0.1913</v>
      </c>
      <c r="BG31" s="9">
        <v>0.19189999999999999</v>
      </c>
      <c r="BH31" s="9">
        <v>0.1925</v>
      </c>
      <c r="BI31" s="9">
        <v>0.19309999999999999</v>
      </c>
      <c r="BJ31" s="9">
        <v>0.1933</v>
      </c>
      <c r="BK31" s="9">
        <v>0.19309999999999999</v>
      </c>
      <c r="BL31" s="9">
        <v>0.19420000000000001</v>
      </c>
      <c r="BM31" s="9">
        <v>0.19470000000000001</v>
      </c>
      <c r="BO31" cm="1">
        <f t="array" ref="BO31:BP31">LINEST(O31:BM31,O2:BM2)</f>
        <v>6.0863348416289556E-4</v>
      </c>
      <c r="BP31">
        <v>0.15838214177978888</v>
      </c>
      <c r="BR31">
        <f>BO31 - 'Blank wells'!A12</f>
        <v>5.3904460245636683E-4</v>
      </c>
      <c r="BT31">
        <f t="shared" si="0"/>
        <v>0.37079489788832054</v>
      </c>
    </row>
    <row r="32" spans="1:72" x14ac:dyDescent="0.3">
      <c r="A32" s="14">
        <v>54</v>
      </c>
      <c r="B32">
        <v>1</v>
      </c>
      <c r="C32">
        <v>2</v>
      </c>
      <c r="D32" s="2" t="s">
        <v>34</v>
      </c>
      <c r="E32" s="9">
        <v>0.14399999999999999</v>
      </c>
      <c r="F32" s="9">
        <v>0.14330000000000001</v>
      </c>
      <c r="G32" s="9">
        <v>0.1464</v>
      </c>
      <c r="H32" s="9">
        <v>0.14960000000000001</v>
      </c>
      <c r="I32" s="9">
        <v>0.15010000000000001</v>
      </c>
      <c r="J32" s="9">
        <v>0.15060000000000001</v>
      </c>
      <c r="K32" s="9">
        <v>0.15129999999999999</v>
      </c>
      <c r="L32" s="9">
        <v>0.15190000000000001</v>
      </c>
      <c r="M32" s="9">
        <v>0.15260000000000001</v>
      </c>
      <c r="N32" s="9">
        <v>0.1535</v>
      </c>
      <c r="O32" s="9">
        <v>0.15429999999999999</v>
      </c>
      <c r="P32" s="9">
        <v>0.15509999999999999</v>
      </c>
      <c r="Q32" s="9">
        <v>0.15579999999999999</v>
      </c>
      <c r="R32" s="9">
        <v>0.15659999999999999</v>
      </c>
      <c r="S32" s="9">
        <v>0.1573</v>
      </c>
      <c r="T32" s="9">
        <v>0.158</v>
      </c>
      <c r="U32" s="9">
        <v>0.1585</v>
      </c>
      <c r="V32" s="9">
        <v>0.1595</v>
      </c>
      <c r="W32" s="9">
        <v>0.16</v>
      </c>
      <c r="X32" s="9">
        <v>0.16059999999999999</v>
      </c>
      <c r="Y32" s="9">
        <v>0.1613</v>
      </c>
      <c r="Z32" s="9">
        <v>0.16170000000000001</v>
      </c>
      <c r="AA32" s="9">
        <v>0.16220000000000001</v>
      </c>
      <c r="AB32" s="9">
        <v>0.16289999999999999</v>
      </c>
      <c r="AC32" s="9">
        <v>0.1636</v>
      </c>
      <c r="AD32" s="9">
        <v>0.1641</v>
      </c>
      <c r="AE32" s="9">
        <v>0.1648</v>
      </c>
      <c r="AF32" s="9">
        <v>0.1653</v>
      </c>
      <c r="AG32" s="9">
        <v>0.1658</v>
      </c>
      <c r="AH32" s="9">
        <v>0.16650000000000001</v>
      </c>
      <c r="AI32" s="9">
        <v>0.16689999999999999</v>
      </c>
      <c r="AJ32" s="9">
        <v>0.16750000000000001</v>
      </c>
      <c r="AK32" s="9">
        <v>0.16819999999999999</v>
      </c>
      <c r="AL32" s="9">
        <v>0.16869999999999999</v>
      </c>
      <c r="AM32" s="9">
        <v>0.1694</v>
      </c>
      <c r="AN32" s="9">
        <v>0.1699</v>
      </c>
      <c r="AO32" s="9">
        <v>0.1706</v>
      </c>
      <c r="AP32" s="9">
        <v>0.1711</v>
      </c>
      <c r="AQ32" s="9">
        <v>0.17150000000000001</v>
      </c>
      <c r="AR32" s="9">
        <v>0.17199999999999999</v>
      </c>
      <c r="AS32" s="9">
        <v>0.1729</v>
      </c>
      <c r="AT32" s="9">
        <v>0.1734</v>
      </c>
      <c r="AU32" s="9">
        <v>0.1739</v>
      </c>
      <c r="AV32" s="9">
        <v>0.17430000000000001</v>
      </c>
      <c r="AW32" s="9">
        <v>0.17469999999999999</v>
      </c>
      <c r="AX32" s="9">
        <v>0.17530000000000001</v>
      </c>
      <c r="AY32" s="9">
        <v>0.1759</v>
      </c>
      <c r="AZ32" s="9">
        <v>0.17649999999999999</v>
      </c>
      <c r="BA32" s="9">
        <v>0.1772</v>
      </c>
      <c r="BB32" s="9">
        <v>0.17780000000000001</v>
      </c>
      <c r="BC32" s="9">
        <v>0.17829999999999999</v>
      </c>
      <c r="BD32" s="9">
        <v>0.17910000000000001</v>
      </c>
      <c r="BE32" s="9">
        <v>0.17960000000000001</v>
      </c>
      <c r="BF32" s="9">
        <v>0.1802</v>
      </c>
      <c r="BG32" s="9">
        <v>0.18060000000000001</v>
      </c>
      <c r="BH32" s="9">
        <v>0.1812</v>
      </c>
      <c r="BI32" s="9">
        <v>0.18190000000000001</v>
      </c>
      <c r="BJ32" s="9">
        <v>0.18240000000000001</v>
      </c>
      <c r="BK32" s="9">
        <v>0.18310000000000001</v>
      </c>
      <c r="BL32" s="9">
        <v>0.18360000000000001</v>
      </c>
      <c r="BM32" s="9">
        <v>0.184</v>
      </c>
      <c r="BO32" cm="1">
        <f t="array" ref="BO32:BP32">LINEST(O32:BM32,O2:BM2)</f>
        <v>5.8219909502262447E-4</v>
      </c>
      <c r="BP32">
        <v>0.14934067873303167</v>
      </c>
      <c r="BR32">
        <f>BO32 - 'Blank wells'!A12</f>
        <v>5.1261021331609573E-4</v>
      </c>
      <c r="BT32">
        <f t="shared" si="0"/>
        <v>0.35261136246779778</v>
      </c>
    </row>
    <row r="33" spans="1:72" x14ac:dyDescent="0.3">
      <c r="A33" s="14">
        <v>54</v>
      </c>
      <c r="B33">
        <v>2</v>
      </c>
      <c r="C33">
        <v>1</v>
      </c>
      <c r="D33" s="2" t="s">
        <v>34</v>
      </c>
      <c r="E33" s="9">
        <v>0.1474</v>
      </c>
      <c r="F33" s="9">
        <v>0.14979999999999999</v>
      </c>
      <c r="G33" s="9">
        <v>0.1507</v>
      </c>
      <c r="H33" s="9">
        <v>0.15160000000000001</v>
      </c>
      <c r="I33" s="9">
        <v>0.15240000000000001</v>
      </c>
      <c r="J33" s="9">
        <v>0.15260000000000001</v>
      </c>
      <c r="K33" s="9">
        <v>0.15329999999999999</v>
      </c>
      <c r="L33" s="9">
        <v>0.154</v>
      </c>
      <c r="M33" s="9">
        <v>0.15479999999999999</v>
      </c>
      <c r="N33" s="9">
        <v>0.15559999999999999</v>
      </c>
      <c r="O33" s="9">
        <v>0.1565</v>
      </c>
      <c r="P33" s="9">
        <v>0.15720000000000001</v>
      </c>
      <c r="Q33" s="9">
        <v>0.1578</v>
      </c>
      <c r="R33" s="9">
        <v>0.15859999999999999</v>
      </c>
      <c r="S33" s="9">
        <v>0.15920000000000001</v>
      </c>
      <c r="T33" s="9">
        <v>0.15989999999999999</v>
      </c>
      <c r="U33" s="9">
        <v>0.16039999999999999</v>
      </c>
      <c r="V33" s="9">
        <v>0.1613</v>
      </c>
      <c r="W33" s="9">
        <v>0.16189999999999999</v>
      </c>
      <c r="X33" s="9">
        <v>0.16239999999999999</v>
      </c>
      <c r="Y33" s="9">
        <v>0.1633</v>
      </c>
      <c r="Z33" s="9">
        <v>0.16320000000000001</v>
      </c>
      <c r="AA33" s="9">
        <v>0.1641</v>
      </c>
      <c r="AB33" s="9">
        <v>0.16420000000000001</v>
      </c>
      <c r="AC33" s="9">
        <v>0.1648</v>
      </c>
      <c r="AD33" s="9">
        <v>0.1653</v>
      </c>
      <c r="AE33" s="9">
        <v>0.1666</v>
      </c>
      <c r="AF33" s="9">
        <v>0.1673</v>
      </c>
      <c r="AG33" s="9">
        <v>0.16789999999999999</v>
      </c>
      <c r="AH33" s="9">
        <v>0.16900000000000001</v>
      </c>
      <c r="AI33" s="9">
        <v>0.16900000000000001</v>
      </c>
      <c r="AJ33" s="9">
        <v>0.1694</v>
      </c>
      <c r="AK33" s="9">
        <v>0.17050000000000001</v>
      </c>
      <c r="AL33" s="9">
        <v>0.17130000000000001</v>
      </c>
      <c r="AM33" s="9">
        <v>0.17169999999999999</v>
      </c>
      <c r="AN33" s="9">
        <v>0.17230000000000001</v>
      </c>
      <c r="AO33" s="9">
        <v>0.17299999999999999</v>
      </c>
      <c r="AP33" s="9">
        <v>0.17330000000000001</v>
      </c>
      <c r="AQ33" s="9">
        <v>0.1739</v>
      </c>
      <c r="AR33" s="9">
        <v>0.17430000000000001</v>
      </c>
      <c r="AS33" s="9">
        <v>0.17519999999999999</v>
      </c>
      <c r="AT33" s="9">
        <v>0.1754</v>
      </c>
      <c r="AU33" s="9">
        <v>0.17580000000000001</v>
      </c>
      <c r="AV33" s="9">
        <v>0.17649999999999999</v>
      </c>
      <c r="AW33" s="9">
        <v>0.1774</v>
      </c>
      <c r="AX33" s="9">
        <v>0.1779</v>
      </c>
      <c r="AY33" s="9">
        <v>0.17829999999999999</v>
      </c>
      <c r="AZ33" s="9">
        <v>0.17860000000000001</v>
      </c>
      <c r="BA33" s="9">
        <v>0.17910000000000001</v>
      </c>
      <c r="BB33" s="9">
        <v>0.18</v>
      </c>
      <c r="BC33" s="9">
        <v>0.18079999999999999</v>
      </c>
      <c r="BD33" s="9">
        <v>0.18110000000000001</v>
      </c>
      <c r="BE33" s="9">
        <v>0.18149999999999999</v>
      </c>
      <c r="BF33" s="9">
        <v>0.182</v>
      </c>
      <c r="BG33" s="9">
        <v>0.1825</v>
      </c>
      <c r="BH33" s="9">
        <v>0.18310000000000001</v>
      </c>
      <c r="BI33" s="9">
        <v>0.1837</v>
      </c>
      <c r="BJ33" s="9">
        <v>0.18410000000000001</v>
      </c>
      <c r="BK33" s="9">
        <v>0.18459999999999999</v>
      </c>
      <c r="BL33" s="9">
        <v>0.1852</v>
      </c>
      <c r="BM33" s="9">
        <v>0.1857</v>
      </c>
      <c r="BO33" cm="1">
        <f t="array" ref="BO33:BP33">LINEST(O33:BM33,O2:BM2)</f>
        <v>5.8401809954751124E-4</v>
      </c>
      <c r="BP33">
        <v>0.15128681749622927</v>
      </c>
      <c r="BR33">
        <f>BO33 - 'Blank wells'!A12</f>
        <v>5.1442921784098251E-4</v>
      </c>
      <c r="BT33">
        <f t="shared" si="0"/>
        <v>0.35386260882847048</v>
      </c>
    </row>
    <row r="34" spans="1:72" x14ac:dyDescent="0.3">
      <c r="A34" s="16">
        <v>54</v>
      </c>
      <c r="B34" s="4">
        <v>2</v>
      </c>
      <c r="C34" s="4">
        <v>2</v>
      </c>
      <c r="D34" s="5" t="s">
        <v>34</v>
      </c>
      <c r="E34" s="9">
        <v>0.14130000000000001</v>
      </c>
      <c r="F34" s="9">
        <v>0.14729999999999999</v>
      </c>
      <c r="G34" s="9">
        <v>0.14660000000000001</v>
      </c>
      <c r="H34" s="9">
        <v>0.1472</v>
      </c>
      <c r="I34" s="9">
        <v>0.14810000000000001</v>
      </c>
      <c r="J34" s="9">
        <v>0.1492</v>
      </c>
      <c r="K34" s="9">
        <v>0.15010000000000001</v>
      </c>
      <c r="L34" s="9">
        <v>0.151</v>
      </c>
      <c r="M34" s="9">
        <v>0.15190000000000001</v>
      </c>
      <c r="N34" s="9">
        <v>0.15310000000000001</v>
      </c>
      <c r="O34" s="9">
        <v>0.1537</v>
      </c>
      <c r="P34" s="9">
        <v>0.1532</v>
      </c>
      <c r="Q34" s="9">
        <v>0.15359999999999999</v>
      </c>
      <c r="R34" s="9">
        <v>0.15479999999999999</v>
      </c>
      <c r="S34" s="9">
        <v>0.15629999999999999</v>
      </c>
      <c r="T34" s="9">
        <v>0.15709999999999999</v>
      </c>
      <c r="U34" s="9">
        <v>0.15759999999999999</v>
      </c>
      <c r="V34" s="9">
        <v>0.15859999999999999</v>
      </c>
      <c r="W34" s="9">
        <v>0.15970000000000001</v>
      </c>
      <c r="X34" s="9">
        <v>0.16039999999999999</v>
      </c>
      <c r="Y34" s="9">
        <v>0.16</v>
      </c>
      <c r="Z34" s="9">
        <v>0.1605</v>
      </c>
      <c r="AA34" s="9">
        <v>0.16089999999999999</v>
      </c>
      <c r="AB34" s="9">
        <v>0.16170000000000001</v>
      </c>
      <c r="AC34" s="9">
        <v>0.1636</v>
      </c>
      <c r="AD34" s="9">
        <v>0.16370000000000001</v>
      </c>
      <c r="AE34" s="9">
        <v>0.16439999999999999</v>
      </c>
      <c r="AF34" s="9">
        <v>0.16520000000000001</v>
      </c>
      <c r="AG34" s="9">
        <v>0.16539999999999999</v>
      </c>
      <c r="AH34" s="9">
        <v>0.16619999999999999</v>
      </c>
      <c r="AI34" s="9">
        <v>0.16669999999999999</v>
      </c>
      <c r="AJ34" s="9">
        <v>0.16750000000000001</v>
      </c>
      <c r="AK34" s="9">
        <v>0.16750000000000001</v>
      </c>
      <c r="AL34" s="9">
        <v>0.16819999999999999</v>
      </c>
      <c r="AM34" s="9">
        <v>0.1686</v>
      </c>
      <c r="AN34" s="9">
        <v>0.16889999999999999</v>
      </c>
      <c r="AO34" s="9">
        <v>0.1694</v>
      </c>
      <c r="AP34" s="9">
        <v>0.17030000000000001</v>
      </c>
      <c r="AQ34" s="9">
        <v>0.17069999999999999</v>
      </c>
      <c r="AR34" s="9">
        <v>0.1709</v>
      </c>
      <c r="AS34" s="9">
        <v>0.1716</v>
      </c>
      <c r="AT34" s="9">
        <v>0.17219999999999999</v>
      </c>
      <c r="AU34" s="9">
        <v>0.17269999999999999</v>
      </c>
      <c r="AV34" s="9">
        <v>0.1734</v>
      </c>
      <c r="AW34" s="9">
        <v>0.1739</v>
      </c>
      <c r="AX34" s="9">
        <v>0.1744</v>
      </c>
      <c r="AY34" s="9">
        <v>0.17519999999999999</v>
      </c>
      <c r="AZ34" s="9">
        <v>0.17530000000000001</v>
      </c>
      <c r="BA34" s="9">
        <v>0.1762</v>
      </c>
      <c r="BB34" s="9">
        <v>0.17730000000000001</v>
      </c>
      <c r="BC34" s="9">
        <v>0.1777</v>
      </c>
      <c r="BD34" s="9">
        <v>0.1774</v>
      </c>
      <c r="BE34" s="9">
        <v>0.17799999999999999</v>
      </c>
      <c r="BF34" s="9">
        <v>0.1792</v>
      </c>
      <c r="BG34" s="9">
        <v>0.17960000000000001</v>
      </c>
      <c r="BH34" s="9">
        <v>0.18010000000000001</v>
      </c>
      <c r="BI34" s="9">
        <v>0.1807</v>
      </c>
      <c r="BJ34" s="9">
        <v>0.18099999999999999</v>
      </c>
      <c r="BK34" s="9">
        <v>0.1817</v>
      </c>
      <c r="BL34" s="9">
        <v>0.18260000000000001</v>
      </c>
      <c r="BM34" s="9">
        <v>0.18310000000000001</v>
      </c>
      <c r="BO34" cm="1">
        <f t="array" ref="BO34:BP34">LINEST(O34:BM34,O2:BM2)</f>
        <v>5.7881447963800919E-4</v>
      </c>
      <c r="BP34">
        <v>0.14853757164404222</v>
      </c>
      <c r="BR34">
        <f>BO34 - 'Blank wells'!A12</f>
        <v>5.0922559793148046E-4</v>
      </c>
      <c r="BT34">
        <f t="shared" si="0"/>
        <v>0.35028317272206844</v>
      </c>
    </row>
    <row r="35" spans="1:72" x14ac:dyDescent="0.3">
      <c r="A35" s="14">
        <v>78</v>
      </c>
      <c r="B35">
        <v>1</v>
      </c>
      <c r="C35">
        <v>1</v>
      </c>
      <c r="D35" s="2" t="s">
        <v>33</v>
      </c>
      <c r="E35" s="9">
        <v>0.1298</v>
      </c>
      <c r="F35" s="9">
        <v>0.13089999999999999</v>
      </c>
      <c r="G35" s="9">
        <v>0.13389999999999999</v>
      </c>
      <c r="H35" s="9">
        <v>0.13589999999999999</v>
      </c>
      <c r="I35" s="9">
        <v>0.1371</v>
      </c>
      <c r="J35" s="9">
        <v>0.13750000000000001</v>
      </c>
      <c r="K35" s="9">
        <v>0.13750000000000001</v>
      </c>
      <c r="L35" s="9">
        <v>0.13730000000000001</v>
      </c>
      <c r="M35" s="9">
        <v>0.1371</v>
      </c>
      <c r="N35" s="9">
        <v>0.13700000000000001</v>
      </c>
      <c r="O35" s="9">
        <v>0.1371</v>
      </c>
      <c r="P35" s="9">
        <v>0.13730000000000001</v>
      </c>
      <c r="Q35" s="9">
        <v>0.13750000000000001</v>
      </c>
      <c r="R35" s="9">
        <v>0.13769999999999999</v>
      </c>
      <c r="S35" s="9">
        <v>0.13800000000000001</v>
      </c>
      <c r="T35" s="9">
        <v>0.1381</v>
      </c>
      <c r="U35" s="9">
        <v>0.13819999999999999</v>
      </c>
      <c r="V35" s="9">
        <v>0.13830000000000001</v>
      </c>
      <c r="W35" s="9">
        <v>0.1384</v>
      </c>
      <c r="X35" s="9">
        <v>0.13850000000000001</v>
      </c>
      <c r="Y35" s="9">
        <v>0.13869999999999999</v>
      </c>
      <c r="Z35" s="9">
        <v>0.13869999999999999</v>
      </c>
      <c r="AA35" s="9">
        <v>0.13880000000000001</v>
      </c>
      <c r="AB35" s="9">
        <v>0.1389</v>
      </c>
      <c r="AC35" s="9">
        <v>0.13900000000000001</v>
      </c>
      <c r="AD35" s="9">
        <v>0.1391</v>
      </c>
      <c r="AE35" s="9">
        <v>0.13930000000000001</v>
      </c>
      <c r="AF35" s="9">
        <v>0.1394</v>
      </c>
      <c r="AG35" s="9">
        <v>0.13950000000000001</v>
      </c>
      <c r="AH35" s="9">
        <v>0.1396</v>
      </c>
      <c r="AI35" s="9">
        <v>0.1396</v>
      </c>
      <c r="AJ35" s="9">
        <v>0.13980000000000001</v>
      </c>
      <c r="AK35" s="9">
        <v>0.1399</v>
      </c>
      <c r="AL35" s="9">
        <v>0.14000000000000001</v>
      </c>
      <c r="AM35" s="9">
        <v>0.14000000000000001</v>
      </c>
      <c r="AN35" s="9">
        <v>0.1401</v>
      </c>
      <c r="AO35" s="9">
        <v>0.14019999999999999</v>
      </c>
      <c r="AP35" s="9">
        <v>0.14030000000000001</v>
      </c>
      <c r="AQ35" s="9">
        <v>0.14030000000000001</v>
      </c>
      <c r="AR35" s="9">
        <v>0.14050000000000001</v>
      </c>
      <c r="AS35" s="9">
        <v>0.14050000000000001</v>
      </c>
      <c r="AT35" s="9">
        <v>0.1406</v>
      </c>
      <c r="AU35" s="9">
        <v>0.14080000000000001</v>
      </c>
      <c r="AV35" s="9">
        <v>0.14080000000000001</v>
      </c>
      <c r="AW35" s="9">
        <v>0.1409</v>
      </c>
      <c r="AX35" s="9">
        <v>0.14099999999999999</v>
      </c>
      <c r="AY35" s="9">
        <v>0.1411</v>
      </c>
      <c r="AZ35" s="9">
        <v>0.1411</v>
      </c>
      <c r="BA35" s="9">
        <v>0.14119999999999999</v>
      </c>
      <c r="BB35" s="9">
        <v>0.14130000000000001</v>
      </c>
      <c r="BC35" s="9">
        <v>0.1414</v>
      </c>
      <c r="BD35" s="9">
        <v>0.1414</v>
      </c>
      <c r="BE35" s="9">
        <v>0.14149999999999999</v>
      </c>
      <c r="BF35" s="9">
        <v>0.1416</v>
      </c>
      <c r="BG35" s="9">
        <v>0.14169999999999999</v>
      </c>
      <c r="BH35" s="9">
        <v>0.14180000000000001</v>
      </c>
      <c r="BI35" s="9">
        <v>0.14180000000000001</v>
      </c>
      <c r="BJ35" s="9">
        <v>0.1419</v>
      </c>
      <c r="BK35" s="9">
        <v>0.1419</v>
      </c>
      <c r="BL35" s="9">
        <v>0.1421</v>
      </c>
      <c r="BM35" s="9">
        <v>0.1421</v>
      </c>
      <c r="BO35" cm="1">
        <f t="array" ref="BO35:BP35">LINEST(O35:BM35,O2:BM2)</f>
        <v>9.4045248868778258E-5</v>
      </c>
      <c r="BP35">
        <v>0.1366946907993967</v>
      </c>
      <c r="BR35">
        <f>BO35 - 'Blank wells'!A12</f>
        <v>2.4456367162249549E-5</v>
      </c>
      <c r="BT35">
        <f t="shared" si="0"/>
        <v>1.682290504964222E-2</v>
      </c>
    </row>
    <row r="36" spans="1:72" x14ac:dyDescent="0.3">
      <c r="A36" s="14">
        <v>78</v>
      </c>
      <c r="B36">
        <v>1</v>
      </c>
      <c r="C36">
        <v>2</v>
      </c>
      <c r="D36" s="2" t="s">
        <v>33</v>
      </c>
      <c r="E36" s="9">
        <v>0.12770000000000001</v>
      </c>
      <c r="F36" s="9">
        <v>0.13669999999999999</v>
      </c>
      <c r="G36" s="9">
        <v>0.1363</v>
      </c>
      <c r="H36" s="9">
        <v>0.13539999999999999</v>
      </c>
      <c r="I36" s="9">
        <v>0.1353</v>
      </c>
      <c r="J36" s="9">
        <v>0.13539999999999999</v>
      </c>
      <c r="K36" s="9">
        <v>0.1356</v>
      </c>
      <c r="L36" s="9">
        <v>0.1358</v>
      </c>
      <c r="M36" s="9">
        <v>0.13600000000000001</v>
      </c>
      <c r="N36" s="9">
        <v>0.13619999999999999</v>
      </c>
      <c r="O36" s="9">
        <v>0.1363</v>
      </c>
      <c r="P36" s="9">
        <v>0.13639999999999999</v>
      </c>
      <c r="Q36" s="9">
        <v>0.1366</v>
      </c>
      <c r="R36" s="9">
        <v>0.1366</v>
      </c>
      <c r="S36" s="9">
        <v>0.1368</v>
      </c>
      <c r="T36" s="9">
        <v>0.13700000000000001</v>
      </c>
      <c r="U36" s="9">
        <v>0.13700000000000001</v>
      </c>
      <c r="V36" s="9">
        <v>0.1371</v>
      </c>
      <c r="W36" s="9">
        <v>0.13730000000000001</v>
      </c>
      <c r="X36" s="9">
        <v>0.13739999999999999</v>
      </c>
      <c r="Y36" s="9">
        <v>0.13750000000000001</v>
      </c>
      <c r="Z36" s="9">
        <v>0.1376</v>
      </c>
      <c r="AA36" s="9">
        <v>0.1376</v>
      </c>
      <c r="AB36" s="9">
        <v>0.13769999999999999</v>
      </c>
      <c r="AC36" s="9">
        <v>0.13789999999999999</v>
      </c>
      <c r="AD36" s="9">
        <v>0.13800000000000001</v>
      </c>
      <c r="AE36" s="9">
        <v>0.1381</v>
      </c>
      <c r="AF36" s="9">
        <v>0.13819999999999999</v>
      </c>
      <c r="AG36" s="9">
        <v>0.1384</v>
      </c>
      <c r="AH36" s="9">
        <v>0.13850000000000001</v>
      </c>
      <c r="AI36" s="9">
        <v>0.13850000000000001</v>
      </c>
      <c r="AJ36" s="9">
        <v>0.1386</v>
      </c>
      <c r="AK36" s="9">
        <v>0.13869999999999999</v>
      </c>
      <c r="AL36" s="9">
        <v>0.13869999999999999</v>
      </c>
      <c r="AM36" s="9">
        <v>0.13880000000000001</v>
      </c>
      <c r="AN36" s="9">
        <v>0.13900000000000001</v>
      </c>
      <c r="AO36" s="9">
        <v>0.13900000000000001</v>
      </c>
      <c r="AP36" s="9">
        <v>0.1391</v>
      </c>
      <c r="AQ36" s="9">
        <v>0.13919999999999999</v>
      </c>
      <c r="AR36" s="9">
        <v>0.13930000000000001</v>
      </c>
      <c r="AS36" s="9">
        <v>0.13930000000000001</v>
      </c>
      <c r="AT36" s="9">
        <v>0.13950000000000001</v>
      </c>
      <c r="AU36" s="9">
        <v>0.1396</v>
      </c>
      <c r="AV36" s="9">
        <v>0.1396</v>
      </c>
      <c r="AW36" s="9">
        <v>0.13980000000000001</v>
      </c>
      <c r="AX36" s="9">
        <v>0.13980000000000001</v>
      </c>
      <c r="AY36" s="9">
        <v>0.1399</v>
      </c>
      <c r="AZ36" s="9">
        <v>0.14000000000000001</v>
      </c>
      <c r="BA36" s="9">
        <v>0.14000000000000001</v>
      </c>
      <c r="BB36" s="9">
        <v>0.1401</v>
      </c>
      <c r="BC36" s="9">
        <v>0.14019999999999999</v>
      </c>
      <c r="BD36" s="9">
        <v>0.14019999999999999</v>
      </c>
      <c r="BE36" s="9">
        <v>0.14030000000000001</v>
      </c>
      <c r="BF36" s="9">
        <v>0.14030000000000001</v>
      </c>
      <c r="BG36" s="9">
        <v>0.1404</v>
      </c>
      <c r="BH36" s="9">
        <v>0.14050000000000001</v>
      </c>
      <c r="BI36" s="9">
        <v>0.14050000000000001</v>
      </c>
      <c r="BJ36" s="9">
        <v>0.1406</v>
      </c>
      <c r="BK36" s="9">
        <v>0.14069999999999999</v>
      </c>
      <c r="BL36" s="9">
        <v>0.14069999999999999</v>
      </c>
      <c r="BM36" s="9">
        <v>0.14080000000000001</v>
      </c>
      <c r="BO36" cm="1">
        <f t="array" ref="BO36:BP36">LINEST(O36:BM36,O2:BM2)</f>
        <v>8.9429864253393651E-5</v>
      </c>
      <c r="BP36">
        <v>0.13568760180995473</v>
      </c>
      <c r="BR36">
        <f>BO36 - 'Blank wells'!A12</f>
        <v>1.9840982546864941E-5</v>
      </c>
      <c r="BT36">
        <f t="shared" si="0"/>
        <v>1.3648100850920301E-2</v>
      </c>
    </row>
    <row r="37" spans="1:72" x14ac:dyDescent="0.3">
      <c r="A37" s="14">
        <v>78</v>
      </c>
      <c r="B37">
        <v>2</v>
      </c>
      <c r="C37">
        <v>1</v>
      </c>
      <c r="D37" s="2" t="s">
        <v>33</v>
      </c>
      <c r="E37" s="9">
        <v>0.1389</v>
      </c>
      <c r="F37" s="9">
        <v>0.1416</v>
      </c>
      <c r="G37" s="9">
        <v>0.14249999999999999</v>
      </c>
      <c r="H37" s="9">
        <v>0.1434</v>
      </c>
      <c r="I37" s="9">
        <v>0.14399999999999999</v>
      </c>
      <c r="J37" s="9">
        <v>0.14419999999999999</v>
      </c>
      <c r="K37" s="9">
        <v>0.14430000000000001</v>
      </c>
      <c r="L37" s="9">
        <v>0.14460000000000001</v>
      </c>
      <c r="M37" s="9">
        <v>0.1449</v>
      </c>
      <c r="N37" s="9">
        <v>0.14530000000000001</v>
      </c>
      <c r="O37" s="9">
        <v>0.14560000000000001</v>
      </c>
      <c r="P37" s="9">
        <v>0.1459</v>
      </c>
      <c r="Q37" s="9">
        <v>0.1462</v>
      </c>
      <c r="R37" s="9">
        <v>0.14649999999999999</v>
      </c>
      <c r="S37" s="9">
        <v>0.14680000000000001</v>
      </c>
      <c r="T37" s="9">
        <v>0.1472</v>
      </c>
      <c r="U37" s="9">
        <v>0.14749999999999999</v>
      </c>
      <c r="V37" s="9">
        <v>0.1479</v>
      </c>
      <c r="W37" s="9">
        <v>0.14810000000000001</v>
      </c>
      <c r="X37" s="9">
        <v>0.1484</v>
      </c>
      <c r="Y37" s="9">
        <v>0.14879999999999999</v>
      </c>
      <c r="Z37" s="9">
        <v>0.14910000000000001</v>
      </c>
      <c r="AA37" s="9">
        <v>0.14940000000000001</v>
      </c>
      <c r="AB37" s="9">
        <v>0.1497</v>
      </c>
      <c r="AC37" s="9">
        <v>0.15</v>
      </c>
      <c r="AD37" s="9">
        <v>0.15040000000000001</v>
      </c>
      <c r="AE37" s="9">
        <v>0.1507</v>
      </c>
      <c r="AF37" s="9">
        <v>0.1512</v>
      </c>
      <c r="AG37" s="9">
        <v>0.15140000000000001</v>
      </c>
      <c r="AH37" s="9">
        <v>0.15179999999999999</v>
      </c>
      <c r="AI37" s="9">
        <v>0.15210000000000001</v>
      </c>
      <c r="AJ37" s="9">
        <v>0.1525</v>
      </c>
      <c r="AK37" s="9">
        <v>0.15279999999999999</v>
      </c>
      <c r="AL37" s="9">
        <v>0.153</v>
      </c>
      <c r="AM37" s="9">
        <v>0.15340000000000001</v>
      </c>
      <c r="AN37" s="9">
        <v>0.15379999999999999</v>
      </c>
      <c r="AO37" s="9">
        <v>0.154</v>
      </c>
      <c r="AP37" s="9">
        <v>0.15440000000000001</v>
      </c>
      <c r="AQ37" s="9">
        <v>0.1547</v>
      </c>
      <c r="AR37" s="9">
        <v>0.155</v>
      </c>
      <c r="AS37" s="9">
        <v>0.15540000000000001</v>
      </c>
      <c r="AT37" s="9">
        <v>0.15570000000000001</v>
      </c>
      <c r="AU37" s="9">
        <v>0.15590000000000001</v>
      </c>
      <c r="AV37" s="9">
        <v>0.1565</v>
      </c>
      <c r="AW37" s="9">
        <v>0.15659999999999999</v>
      </c>
      <c r="AX37" s="9">
        <v>0.15690000000000001</v>
      </c>
      <c r="AY37" s="9">
        <v>0.15720000000000001</v>
      </c>
      <c r="AZ37" s="9">
        <v>0.15759999999999999</v>
      </c>
      <c r="BA37" s="9">
        <v>0.15790000000000001</v>
      </c>
      <c r="BB37" s="9">
        <v>0.1583</v>
      </c>
      <c r="BC37" s="9">
        <v>0.1585</v>
      </c>
      <c r="BD37" s="9">
        <v>0.15890000000000001</v>
      </c>
      <c r="BE37" s="9">
        <v>0.15920000000000001</v>
      </c>
      <c r="BF37" s="9">
        <v>0.1595</v>
      </c>
      <c r="BG37" s="9">
        <v>0.15989999999999999</v>
      </c>
      <c r="BH37" s="9">
        <v>0.16009999999999999</v>
      </c>
      <c r="BI37" s="9">
        <v>0.16039999999999999</v>
      </c>
      <c r="BJ37" s="9">
        <v>0.1608</v>
      </c>
      <c r="BK37" s="9">
        <v>0.161</v>
      </c>
      <c r="BL37" s="9">
        <v>0.16139999999999999</v>
      </c>
      <c r="BM37" s="9">
        <v>0.16159999999999999</v>
      </c>
      <c r="BO37" cm="1">
        <f t="array" ref="BO37:BP37">LINEST(O37:BM37,O2:BM2)</f>
        <v>3.2411764705882347E-4</v>
      </c>
      <c r="BP37">
        <v>0.14233431372549024</v>
      </c>
      <c r="BR37">
        <f>BO37 - 'Blank wells'!A12</f>
        <v>2.5452876535229474E-4</v>
      </c>
      <c r="BT37">
        <f t="shared" si="0"/>
        <v>0.1750837818027941</v>
      </c>
    </row>
    <row r="38" spans="1:72" x14ac:dyDescent="0.3">
      <c r="A38" s="14">
        <v>78</v>
      </c>
      <c r="B38">
        <v>2</v>
      </c>
      <c r="C38">
        <v>2</v>
      </c>
      <c r="D38" s="2" t="s">
        <v>33</v>
      </c>
      <c r="E38" s="9">
        <v>0.13009999999999999</v>
      </c>
      <c r="F38" s="9">
        <v>0.13400000000000001</v>
      </c>
      <c r="G38" s="9">
        <v>0.1356</v>
      </c>
      <c r="H38" s="9">
        <v>0.1361</v>
      </c>
      <c r="I38" s="9">
        <v>0.1363</v>
      </c>
      <c r="J38" s="9">
        <v>0.1366</v>
      </c>
      <c r="K38" s="9">
        <v>0.13669999999999999</v>
      </c>
      <c r="L38" s="9">
        <v>0.13689999999999999</v>
      </c>
      <c r="M38" s="9">
        <v>0.13719999999999999</v>
      </c>
      <c r="N38" s="9">
        <v>0.13750000000000001</v>
      </c>
      <c r="O38" s="9">
        <v>0.13750000000000001</v>
      </c>
      <c r="P38" s="9">
        <v>0.13769999999999999</v>
      </c>
      <c r="Q38" s="9">
        <v>0.13789999999999999</v>
      </c>
      <c r="R38" s="9">
        <v>0.13800000000000001</v>
      </c>
      <c r="S38" s="9">
        <v>0.13819999999999999</v>
      </c>
      <c r="T38" s="9">
        <v>0.13830000000000001</v>
      </c>
      <c r="U38" s="9">
        <v>0.13850000000000001</v>
      </c>
      <c r="V38" s="9">
        <v>0.13850000000000001</v>
      </c>
      <c r="W38" s="9">
        <v>0.13869999999999999</v>
      </c>
      <c r="X38" s="9">
        <v>0.1389</v>
      </c>
      <c r="Y38" s="9">
        <v>0.13900000000000001</v>
      </c>
      <c r="Z38" s="9">
        <v>0.1391</v>
      </c>
      <c r="AA38" s="9">
        <v>0.13919999999999999</v>
      </c>
      <c r="AB38" s="9">
        <v>0.13919999999999999</v>
      </c>
      <c r="AC38" s="9">
        <v>0.13950000000000001</v>
      </c>
      <c r="AD38" s="9">
        <v>0.1396</v>
      </c>
      <c r="AE38" s="9">
        <v>0.13969999999999999</v>
      </c>
      <c r="AF38" s="9">
        <v>0.13980000000000001</v>
      </c>
      <c r="AG38" s="9">
        <v>0.14000000000000001</v>
      </c>
      <c r="AH38" s="9">
        <v>0.1401</v>
      </c>
      <c r="AI38" s="9">
        <v>0.14019999999999999</v>
      </c>
      <c r="AJ38" s="9">
        <v>0.14030000000000001</v>
      </c>
      <c r="AK38" s="9">
        <v>0.1404</v>
      </c>
      <c r="AL38" s="9">
        <v>0.14050000000000001</v>
      </c>
      <c r="AM38" s="9">
        <v>0.1406</v>
      </c>
      <c r="AN38" s="9">
        <v>0.14080000000000001</v>
      </c>
      <c r="AO38" s="9">
        <v>0.1409</v>
      </c>
      <c r="AP38" s="9">
        <v>0.14099999999999999</v>
      </c>
      <c r="AQ38" s="9">
        <v>0.1411</v>
      </c>
      <c r="AR38" s="9">
        <v>0.14119999999999999</v>
      </c>
      <c r="AS38" s="9">
        <v>0.14130000000000001</v>
      </c>
      <c r="AT38" s="9">
        <v>0.1414</v>
      </c>
      <c r="AU38" s="9">
        <v>0.14149999999999999</v>
      </c>
      <c r="AV38" s="9">
        <v>0.1416</v>
      </c>
      <c r="AW38" s="9">
        <v>0.14169999999999999</v>
      </c>
      <c r="AX38" s="9">
        <v>0.1419</v>
      </c>
      <c r="AY38" s="9">
        <v>0.14199999999999999</v>
      </c>
      <c r="AZ38" s="9">
        <v>0.14199999999999999</v>
      </c>
      <c r="BA38" s="9">
        <v>0.14199999999999999</v>
      </c>
      <c r="BB38" s="9">
        <v>0.14219999999999999</v>
      </c>
      <c r="BC38" s="9">
        <v>0.14230000000000001</v>
      </c>
      <c r="BD38" s="9">
        <v>0.1424</v>
      </c>
      <c r="BE38" s="9">
        <v>0.1424</v>
      </c>
      <c r="BF38" s="9">
        <v>0.14249999999999999</v>
      </c>
      <c r="BG38" s="9">
        <v>0.14269999999999999</v>
      </c>
      <c r="BH38" s="9">
        <v>0.1429</v>
      </c>
      <c r="BI38" s="9">
        <v>0.14280000000000001</v>
      </c>
      <c r="BJ38" s="9">
        <v>0.1429</v>
      </c>
      <c r="BK38" s="9">
        <v>0.14299999999999999</v>
      </c>
      <c r="BL38" s="9">
        <v>0.1431</v>
      </c>
      <c r="BM38" s="9">
        <v>0.14319999999999999</v>
      </c>
      <c r="BO38" cm="1">
        <f t="array" ref="BO38:BP38">LINEST(O38:BM38,O2:BM2)</f>
        <v>1.1159276018099531E-4</v>
      </c>
      <c r="BP38">
        <v>0.13672562594268481</v>
      </c>
      <c r="BR38">
        <f>BO38 - 'Blank wells'!A12</f>
        <v>4.2003878474466602E-5</v>
      </c>
      <c r="BT38">
        <f t="shared" si="0"/>
        <v>2.8893386111057438E-2</v>
      </c>
    </row>
    <row r="39" spans="1:72" x14ac:dyDescent="0.3">
      <c r="A39" s="14">
        <v>78</v>
      </c>
      <c r="B39">
        <v>1</v>
      </c>
      <c r="C39">
        <v>1</v>
      </c>
      <c r="D39" s="2" t="s">
        <v>34</v>
      </c>
      <c r="E39" s="9">
        <v>0.13109999999999999</v>
      </c>
      <c r="F39" s="9">
        <v>0.1431</v>
      </c>
      <c r="G39" s="9">
        <v>0.13869999999999999</v>
      </c>
      <c r="H39" s="9">
        <v>0.14050000000000001</v>
      </c>
      <c r="I39" s="9">
        <v>0.14130000000000001</v>
      </c>
      <c r="J39" s="9">
        <v>0.14180000000000001</v>
      </c>
      <c r="K39" s="9">
        <v>0.14199999999999999</v>
      </c>
      <c r="L39" s="9">
        <v>0.14280000000000001</v>
      </c>
      <c r="M39" s="9">
        <v>0.14399999999999999</v>
      </c>
      <c r="N39" s="9">
        <v>0.1447</v>
      </c>
      <c r="O39" s="9">
        <v>0.14549999999999999</v>
      </c>
      <c r="P39" s="9">
        <v>0.14630000000000001</v>
      </c>
      <c r="Q39" s="9">
        <v>0.14699999999999999</v>
      </c>
      <c r="R39" s="9">
        <v>0.1477</v>
      </c>
      <c r="S39" s="9">
        <v>0.14849999999999999</v>
      </c>
      <c r="T39" s="9">
        <v>0.1492</v>
      </c>
      <c r="U39" s="9">
        <v>0.14990000000000001</v>
      </c>
      <c r="V39" s="9">
        <v>0.1507</v>
      </c>
      <c r="W39" s="9">
        <v>0.1515</v>
      </c>
      <c r="X39" s="9">
        <v>0.15229999999999999</v>
      </c>
      <c r="Y39" s="9">
        <v>0.153</v>
      </c>
      <c r="Z39" s="9">
        <v>0.1537</v>
      </c>
      <c r="AA39" s="9">
        <v>0.15440000000000001</v>
      </c>
      <c r="AB39" s="9">
        <v>0.1552</v>
      </c>
      <c r="AC39" s="9">
        <v>0.15590000000000001</v>
      </c>
      <c r="AD39" s="9">
        <v>0.15670000000000001</v>
      </c>
      <c r="AE39" s="9">
        <v>0.1575</v>
      </c>
      <c r="AF39" s="9">
        <v>0.1583</v>
      </c>
      <c r="AG39" s="9">
        <v>0.159</v>
      </c>
      <c r="AH39" s="9">
        <v>0.15989999999999999</v>
      </c>
      <c r="AI39" s="9">
        <v>0.16059999999999999</v>
      </c>
      <c r="AJ39" s="9">
        <v>0.16139999999999999</v>
      </c>
      <c r="AK39" s="9">
        <v>0.16209999999999999</v>
      </c>
      <c r="AL39" s="9">
        <v>0.1628</v>
      </c>
      <c r="AM39" s="9">
        <v>0.1636</v>
      </c>
      <c r="AN39" s="9">
        <v>0.1643</v>
      </c>
      <c r="AO39" s="9">
        <v>0.1651</v>
      </c>
      <c r="AP39" s="9">
        <v>0.1658</v>
      </c>
      <c r="AQ39" s="9">
        <v>0.16650000000000001</v>
      </c>
      <c r="AR39" s="9">
        <v>0.16739999999999999</v>
      </c>
      <c r="AS39" s="9">
        <v>0.1681</v>
      </c>
      <c r="AT39" s="9">
        <v>0.16880000000000001</v>
      </c>
      <c r="AU39" s="9">
        <v>0.1696</v>
      </c>
      <c r="AV39" s="9">
        <v>0.17030000000000001</v>
      </c>
      <c r="AW39" s="9">
        <v>0.17100000000000001</v>
      </c>
      <c r="AX39" s="9">
        <v>0.17180000000000001</v>
      </c>
      <c r="AY39" s="9">
        <v>0.17249999999999999</v>
      </c>
      <c r="AZ39" s="9">
        <v>0.17330000000000001</v>
      </c>
      <c r="BA39" s="9">
        <v>0.1741</v>
      </c>
      <c r="BB39" s="9">
        <v>0.17480000000000001</v>
      </c>
      <c r="BC39" s="9">
        <v>0.17560000000000001</v>
      </c>
      <c r="BD39" s="9">
        <v>0.1764</v>
      </c>
      <c r="BE39" s="9">
        <v>0.17699999999999999</v>
      </c>
      <c r="BF39" s="9">
        <v>0.1779</v>
      </c>
      <c r="BG39" s="9">
        <v>0.17860000000000001</v>
      </c>
      <c r="BH39" s="9">
        <v>0.1794</v>
      </c>
      <c r="BI39" s="9">
        <v>0.1802</v>
      </c>
      <c r="BJ39" s="9">
        <v>0.18090000000000001</v>
      </c>
      <c r="BK39" s="9">
        <v>0.18160000000000001</v>
      </c>
      <c r="BL39" s="9">
        <v>0.18240000000000001</v>
      </c>
      <c r="BM39" s="9">
        <v>0.1832</v>
      </c>
      <c r="BO39" cm="1">
        <f t="array" ref="BO39:BP39">LINEST(O39:BM39,O2:BM2)</f>
        <v>7.5361085972850664E-4</v>
      </c>
      <c r="BP39">
        <v>0.13792361990950228</v>
      </c>
      <c r="BR39">
        <f>BO39 - 'Blank wells'!A12</f>
        <v>6.840219780219779E-4</v>
      </c>
      <c r="BT39">
        <f t="shared" si="0"/>
        <v>0.47052110036582112</v>
      </c>
    </row>
    <row r="40" spans="1:72" x14ac:dyDescent="0.3">
      <c r="A40" s="14">
        <v>78</v>
      </c>
      <c r="B40">
        <v>1</v>
      </c>
      <c r="C40">
        <v>2</v>
      </c>
      <c r="D40" s="2" t="s">
        <v>34</v>
      </c>
      <c r="E40" s="9">
        <v>0.1285</v>
      </c>
      <c r="F40" s="9">
        <v>0.13550000000000001</v>
      </c>
      <c r="G40" s="9">
        <v>0.1389</v>
      </c>
      <c r="H40" s="9">
        <v>0.1386</v>
      </c>
      <c r="I40" s="9">
        <v>0.1386</v>
      </c>
      <c r="J40" s="9">
        <v>0.13919999999999999</v>
      </c>
      <c r="K40" s="9">
        <v>0.14000000000000001</v>
      </c>
      <c r="L40" s="9">
        <v>0.1406</v>
      </c>
      <c r="M40" s="9">
        <v>0.14169999999999999</v>
      </c>
      <c r="N40" s="9">
        <v>0.14199999999999999</v>
      </c>
      <c r="O40" s="9">
        <v>0.1424</v>
      </c>
      <c r="P40" s="9">
        <v>0.1431</v>
      </c>
      <c r="Q40" s="9">
        <v>0.14369999999999999</v>
      </c>
      <c r="R40" s="9">
        <v>0.14430000000000001</v>
      </c>
      <c r="S40" s="9">
        <v>0.1449</v>
      </c>
      <c r="T40" s="9">
        <v>0.14549999999999999</v>
      </c>
      <c r="U40" s="9">
        <v>0.14610000000000001</v>
      </c>
      <c r="V40" s="9">
        <v>0.14660000000000001</v>
      </c>
      <c r="W40" s="9">
        <v>0.1474</v>
      </c>
      <c r="X40" s="9">
        <v>0.14779999999999999</v>
      </c>
      <c r="Y40" s="9">
        <v>0.14849999999999999</v>
      </c>
      <c r="Z40" s="9">
        <v>0.14910000000000001</v>
      </c>
      <c r="AA40" s="9">
        <v>0.14949999999999999</v>
      </c>
      <c r="AB40" s="9">
        <v>0.15029999999999999</v>
      </c>
      <c r="AC40" s="9">
        <v>0.1507</v>
      </c>
      <c r="AD40" s="9">
        <v>0.15129999999999999</v>
      </c>
      <c r="AE40" s="9">
        <v>0.15190000000000001</v>
      </c>
      <c r="AF40" s="9">
        <v>0.1525</v>
      </c>
      <c r="AG40" s="9">
        <v>0.15310000000000001</v>
      </c>
      <c r="AH40" s="9">
        <v>0.15359999999999999</v>
      </c>
      <c r="AI40" s="9">
        <v>0.15429999999999999</v>
      </c>
      <c r="AJ40" s="9">
        <v>0.15479999999999999</v>
      </c>
      <c r="AK40" s="9">
        <v>0.15529999999999999</v>
      </c>
      <c r="AL40" s="9">
        <v>0.15579999999999999</v>
      </c>
      <c r="AM40" s="9">
        <v>0.15640000000000001</v>
      </c>
      <c r="AN40" s="9">
        <v>0.157</v>
      </c>
      <c r="AO40" s="9">
        <v>0.15740000000000001</v>
      </c>
      <c r="AP40" s="9">
        <v>0.158</v>
      </c>
      <c r="AQ40" s="9">
        <v>0.1585</v>
      </c>
      <c r="AR40" s="9">
        <v>0.15909999999999999</v>
      </c>
      <c r="AS40" s="9">
        <v>0.15970000000000001</v>
      </c>
      <c r="AT40" s="9">
        <v>0.16020000000000001</v>
      </c>
      <c r="AU40" s="9">
        <v>0.16070000000000001</v>
      </c>
      <c r="AV40" s="9">
        <v>0.1613</v>
      </c>
      <c r="AW40" s="9">
        <v>0.1618</v>
      </c>
      <c r="AX40" s="9">
        <v>0.1623</v>
      </c>
      <c r="AY40" s="9">
        <v>0.16289999999999999</v>
      </c>
      <c r="AZ40" s="9">
        <v>0.16339999999999999</v>
      </c>
      <c r="BA40" s="9">
        <v>0.16389999999999999</v>
      </c>
      <c r="BB40" s="9">
        <v>0.16439999999999999</v>
      </c>
      <c r="BC40" s="9">
        <v>0.1651</v>
      </c>
      <c r="BD40" s="9">
        <v>0.1656</v>
      </c>
      <c r="BE40" s="9">
        <v>0.1661</v>
      </c>
      <c r="BF40" s="9">
        <v>0.1666</v>
      </c>
      <c r="BG40" s="9">
        <v>0.1671</v>
      </c>
      <c r="BH40" s="9">
        <v>0.1676</v>
      </c>
      <c r="BI40" s="9">
        <v>0.16819999999999999</v>
      </c>
      <c r="BJ40" s="9">
        <v>0.16880000000000001</v>
      </c>
      <c r="BK40" s="9">
        <v>0.16919999999999999</v>
      </c>
      <c r="BL40" s="9">
        <v>0.16980000000000001</v>
      </c>
      <c r="BM40" s="9">
        <v>0.1704</v>
      </c>
      <c r="BO40" cm="1">
        <f t="array" ref="BO40:BP40">LINEST(O40:BM40,O2:BM2)</f>
        <v>5.540814479638006E-4</v>
      </c>
      <c r="BP40">
        <v>0.13735224736048265</v>
      </c>
      <c r="BR40">
        <f>BO40 - 'Blank wells'!A12</f>
        <v>4.8449256625727186E-4</v>
      </c>
      <c r="BT40">
        <f t="shared" si="0"/>
        <v>0.33326995728068182</v>
      </c>
    </row>
    <row r="41" spans="1:72" x14ac:dyDescent="0.3">
      <c r="A41" s="14">
        <v>78</v>
      </c>
      <c r="B41">
        <v>2</v>
      </c>
      <c r="C41">
        <v>1</v>
      </c>
      <c r="D41" s="2" t="s">
        <v>34</v>
      </c>
      <c r="E41" s="9">
        <v>0.1331</v>
      </c>
      <c r="F41" s="9">
        <v>0.13639999999999999</v>
      </c>
      <c r="G41" s="9">
        <v>0.1391</v>
      </c>
      <c r="H41" s="9">
        <v>0.1404</v>
      </c>
      <c r="I41" s="9">
        <v>0.14099999999999999</v>
      </c>
      <c r="J41" s="9">
        <v>0.1414</v>
      </c>
      <c r="K41" s="9">
        <v>0.14219999999999999</v>
      </c>
      <c r="L41" s="9">
        <v>0.14280000000000001</v>
      </c>
      <c r="M41" s="9">
        <v>0.14399999999999999</v>
      </c>
      <c r="N41" s="9">
        <v>0.1447</v>
      </c>
      <c r="O41" s="9">
        <v>0.14499999999999999</v>
      </c>
      <c r="P41" s="9">
        <v>0.14580000000000001</v>
      </c>
      <c r="Q41" s="9">
        <v>0.14630000000000001</v>
      </c>
      <c r="R41" s="9">
        <v>0.14710000000000001</v>
      </c>
      <c r="S41" s="9">
        <v>0.14779999999999999</v>
      </c>
      <c r="T41" s="9">
        <v>0.14860000000000001</v>
      </c>
      <c r="U41" s="9">
        <v>0.1492</v>
      </c>
      <c r="V41" s="9">
        <v>0.14979999999999999</v>
      </c>
      <c r="W41" s="9">
        <v>0.15049999999999999</v>
      </c>
      <c r="X41" s="9">
        <v>0.15110000000000001</v>
      </c>
      <c r="Y41" s="9">
        <v>0.15190000000000001</v>
      </c>
      <c r="Z41" s="9">
        <v>0.15260000000000001</v>
      </c>
      <c r="AA41" s="9">
        <v>0.1532</v>
      </c>
      <c r="AB41" s="9">
        <v>0.15379999999999999</v>
      </c>
      <c r="AC41" s="9">
        <v>0.1545</v>
      </c>
      <c r="AD41" s="9">
        <v>0.1552</v>
      </c>
      <c r="AE41" s="9">
        <v>0.15579999999999999</v>
      </c>
      <c r="AF41" s="9">
        <v>0.1565</v>
      </c>
      <c r="AG41" s="9">
        <v>0.15720000000000001</v>
      </c>
      <c r="AH41" s="9">
        <v>0.15790000000000001</v>
      </c>
      <c r="AI41" s="9">
        <v>0.15859999999999999</v>
      </c>
      <c r="AJ41" s="9">
        <v>0.15920000000000001</v>
      </c>
      <c r="AK41" s="9">
        <v>0.1598</v>
      </c>
      <c r="AL41" s="9">
        <v>0.1605</v>
      </c>
      <c r="AM41" s="9">
        <v>0.16120000000000001</v>
      </c>
      <c r="AN41" s="9">
        <v>0.1618</v>
      </c>
      <c r="AO41" s="9">
        <v>0.16239999999999999</v>
      </c>
      <c r="AP41" s="9">
        <v>0.16309999999999999</v>
      </c>
      <c r="AQ41" s="9">
        <v>0.16370000000000001</v>
      </c>
      <c r="AR41" s="9">
        <v>0.16439999999999999</v>
      </c>
      <c r="AS41" s="9">
        <v>0.1651</v>
      </c>
      <c r="AT41" s="9">
        <v>0.1656</v>
      </c>
      <c r="AU41" s="9">
        <v>0.1663</v>
      </c>
      <c r="AV41" s="9">
        <v>0.16700000000000001</v>
      </c>
      <c r="AW41" s="9">
        <v>0.16750000000000001</v>
      </c>
      <c r="AX41" s="9">
        <v>0.16819999999999999</v>
      </c>
      <c r="AY41" s="9">
        <v>0.16880000000000001</v>
      </c>
      <c r="AZ41" s="9">
        <v>0.16950000000000001</v>
      </c>
      <c r="BA41" s="9">
        <v>0.17019999999999999</v>
      </c>
      <c r="BB41" s="9">
        <v>0.17080000000000001</v>
      </c>
      <c r="BC41" s="9">
        <v>0.17150000000000001</v>
      </c>
      <c r="BD41" s="9">
        <v>0.1721</v>
      </c>
      <c r="BE41" s="9">
        <v>0.17269999999999999</v>
      </c>
      <c r="BF41" s="9">
        <v>0.17330000000000001</v>
      </c>
      <c r="BG41" s="9">
        <v>0.17399999999999999</v>
      </c>
      <c r="BH41" s="9">
        <v>0.17460000000000001</v>
      </c>
      <c r="BI41" s="9">
        <v>0.17519999999999999</v>
      </c>
      <c r="BJ41" s="9">
        <v>0.17599999999999999</v>
      </c>
      <c r="BK41" s="9">
        <v>0.17660000000000001</v>
      </c>
      <c r="BL41" s="9">
        <v>0.17730000000000001</v>
      </c>
      <c r="BM41" s="9">
        <v>0.1782</v>
      </c>
      <c r="BO41" cm="1">
        <f t="array" ref="BO41:BP41">LINEST(O41:BM41,O2:BM2)</f>
        <v>6.5500452488687771E-4</v>
      </c>
      <c r="BP41">
        <v>0.13874150829562595</v>
      </c>
      <c r="BR41">
        <f>BO41 - 'Blank wells'!A12</f>
        <v>5.8541564318034898E-4</v>
      </c>
      <c r="BT41">
        <f t="shared" si="0"/>
        <v>0.402692342426068</v>
      </c>
    </row>
    <row r="42" spans="1:72" x14ac:dyDescent="0.3">
      <c r="A42" s="4">
        <v>78</v>
      </c>
      <c r="B42" s="4">
        <v>2</v>
      </c>
      <c r="C42" s="4">
        <v>2</v>
      </c>
      <c r="D42" s="5" t="s">
        <v>34</v>
      </c>
      <c r="E42" s="9">
        <v>0.13389999999999999</v>
      </c>
      <c r="F42" s="9">
        <v>0.1394</v>
      </c>
      <c r="G42" s="9">
        <v>0.13900000000000001</v>
      </c>
      <c r="H42" s="9">
        <v>0.13919999999999999</v>
      </c>
      <c r="I42" s="9">
        <v>0.14019999999999999</v>
      </c>
      <c r="J42" s="9">
        <v>0.1406</v>
      </c>
      <c r="K42" s="9">
        <v>0.1409</v>
      </c>
      <c r="L42" s="9">
        <v>0.14149999999999999</v>
      </c>
      <c r="M42" s="9">
        <v>0.14249999999999999</v>
      </c>
      <c r="N42" s="9">
        <v>0.14299999999999999</v>
      </c>
      <c r="O42" s="9">
        <v>0.14349999999999999</v>
      </c>
      <c r="P42" s="9">
        <v>0.14419999999999999</v>
      </c>
      <c r="Q42" s="9">
        <v>0.14510000000000001</v>
      </c>
      <c r="R42" s="9">
        <v>0.14549999999999999</v>
      </c>
      <c r="S42" s="9">
        <v>0.14630000000000001</v>
      </c>
      <c r="T42" s="9">
        <v>0.1469</v>
      </c>
      <c r="U42" s="9">
        <v>0.14749999999999999</v>
      </c>
      <c r="V42" s="9">
        <v>0.14849999999999999</v>
      </c>
      <c r="W42" s="9">
        <v>0.14879999999999999</v>
      </c>
      <c r="X42" s="9">
        <v>0.14929999999999999</v>
      </c>
      <c r="Y42" s="9">
        <v>0.15</v>
      </c>
      <c r="Z42" s="9">
        <v>0.15060000000000001</v>
      </c>
      <c r="AA42" s="9">
        <v>0.1512</v>
      </c>
      <c r="AB42" s="9">
        <v>0.15179999999999999</v>
      </c>
      <c r="AC42" s="9">
        <v>0.1525</v>
      </c>
      <c r="AD42" s="9">
        <v>0.15310000000000001</v>
      </c>
      <c r="AE42" s="9">
        <v>0.15379999999999999</v>
      </c>
      <c r="AF42" s="9">
        <v>0.15440000000000001</v>
      </c>
      <c r="AG42" s="9">
        <v>0.155</v>
      </c>
      <c r="AH42" s="9">
        <v>0.15559999999999999</v>
      </c>
      <c r="AI42" s="9">
        <v>0.15629999999999999</v>
      </c>
      <c r="AJ42" s="9">
        <v>0.15690000000000001</v>
      </c>
      <c r="AK42" s="9">
        <v>0.15740000000000001</v>
      </c>
      <c r="AL42" s="9">
        <v>0.15790000000000001</v>
      </c>
      <c r="AM42" s="9">
        <v>0.15870000000000001</v>
      </c>
      <c r="AN42" s="9">
        <v>0.1593</v>
      </c>
      <c r="AO42" s="9">
        <v>0.1598</v>
      </c>
      <c r="AP42" s="9">
        <v>0.1605</v>
      </c>
      <c r="AQ42" s="9">
        <v>0.16109999999999999</v>
      </c>
      <c r="AR42" s="9">
        <v>0.16159999999999999</v>
      </c>
      <c r="AS42" s="9">
        <v>0.16220000000000001</v>
      </c>
      <c r="AT42" s="9">
        <v>0.16289999999999999</v>
      </c>
      <c r="AU42" s="9">
        <v>0.16350000000000001</v>
      </c>
      <c r="AV42" s="9">
        <v>0.16400000000000001</v>
      </c>
      <c r="AW42" s="9">
        <v>0.1646</v>
      </c>
      <c r="AX42" s="9">
        <v>0.16520000000000001</v>
      </c>
      <c r="AY42" s="9">
        <v>0.1658</v>
      </c>
      <c r="AZ42" s="9">
        <v>0.16639999999999999</v>
      </c>
      <c r="BA42" s="9">
        <v>0.16700000000000001</v>
      </c>
      <c r="BB42" s="9">
        <v>0.16750000000000001</v>
      </c>
      <c r="BC42" s="9">
        <v>0.1681</v>
      </c>
      <c r="BD42" s="9">
        <v>0.16869999999999999</v>
      </c>
      <c r="BE42" s="9">
        <v>0.16930000000000001</v>
      </c>
      <c r="BF42" s="9">
        <v>0.1701</v>
      </c>
      <c r="BG42" s="9">
        <v>0.1706</v>
      </c>
      <c r="BH42" s="9">
        <v>0.1711</v>
      </c>
      <c r="BI42" s="9">
        <v>0.17169999999999999</v>
      </c>
      <c r="BJ42" s="9">
        <v>0.17230000000000001</v>
      </c>
      <c r="BK42" s="9">
        <v>0.1729</v>
      </c>
      <c r="BL42" s="9">
        <v>0.1734</v>
      </c>
      <c r="BM42" s="9">
        <v>0.1739</v>
      </c>
      <c r="BO42" cm="1">
        <f t="array" ref="BO42:BP42">LINEST(O42:BM42,O2:BM2)</f>
        <v>6.0568325791855195E-4</v>
      </c>
      <c r="BP42">
        <v>0.13790500754147814</v>
      </c>
      <c r="BR42">
        <f>BO42 - 'Blank wells'!A12</f>
        <v>5.3609437621202321E-4</v>
      </c>
      <c r="BT42">
        <f t="shared" si="0"/>
        <v>0.36876551324364748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1766-120B-4B0F-AD32-78CDFE6050D4}">
  <dimension ref="A1:BV27"/>
  <sheetViews>
    <sheetView topLeftCell="BF1" zoomScale="70" zoomScaleNormal="70" workbookViewId="0">
      <selection activeCell="BT11" sqref="BT11"/>
    </sheetView>
  </sheetViews>
  <sheetFormatPr defaultRowHeight="14.4" x14ac:dyDescent="0.3"/>
  <cols>
    <col min="1" max="1" width="10.77734375" customWidth="1"/>
    <col min="2" max="2" width="18.44140625" customWidth="1"/>
    <col min="3" max="3" width="17.88671875" customWidth="1"/>
    <col min="4" max="4" width="11.21875" customWidth="1"/>
  </cols>
  <sheetData>
    <row r="1" spans="1:74" x14ac:dyDescent="0.3">
      <c r="A1" s="11" t="s">
        <v>39</v>
      </c>
      <c r="D1" s="2"/>
      <c r="E1" t="s">
        <v>11</v>
      </c>
    </row>
    <row r="2" spans="1:74" x14ac:dyDescent="0.3">
      <c r="A2" s="4" t="s">
        <v>31</v>
      </c>
      <c r="B2" s="4" t="s">
        <v>35</v>
      </c>
      <c r="C2" s="4" t="s">
        <v>36</v>
      </c>
      <c r="D2" s="5" t="s">
        <v>32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 s="4">
        <v>46</v>
      </c>
      <c r="AZ2" s="4">
        <v>47</v>
      </c>
      <c r="BA2" s="4">
        <v>48</v>
      </c>
      <c r="BB2" s="4">
        <v>49</v>
      </c>
      <c r="BC2" s="4">
        <v>50</v>
      </c>
      <c r="BD2" s="4">
        <v>51</v>
      </c>
      <c r="BE2" s="4">
        <v>52</v>
      </c>
      <c r="BF2" s="4">
        <v>53</v>
      </c>
      <c r="BG2" s="4">
        <v>54</v>
      </c>
      <c r="BH2" s="4">
        <v>55</v>
      </c>
      <c r="BI2" s="4">
        <v>56</v>
      </c>
      <c r="BJ2" s="4">
        <v>57</v>
      </c>
      <c r="BK2" s="4">
        <v>58</v>
      </c>
      <c r="BL2" s="4">
        <v>59</v>
      </c>
      <c r="BM2" s="4">
        <v>60</v>
      </c>
      <c r="BO2" t="s">
        <v>37</v>
      </c>
      <c r="BR2" t="s">
        <v>38</v>
      </c>
      <c r="BT2" t="s">
        <v>42</v>
      </c>
    </row>
    <row r="3" spans="1:74" x14ac:dyDescent="0.3">
      <c r="A3">
        <v>0</v>
      </c>
      <c r="B3">
        <v>1</v>
      </c>
      <c r="C3">
        <v>1</v>
      </c>
      <c r="D3" s="2" t="s">
        <v>33</v>
      </c>
      <c r="E3" s="9">
        <v>0.14299999999999999</v>
      </c>
      <c r="F3" s="9">
        <v>0.1588</v>
      </c>
      <c r="G3" s="9">
        <v>0.16239999999999999</v>
      </c>
      <c r="H3" s="9">
        <v>0.16309999999999999</v>
      </c>
      <c r="I3" s="9">
        <v>0.1633</v>
      </c>
      <c r="J3" s="9">
        <v>0.16370000000000001</v>
      </c>
      <c r="K3" s="9">
        <v>0.1641</v>
      </c>
      <c r="L3" s="9">
        <v>0.16439999999999999</v>
      </c>
      <c r="M3" s="9">
        <v>0.16470000000000001</v>
      </c>
      <c r="N3" s="9">
        <v>0.16489999999999999</v>
      </c>
      <c r="O3" s="9">
        <v>0.1653</v>
      </c>
      <c r="P3" s="9">
        <v>0.1656</v>
      </c>
      <c r="Q3" s="9">
        <v>0.16589999999999999</v>
      </c>
      <c r="R3" s="9">
        <v>0.16619999999999999</v>
      </c>
      <c r="S3" s="9">
        <v>0.16639999999999999</v>
      </c>
      <c r="T3" s="9">
        <v>0.16650000000000001</v>
      </c>
      <c r="U3" s="9">
        <v>0.16669999999999999</v>
      </c>
      <c r="V3" s="9">
        <v>0.16689999999999999</v>
      </c>
      <c r="W3" s="9">
        <v>0.16700000000000001</v>
      </c>
      <c r="X3" s="9">
        <v>0.16719999999999999</v>
      </c>
      <c r="Y3" s="9">
        <v>0.16719999999999999</v>
      </c>
      <c r="Z3" s="9">
        <v>0.16739999999999999</v>
      </c>
      <c r="AA3" s="9">
        <v>0.16750000000000001</v>
      </c>
      <c r="AB3" s="9">
        <v>0.16769999999999999</v>
      </c>
      <c r="AC3" s="9">
        <v>0.16769999999999999</v>
      </c>
      <c r="AD3" s="9">
        <v>0.16789999999999999</v>
      </c>
      <c r="AE3" s="9">
        <v>0.1681</v>
      </c>
      <c r="AF3" s="9">
        <v>0.16819999999999999</v>
      </c>
      <c r="AG3" s="9">
        <v>0.16830000000000001</v>
      </c>
      <c r="AH3" s="9">
        <v>0.16839999999999999</v>
      </c>
      <c r="AI3" s="9">
        <v>0.16839999999999999</v>
      </c>
      <c r="AJ3" s="9">
        <v>0.1686</v>
      </c>
      <c r="AK3" s="9">
        <v>0.1686</v>
      </c>
      <c r="AL3" s="9">
        <v>0.16850000000000001</v>
      </c>
      <c r="AM3" s="9">
        <v>0.1686</v>
      </c>
      <c r="AN3" s="9">
        <v>0.16880000000000001</v>
      </c>
      <c r="AO3" s="9">
        <v>0.16880000000000001</v>
      </c>
      <c r="AP3" s="9">
        <v>0.16900000000000001</v>
      </c>
      <c r="AQ3" s="9">
        <v>0.16900000000000001</v>
      </c>
      <c r="AR3" s="9">
        <v>0.1691</v>
      </c>
      <c r="AS3" s="9">
        <v>0.1696</v>
      </c>
      <c r="AT3" s="9">
        <v>0.16969999999999999</v>
      </c>
      <c r="AU3" s="9">
        <v>0.1696</v>
      </c>
      <c r="AV3" s="9">
        <v>0.16969999999999999</v>
      </c>
      <c r="AW3" s="9">
        <v>0.16980000000000001</v>
      </c>
      <c r="AX3" s="9">
        <v>0.1696</v>
      </c>
      <c r="AY3" s="9">
        <v>0.16969999999999999</v>
      </c>
      <c r="AZ3" s="9">
        <v>0.16980000000000001</v>
      </c>
      <c r="BA3" s="9">
        <v>0.16980000000000001</v>
      </c>
      <c r="BB3" s="9">
        <v>0.1699</v>
      </c>
      <c r="BC3" s="9">
        <v>0.1701</v>
      </c>
      <c r="BD3" s="9">
        <v>0.17019999999999999</v>
      </c>
      <c r="BE3" s="9">
        <v>0.17</v>
      </c>
      <c r="BF3" s="9">
        <v>0.1701</v>
      </c>
      <c r="BG3" s="9">
        <v>0.17019999999999999</v>
      </c>
      <c r="BH3" s="9">
        <v>0.17030000000000001</v>
      </c>
      <c r="BI3" s="9">
        <v>0.17030000000000001</v>
      </c>
      <c r="BJ3" s="9">
        <v>0.1704</v>
      </c>
      <c r="BK3" s="9">
        <v>0.1704</v>
      </c>
      <c r="BL3" s="9">
        <v>0.1704</v>
      </c>
      <c r="BM3" s="9">
        <v>0.17050000000000001</v>
      </c>
      <c r="BO3" cm="1">
        <f t="array" ref="BO3:BP3">LINEST(O3:BM3,O2:BM2)</f>
        <v>9.4959276018099649E-5</v>
      </c>
      <c r="BP3">
        <v>0.16529603318250383</v>
      </c>
      <c r="BR3">
        <f>BO3 - 'Blank wells'!A12</f>
        <v>2.537039431157094E-5</v>
      </c>
      <c r="BT3">
        <f>BR3/(BV$5*BV$8*10)</f>
        <v>1.7451640783114685E-2</v>
      </c>
    </row>
    <row r="4" spans="1:74" x14ac:dyDescent="0.3">
      <c r="A4">
        <v>0</v>
      </c>
      <c r="B4">
        <v>1</v>
      </c>
      <c r="C4">
        <v>2</v>
      </c>
      <c r="D4" s="2" t="s">
        <v>33</v>
      </c>
      <c r="E4" s="9">
        <v>0.14779999999999999</v>
      </c>
      <c r="F4" s="9">
        <v>0.16270000000000001</v>
      </c>
      <c r="G4" s="9">
        <v>0.1671</v>
      </c>
      <c r="H4" s="9">
        <v>0.1668</v>
      </c>
      <c r="I4" s="9">
        <v>0.16569999999999999</v>
      </c>
      <c r="J4" s="9">
        <v>0.1658</v>
      </c>
      <c r="K4" s="9">
        <v>0.16619999999999999</v>
      </c>
      <c r="L4" s="9">
        <v>0.1668</v>
      </c>
      <c r="M4" s="9">
        <v>0.1671</v>
      </c>
      <c r="N4" s="9">
        <v>0.1673</v>
      </c>
      <c r="O4" s="9">
        <v>0.16739999999999999</v>
      </c>
      <c r="P4" s="9">
        <v>0.1676</v>
      </c>
      <c r="Q4" s="9">
        <v>0.1678</v>
      </c>
      <c r="R4" s="9">
        <v>0.16800000000000001</v>
      </c>
      <c r="S4" s="9">
        <v>0.16819999999999999</v>
      </c>
      <c r="T4" s="9">
        <v>0.16839999999999999</v>
      </c>
      <c r="U4" s="9">
        <v>0.1686</v>
      </c>
      <c r="V4" s="9">
        <v>0.16880000000000001</v>
      </c>
      <c r="W4" s="9">
        <v>0.16889999999999999</v>
      </c>
      <c r="X4" s="9">
        <v>0.1691</v>
      </c>
      <c r="Y4" s="9">
        <v>0.16919999999999999</v>
      </c>
      <c r="Z4" s="9">
        <v>0.1694</v>
      </c>
      <c r="AA4" s="9">
        <v>0.16950000000000001</v>
      </c>
      <c r="AB4" s="9">
        <v>0.16950000000000001</v>
      </c>
      <c r="AC4" s="9">
        <v>0.16980000000000001</v>
      </c>
      <c r="AD4" s="9">
        <v>0.17</v>
      </c>
      <c r="AE4" s="9">
        <v>0.17</v>
      </c>
      <c r="AF4" s="9">
        <v>0.17030000000000001</v>
      </c>
      <c r="AG4" s="9">
        <v>0.17030000000000001</v>
      </c>
      <c r="AH4" s="9">
        <v>0.1704</v>
      </c>
      <c r="AI4" s="9">
        <v>0.17050000000000001</v>
      </c>
      <c r="AJ4" s="9">
        <v>0.1706</v>
      </c>
      <c r="AK4" s="9">
        <v>0.17069999999999999</v>
      </c>
      <c r="AL4" s="9">
        <v>0.17080000000000001</v>
      </c>
      <c r="AM4" s="9">
        <v>0.1709</v>
      </c>
      <c r="AN4" s="9">
        <v>0.17100000000000001</v>
      </c>
      <c r="AO4" s="9">
        <v>0.1711</v>
      </c>
      <c r="AP4" s="9">
        <v>0.17119999999999999</v>
      </c>
      <c r="AQ4" s="9">
        <v>0.17119999999999999</v>
      </c>
      <c r="AR4" s="9">
        <v>0.17130000000000001</v>
      </c>
      <c r="AS4" s="9">
        <v>0.1714</v>
      </c>
      <c r="AT4" s="9">
        <v>0.17150000000000001</v>
      </c>
      <c r="AU4" s="9">
        <v>0.1716</v>
      </c>
      <c r="AV4" s="9">
        <v>0.17169999999999999</v>
      </c>
      <c r="AW4" s="9">
        <v>0.17180000000000001</v>
      </c>
      <c r="AX4" s="9">
        <v>0.17180000000000001</v>
      </c>
      <c r="AY4" s="9">
        <v>0.1719</v>
      </c>
      <c r="AZ4" s="9">
        <v>0.17199999999999999</v>
      </c>
      <c r="BA4" s="9">
        <v>0.1721</v>
      </c>
      <c r="BB4" s="9">
        <v>0.1721</v>
      </c>
      <c r="BC4" s="9">
        <v>0.17230000000000001</v>
      </c>
      <c r="BD4" s="9">
        <v>0.17230000000000001</v>
      </c>
      <c r="BE4" s="9">
        <v>0.17230000000000001</v>
      </c>
      <c r="BF4" s="9">
        <v>0.17249999999999999</v>
      </c>
      <c r="BG4" s="9">
        <v>0.17249999999999999</v>
      </c>
      <c r="BH4" s="9">
        <v>0.17249999999999999</v>
      </c>
      <c r="BI4" s="9">
        <v>0.1726</v>
      </c>
      <c r="BJ4" s="9">
        <v>0.17269999999999999</v>
      </c>
      <c r="BK4" s="9">
        <v>0.17280000000000001</v>
      </c>
      <c r="BL4" s="9">
        <v>0.17269999999999999</v>
      </c>
      <c r="BM4" s="9">
        <v>0.17280000000000001</v>
      </c>
      <c r="BO4" cm="1">
        <f t="array" ref="BO4:BP4">LINEST(O4:BM4,O2:BM2)</f>
        <v>1.0334841628959274E-4</v>
      </c>
      <c r="BP4">
        <v>0.16709653092006041</v>
      </c>
      <c r="BR4">
        <f>BO4 - 'Blank wells'!A12</f>
        <v>3.3759534583064027E-5</v>
      </c>
      <c r="BT4">
        <f t="shared" ref="BT4:BT22" si="0">BR4/(BV$5*BV$8*10)</f>
        <v>2.3222314297262098E-2</v>
      </c>
      <c r="BV4" t="s">
        <v>40</v>
      </c>
    </row>
    <row r="5" spans="1:74" x14ac:dyDescent="0.3">
      <c r="A5">
        <v>0</v>
      </c>
      <c r="B5">
        <v>2</v>
      </c>
      <c r="C5">
        <v>1</v>
      </c>
      <c r="D5" s="2" t="s">
        <v>33</v>
      </c>
      <c r="E5" s="9">
        <v>0.14530000000000001</v>
      </c>
      <c r="F5" s="9">
        <v>0.1416</v>
      </c>
      <c r="G5" s="9">
        <v>0.1542</v>
      </c>
      <c r="H5" s="9">
        <v>0.16500000000000001</v>
      </c>
      <c r="I5" s="9">
        <v>0.16569999999999999</v>
      </c>
      <c r="J5" s="9">
        <v>0.16600000000000001</v>
      </c>
      <c r="K5" s="9">
        <v>0.16650000000000001</v>
      </c>
      <c r="L5" s="9">
        <v>0.16700000000000001</v>
      </c>
      <c r="M5" s="9">
        <v>0.16739999999999999</v>
      </c>
      <c r="N5" s="9">
        <v>0.16769999999999999</v>
      </c>
      <c r="O5" s="9">
        <v>0.16789999999999999</v>
      </c>
      <c r="P5" s="9">
        <v>0.16819999999999999</v>
      </c>
      <c r="Q5" s="9">
        <v>0.16839999999999999</v>
      </c>
      <c r="R5" s="9">
        <v>0.1686</v>
      </c>
      <c r="S5" s="9">
        <v>0.16880000000000001</v>
      </c>
      <c r="T5" s="9">
        <v>0.16900000000000001</v>
      </c>
      <c r="U5" s="9">
        <v>0.16919999999999999</v>
      </c>
      <c r="V5" s="9">
        <v>0.1694</v>
      </c>
      <c r="W5" s="9">
        <v>0.1696</v>
      </c>
      <c r="X5" s="9">
        <v>0.16969999999999999</v>
      </c>
      <c r="Y5" s="9">
        <v>0.16980000000000001</v>
      </c>
      <c r="Z5" s="9">
        <v>0.1699</v>
      </c>
      <c r="AA5" s="9">
        <v>0.1701</v>
      </c>
      <c r="AB5" s="9">
        <v>0.17019999999999999</v>
      </c>
      <c r="AC5" s="9">
        <v>0.1704</v>
      </c>
      <c r="AD5" s="9">
        <v>0.17050000000000001</v>
      </c>
      <c r="AE5" s="9">
        <v>0.17069999999999999</v>
      </c>
      <c r="AF5" s="9">
        <v>0.17080000000000001</v>
      </c>
      <c r="AG5" s="9">
        <v>0.17080000000000001</v>
      </c>
      <c r="AH5" s="9">
        <v>0.17100000000000001</v>
      </c>
      <c r="AI5" s="9">
        <v>0.1711</v>
      </c>
      <c r="AJ5" s="9">
        <v>0.1711</v>
      </c>
      <c r="AK5" s="9">
        <v>0.17130000000000001</v>
      </c>
      <c r="AL5" s="9">
        <v>0.1714</v>
      </c>
      <c r="AM5" s="9">
        <v>0.17150000000000001</v>
      </c>
      <c r="AN5" s="9">
        <v>0.1716</v>
      </c>
      <c r="AO5" s="9">
        <v>0.1716</v>
      </c>
      <c r="AP5" s="9">
        <v>0.17180000000000001</v>
      </c>
      <c r="AQ5" s="9">
        <v>0.17180000000000001</v>
      </c>
      <c r="AR5" s="9">
        <v>0.17180000000000001</v>
      </c>
      <c r="AS5" s="9">
        <v>0.17199999999999999</v>
      </c>
      <c r="AT5" s="9">
        <v>0.17199999999999999</v>
      </c>
      <c r="AU5" s="9">
        <v>0.1721</v>
      </c>
      <c r="AV5" s="9">
        <v>0.17219999999999999</v>
      </c>
      <c r="AW5" s="9">
        <v>0.17219999999999999</v>
      </c>
      <c r="AX5" s="9">
        <v>0.1724</v>
      </c>
      <c r="AY5" s="9">
        <v>0.1724</v>
      </c>
      <c r="AZ5" s="9">
        <v>0.1726</v>
      </c>
      <c r="BA5" s="9">
        <v>0.17249999999999999</v>
      </c>
      <c r="BB5" s="9">
        <v>0.1726</v>
      </c>
      <c r="BC5" s="9">
        <v>0.17269999999999999</v>
      </c>
      <c r="BD5" s="9">
        <v>0.17280000000000001</v>
      </c>
      <c r="BE5" s="9">
        <v>0.17280000000000001</v>
      </c>
      <c r="BF5" s="9">
        <v>0.1729</v>
      </c>
      <c r="BG5" s="9">
        <v>0.1729</v>
      </c>
      <c r="BH5" s="9">
        <v>0.17299999999999999</v>
      </c>
      <c r="BI5" s="9">
        <v>0.17299999999999999</v>
      </c>
      <c r="BJ5" s="9">
        <v>0.17319999999999999</v>
      </c>
      <c r="BK5" s="9">
        <v>0.17319999999999999</v>
      </c>
      <c r="BL5" s="9">
        <v>0.17330000000000001</v>
      </c>
      <c r="BM5" s="9">
        <v>0.17330000000000001</v>
      </c>
      <c r="BO5" cm="1">
        <f t="array" ref="BO5:BP5">LINEST(O5:BM5,O2:BM2)</f>
        <v>1.001176470588235E-4</v>
      </c>
      <c r="BP5">
        <v>0.16775274509803914</v>
      </c>
      <c r="BR5">
        <f>BO5 - 'Blank wells'!A12</f>
        <v>3.0528765352294795E-5</v>
      </c>
      <c r="BT5">
        <f t="shared" si="0"/>
        <v>2.099995135815675E-2</v>
      </c>
      <c r="BV5">
        <v>0.05</v>
      </c>
    </row>
    <row r="6" spans="1:74" x14ac:dyDescent="0.3">
      <c r="A6">
        <v>0</v>
      </c>
      <c r="B6">
        <v>2</v>
      </c>
      <c r="C6">
        <v>2</v>
      </c>
      <c r="D6" s="2" t="s">
        <v>33</v>
      </c>
      <c r="E6" s="9">
        <v>0.14960000000000001</v>
      </c>
      <c r="F6" s="9">
        <v>0.14899999999999999</v>
      </c>
      <c r="G6" s="9">
        <v>0.15340000000000001</v>
      </c>
      <c r="H6" s="9">
        <v>0.16619999999999999</v>
      </c>
      <c r="I6" s="9">
        <v>0.17169999999999999</v>
      </c>
      <c r="J6" s="9">
        <v>0.1719</v>
      </c>
      <c r="K6" s="9">
        <v>0.1724</v>
      </c>
      <c r="L6" s="9">
        <v>0.1731</v>
      </c>
      <c r="M6" s="9">
        <v>0.1736</v>
      </c>
      <c r="N6" s="9">
        <v>0.1739</v>
      </c>
      <c r="O6" s="9">
        <v>0.1741</v>
      </c>
      <c r="P6" s="9">
        <v>0.1744</v>
      </c>
      <c r="Q6" s="9">
        <v>0.17460000000000001</v>
      </c>
      <c r="R6" s="9">
        <v>0.17499999999999999</v>
      </c>
      <c r="S6" s="9">
        <v>0.17510000000000001</v>
      </c>
      <c r="T6" s="9">
        <v>0.1754</v>
      </c>
      <c r="U6" s="9">
        <v>0.1757</v>
      </c>
      <c r="V6" s="9">
        <v>0.17580000000000001</v>
      </c>
      <c r="W6" s="9">
        <v>0.1759</v>
      </c>
      <c r="X6" s="9">
        <v>0.17610000000000001</v>
      </c>
      <c r="Y6" s="9">
        <v>0.1762</v>
      </c>
      <c r="Z6" s="9">
        <v>0.17649999999999999</v>
      </c>
      <c r="AA6" s="9">
        <v>0.17649999999999999</v>
      </c>
      <c r="AB6" s="9">
        <v>0.1767</v>
      </c>
      <c r="AC6" s="9">
        <v>0.17680000000000001</v>
      </c>
      <c r="AD6" s="9">
        <v>0.1769</v>
      </c>
      <c r="AE6" s="9">
        <v>0.17710000000000001</v>
      </c>
      <c r="AF6" s="9">
        <v>0.17730000000000001</v>
      </c>
      <c r="AG6" s="9">
        <v>0.1774</v>
      </c>
      <c r="AH6" s="9">
        <v>0.17760000000000001</v>
      </c>
      <c r="AI6" s="9">
        <v>0.1777</v>
      </c>
      <c r="AJ6" s="9">
        <v>0.17780000000000001</v>
      </c>
      <c r="AK6" s="9">
        <v>0.1779</v>
      </c>
      <c r="AL6" s="9">
        <v>0.17799999999999999</v>
      </c>
      <c r="AM6" s="9">
        <v>0.17810000000000001</v>
      </c>
      <c r="AN6" s="9">
        <v>0.17829999999999999</v>
      </c>
      <c r="AO6" s="9">
        <v>0.1784</v>
      </c>
      <c r="AP6" s="9">
        <v>0.17849999999999999</v>
      </c>
      <c r="AQ6" s="9">
        <v>0.17860000000000001</v>
      </c>
      <c r="AR6" s="9">
        <v>0.1787</v>
      </c>
      <c r="AS6" s="9">
        <v>0.17879999999999999</v>
      </c>
      <c r="AT6" s="9">
        <v>0.17879999999999999</v>
      </c>
      <c r="AU6" s="9">
        <v>0.17879999999999999</v>
      </c>
      <c r="AV6" s="9">
        <v>0.17899999999999999</v>
      </c>
      <c r="AW6" s="9">
        <v>0.17910000000000001</v>
      </c>
      <c r="AX6" s="9">
        <v>0.1792</v>
      </c>
      <c r="AY6" s="9">
        <v>0.17929999999999999</v>
      </c>
      <c r="AZ6" s="9">
        <v>0.1794</v>
      </c>
      <c r="BA6" s="9">
        <v>0.17949999999999999</v>
      </c>
      <c r="BB6" s="9">
        <v>0.17949999999999999</v>
      </c>
      <c r="BC6" s="9">
        <v>0.17960000000000001</v>
      </c>
      <c r="BD6" s="9">
        <v>0.1797</v>
      </c>
      <c r="BE6" s="9">
        <v>0.1797</v>
      </c>
      <c r="BF6" s="9">
        <v>0.1799</v>
      </c>
      <c r="BG6" s="9">
        <v>0.1799</v>
      </c>
      <c r="BH6" s="9">
        <v>0.18</v>
      </c>
      <c r="BI6" s="9">
        <v>0.18010000000000001</v>
      </c>
      <c r="BJ6" s="9">
        <v>0.18010000000000001</v>
      </c>
      <c r="BK6" s="9">
        <v>0.1802</v>
      </c>
      <c r="BL6" s="9">
        <v>0.1802</v>
      </c>
      <c r="BM6" s="9">
        <v>0.1802</v>
      </c>
      <c r="BO6" cm="1">
        <f t="array" ref="BO6:BP6">LINEST(O6:BM6,O2:BM2)</f>
        <v>1.1597285067873297E-4</v>
      </c>
      <c r="BP6">
        <v>0.17386447963800897</v>
      </c>
      <c r="BR6">
        <f>BO6 - 'Blank wells'!A12</f>
        <v>4.6383968972204265E-5</v>
      </c>
      <c r="BT6">
        <f t="shared" si="0"/>
        <v>3.1906337546707339E-2</v>
      </c>
    </row>
    <row r="7" spans="1:74" x14ac:dyDescent="0.3">
      <c r="A7">
        <v>0</v>
      </c>
      <c r="B7">
        <v>1</v>
      </c>
      <c r="C7">
        <v>1</v>
      </c>
      <c r="D7" s="2" t="s">
        <v>34</v>
      </c>
      <c r="E7" s="9">
        <v>0.13980000000000001</v>
      </c>
      <c r="F7" s="9">
        <v>0.1545</v>
      </c>
      <c r="G7" s="9">
        <v>0.15629999999999999</v>
      </c>
      <c r="H7" s="9">
        <v>0.1565</v>
      </c>
      <c r="I7" s="9">
        <v>0.15670000000000001</v>
      </c>
      <c r="J7" s="9">
        <v>0.15709999999999999</v>
      </c>
      <c r="K7" s="9">
        <v>0.1575</v>
      </c>
      <c r="L7" s="9">
        <v>0.15790000000000001</v>
      </c>
      <c r="M7" s="9">
        <v>0.15809999999999999</v>
      </c>
      <c r="N7" s="9">
        <v>0.1583</v>
      </c>
      <c r="O7" s="9">
        <v>0.1585</v>
      </c>
      <c r="P7" s="9">
        <v>0.15870000000000001</v>
      </c>
      <c r="Q7" s="9">
        <v>0.159</v>
      </c>
      <c r="R7" s="9">
        <v>0.15920000000000001</v>
      </c>
      <c r="S7" s="9">
        <v>0.15939999999999999</v>
      </c>
      <c r="T7" s="9">
        <v>0.1595</v>
      </c>
      <c r="U7" s="9">
        <v>0.15970000000000001</v>
      </c>
      <c r="V7" s="9">
        <v>0.15989999999999999</v>
      </c>
      <c r="W7" s="9">
        <v>0.16</v>
      </c>
      <c r="X7" s="9">
        <v>0.16009999999999999</v>
      </c>
      <c r="Y7" s="9">
        <v>0.1603</v>
      </c>
      <c r="Z7" s="9">
        <v>0.16039999999999999</v>
      </c>
      <c r="AA7" s="9">
        <v>0.1605</v>
      </c>
      <c r="AB7" s="9">
        <v>0.16059999999999999</v>
      </c>
      <c r="AC7" s="9">
        <v>0.16070000000000001</v>
      </c>
      <c r="AD7" s="9">
        <v>0.16089999999999999</v>
      </c>
      <c r="AE7" s="9">
        <v>0.161</v>
      </c>
      <c r="AF7" s="9">
        <v>0.16120000000000001</v>
      </c>
      <c r="AG7" s="9">
        <v>0.16120000000000001</v>
      </c>
      <c r="AH7" s="9">
        <v>0.1613</v>
      </c>
      <c r="AI7" s="9">
        <v>0.1615</v>
      </c>
      <c r="AJ7" s="9">
        <v>0.1615</v>
      </c>
      <c r="AK7" s="9">
        <v>0.16170000000000001</v>
      </c>
      <c r="AL7" s="9">
        <v>0.16170000000000001</v>
      </c>
      <c r="AM7" s="9">
        <v>0.1618</v>
      </c>
      <c r="AN7" s="9">
        <v>0.16189999999999999</v>
      </c>
      <c r="AO7" s="9">
        <v>0.16200000000000001</v>
      </c>
      <c r="AP7" s="9">
        <v>0.16220000000000001</v>
      </c>
      <c r="AQ7" s="9">
        <v>0.16220000000000001</v>
      </c>
      <c r="AR7" s="9">
        <v>0.1623</v>
      </c>
      <c r="AS7" s="9">
        <v>0.16239999999999999</v>
      </c>
      <c r="AT7" s="9">
        <v>0.16239999999999999</v>
      </c>
      <c r="AU7" s="9">
        <v>0.16250000000000001</v>
      </c>
      <c r="AV7" s="9">
        <v>0.16259999999999999</v>
      </c>
      <c r="AW7" s="9">
        <v>0.16259999999999999</v>
      </c>
      <c r="AX7" s="9">
        <v>0.16270000000000001</v>
      </c>
      <c r="AY7" s="9">
        <v>0.1628</v>
      </c>
      <c r="AZ7" s="9">
        <v>0.1628</v>
      </c>
      <c r="BA7" s="9">
        <v>0.16289999999999999</v>
      </c>
      <c r="BB7" s="9">
        <v>0.16289999999999999</v>
      </c>
      <c r="BC7" s="9">
        <v>0.16300000000000001</v>
      </c>
      <c r="BD7" s="9">
        <v>0.16309999999999999</v>
      </c>
      <c r="BE7" s="9">
        <v>0.16309999999999999</v>
      </c>
      <c r="BF7" s="9">
        <v>0.1633</v>
      </c>
      <c r="BG7" s="9">
        <v>0.1633</v>
      </c>
      <c r="BH7" s="9">
        <v>0.16339999999999999</v>
      </c>
      <c r="BI7" s="9">
        <v>0.16339999999999999</v>
      </c>
      <c r="BJ7" s="9">
        <v>0.16339999999999999</v>
      </c>
      <c r="BK7" s="9">
        <v>0.16350000000000001</v>
      </c>
      <c r="BL7" s="9">
        <v>0.16350000000000001</v>
      </c>
      <c r="BM7" s="9">
        <v>0.16350000000000001</v>
      </c>
      <c r="BO7" cm="1">
        <f t="array" ref="BO7:BP7">LINEST(O7:BM7,O2:BM2)</f>
        <v>9.5411764705882274E-5</v>
      </c>
      <c r="BP7">
        <v>0.15830764705882361</v>
      </c>
      <c r="BR7">
        <f>BO7 - 'Blank wells'!A12</f>
        <v>2.5822882999353565E-5</v>
      </c>
      <c r="BT7">
        <f t="shared" si="0"/>
        <v>1.7762896096714751E-2</v>
      </c>
      <c r="BV7" t="s">
        <v>45</v>
      </c>
    </row>
    <row r="8" spans="1:74" x14ac:dyDescent="0.3">
      <c r="A8">
        <v>0</v>
      </c>
      <c r="B8">
        <v>1</v>
      </c>
      <c r="C8">
        <v>2</v>
      </c>
      <c r="D8" s="2" t="s">
        <v>34</v>
      </c>
      <c r="E8" s="9">
        <v>0.1444</v>
      </c>
      <c r="F8" s="9">
        <v>0.14940000000000001</v>
      </c>
      <c r="G8" s="9">
        <v>0.159</v>
      </c>
      <c r="H8" s="9">
        <v>0.1658</v>
      </c>
      <c r="I8" s="9">
        <v>0.16520000000000001</v>
      </c>
      <c r="J8" s="9">
        <v>0.16539999999999999</v>
      </c>
      <c r="K8" s="9">
        <v>0.1661</v>
      </c>
      <c r="L8" s="9">
        <v>0.1668</v>
      </c>
      <c r="M8" s="9">
        <v>0.16700000000000001</v>
      </c>
      <c r="N8" s="9">
        <v>0.16719999999999999</v>
      </c>
      <c r="O8" s="9">
        <v>0.1673</v>
      </c>
      <c r="P8" s="9">
        <v>0.16750000000000001</v>
      </c>
      <c r="Q8" s="9">
        <v>0.16769999999999999</v>
      </c>
      <c r="R8" s="9">
        <v>0.16789999999999999</v>
      </c>
      <c r="S8" s="9">
        <v>0.1681</v>
      </c>
      <c r="T8" s="9">
        <v>0.16830000000000001</v>
      </c>
      <c r="U8" s="9">
        <v>0.16850000000000001</v>
      </c>
      <c r="V8" s="9">
        <v>0.16869999999999999</v>
      </c>
      <c r="W8" s="9">
        <v>0.16869999999999999</v>
      </c>
      <c r="X8" s="9">
        <v>0.16889999999999999</v>
      </c>
      <c r="Y8" s="9">
        <v>0.1691</v>
      </c>
      <c r="Z8" s="9">
        <v>0.16919999999999999</v>
      </c>
      <c r="AA8" s="9">
        <v>0.16930000000000001</v>
      </c>
      <c r="AB8" s="9">
        <v>0.1694</v>
      </c>
      <c r="AC8" s="9">
        <v>0.1696</v>
      </c>
      <c r="AD8" s="9">
        <v>0.16980000000000001</v>
      </c>
      <c r="AE8" s="9">
        <v>0.1699</v>
      </c>
      <c r="AF8" s="9">
        <v>0.17</v>
      </c>
      <c r="AG8" s="9">
        <v>0.1701</v>
      </c>
      <c r="AH8" s="9">
        <v>0.17030000000000001</v>
      </c>
      <c r="AI8" s="9">
        <v>0.17050000000000001</v>
      </c>
      <c r="AJ8" s="9">
        <v>0.17050000000000001</v>
      </c>
      <c r="AK8" s="9">
        <v>0.17069999999999999</v>
      </c>
      <c r="AL8" s="9">
        <v>0.17080000000000001</v>
      </c>
      <c r="AM8" s="9">
        <v>0.17080000000000001</v>
      </c>
      <c r="AN8" s="9">
        <v>0.1709</v>
      </c>
      <c r="AO8" s="9">
        <v>0.17100000000000001</v>
      </c>
      <c r="AP8" s="9">
        <v>0.1711</v>
      </c>
      <c r="AQ8" s="9">
        <v>0.17119999999999999</v>
      </c>
      <c r="AR8" s="9">
        <v>0.17130000000000001</v>
      </c>
      <c r="AS8" s="9">
        <v>0.1714</v>
      </c>
      <c r="AT8" s="9">
        <v>0.17150000000000001</v>
      </c>
      <c r="AU8" s="9">
        <v>0.17150000000000001</v>
      </c>
      <c r="AV8" s="9">
        <v>0.1716</v>
      </c>
      <c r="AW8" s="9">
        <v>0.17169999999999999</v>
      </c>
      <c r="AX8" s="9">
        <v>0.17169999999999999</v>
      </c>
      <c r="AY8" s="9">
        <v>0.17180000000000001</v>
      </c>
      <c r="AZ8" s="9">
        <v>0.1719</v>
      </c>
      <c r="BA8" s="9">
        <v>0.1719</v>
      </c>
      <c r="BB8" s="9">
        <v>0.17199999999999999</v>
      </c>
      <c r="BC8" s="9">
        <v>0.1721</v>
      </c>
      <c r="BD8" s="9">
        <v>0.17219999999999999</v>
      </c>
      <c r="BE8" s="9">
        <v>0.17219999999999999</v>
      </c>
      <c r="BF8" s="9">
        <v>0.1724</v>
      </c>
      <c r="BG8" s="9">
        <v>0.1724</v>
      </c>
      <c r="BH8" s="9">
        <v>0.1724</v>
      </c>
      <c r="BI8" s="9">
        <v>0.17249999999999999</v>
      </c>
      <c r="BJ8" s="9">
        <v>0.1726</v>
      </c>
      <c r="BK8" s="9">
        <v>0.1726</v>
      </c>
      <c r="BL8" s="9">
        <v>0.17269999999999999</v>
      </c>
      <c r="BM8" s="9">
        <v>0.17280000000000001</v>
      </c>
      <c r="BO8" cm="1">
        <f t="array" ref="BO8:BP8">LINEST(O8:BM8,O2:BM2)</f>
        <v>1.0434389140271488E-4</v>
      </c>
      <c r="BP8">
        <v>0.1669558069381599</v>
      </c>
      <c r="BR8">
        <f>BO8 - 'Blank wells'!A12</f>
        <v>3.4755009696186171E-5</v>
      </c>
      <c r="BT8">
        <f t="shared" si="0"/>
        <v>2.3907075987182492E-2</v>
      </c>
      <c r="BV8">
        <f>'Standard curves'!G18</f>
        <v>2.9075081967213116E-3</v>
      </c>
    </row>
    <row r="9" spans="1:74" x14ac:dyDescent="0.3">
      <c r="A9">
        <v>0</v>
      </c>
      <c r="B9">
        <v>2</v>
      </c>
      <c r="C9">
        <v>1</v>
      </c>
      <c r="D9" s="2" t="s">
        <v>34</v>
      </c>
      <c r="E9" s="9">
        <v>0.15029999999999999</v>
      </c>
      <c r="F9" s="9">
        <v>0.1512</v>
      </c>
      <c r="G9" s="9">
        <v>0.16750000000000001</v>
      </c>
      <c r="H9" s="9">
        <v>0.17080000000000001</v>
      </c>
      <c r="I9" s="9">
        <v>0.1711</v>
      </c>
      <c r="J9" s="9">
        <v>0.1716</v>
      </c>
      <c r="K9" s="9">
        <v>0.1721</v>
      </c>
      <c r="L9" s="9">
        <v>0.17249999999999999</v>
      </c>
      <c r="M9" s="9">
        <v>0.17280000000000001</v>
      </c>
      <c r="N9" s="9">
        <v>0.1731</v>
      </c>
      <c r="O9" s="9">
        <v>0.1734</v>
      </c>
      <c r="P9" s="9">
        <v>0.1736</v>
      </c>
      <c r="Q9" s="9">
        <v>0.1739</v>
      </c>
      <c r="R9" s="9">
        <v>0.17419999999999999</v>
      </c>
      <c r="S9" s="9">
        <v>0.1744</v>
      </c>
      <c r="T9" s="9">
        <v>0.17469999999999999</v>
      </c>
      <c r="U9" s="9">
        <v>0.1749</v>
      </c>
      <c r="V9" s="9">
        <v>0.17510000000000001</v>
      </c>
      <c r="W9" s="9">
        <v>0.17530000000000001</v>
      </c>
      <c r="X9" s="9">
        <v>0.17549999999999999</v>
      </c>
      <c r="Y9" s="9">
        <v>0.17560000000000001</v>
      </c>
      <c r="Z9" s="9">
        <v>0.17580000000000001</v>
      </c>
      <c r="AA9" s="9">
        <v>0.17599999999999999</v>
      </c>
      <c r="AB9" s="9">
        <v>0.17610000000000001</v>
      </c>
      <c r="AC9" s="9">
        <v>0.1762</v>
      </c>
      <c r="AD9" s="9">
        <v>0.17630000000000001</v>
      </c>
      <c r="AE9" s="9">
        <v>0.17649999999999999</v>
      </c>
      <c r="AF9" s="9">
        <v>0.17660000000000001</v>
      </c>
      <c r="AG9" s="9">
        <v>0.1767</v>
      </c>
      <c r="AH9" s="9">
        <v>0.1769</v>
      </c>
      <c r="AI9" s="9">
        <v>0.17699999999999999</v>
      </c>
      <c r="AJ9" s="9">
        <v>0.17710000000000001</v>
      </c>
      <c r="AK9" s="9">
        <v>0.1772</v>
      </c>
      <c r="AL9" s="9">
        <v>0.17730000000000001</v>
      </c>
      <c r="AM9" s="9">
        <v>0.1774</v>
      </c>
      <c r="AN9" s="9">
        <v>0.17749999999999999</v>
      </c>
      <c r="AO9" s="9">
        <v>0.17760000000000001</v>
      </c>
      <c r="AP9" s="9">
        <v>0.1777</v>
      </c>
      <c r="AQ9" s="9">
        <v>0.1777</v>
      </c>
      <c r="AR9" s="9">
        <v>0.17780000000000001</v>
      </c>
      <c r="AS9" s="9">
        <v>0.1779</v>
      </c>
      <c r="AT9" s="9">
        <v>0.17799999999999999</v>
      </c>
      <c r="AU9" s="9">
        <v>0.17799999999999999</v>
      </c>
      <c r="AV9" s="9">
        <v>0.1782</v>
      </c>
      <c r="AW9" s="9">
        <v>0.1782</v>
      </c>
      <c r="AX9" s="9">
        <v>0.1782</v>
      </c>
      <c r="AY9" s="9">
        <v>0.17829999999999999</v>
      </c>
      <c r="AZ9" s="9">
        <v>0.1784</v>
      </c>
      <c r="BA9" s="9">
        <v>0.17849999999999999</v>
      </c>
      <c r="BB9" s="9">
        <v>0.17849999999999999</v>
      </c>
      <c r="BC9" s="9">
        <v>0.1787</v>
      </c>
      <c r="BD9" s="9">
        <v>0.1787</v>
      </c>
      <c r="BE9" s="9">
        <v>0.17879999999999999</v>
      </c>
      <c r="BF9" s="9">
        <v>0.1789</v>
      </c>
      <c r="BG9" s="9">
        <v>0.17879999999999999</v>
      </c>
      <c r="BH9" s="9">
        <v>0.1789</v>
      </c>
      <c r="BI9" s="9">
        <v>0.1789</v>
      </c>
      <c r="BJ9" s="9">
        <v>0.17899999999999999</v>
      </c>
      <c r="BK9" s="9">
        <v>0.17910000000000001</v>
      </c>
      <c r="BL9" s="9">
        <v>0.17910000000000001</v>
      </c>
      <c r="BM9" s="9">
        <v>0.1792</v>
      </c>
      <c r="BO9" cm="1">
        <f t="array" ref="BO9:BP9">LINEST(O9:BM9,O2:BM2)</f>
        <v>1.0624434389140261E-4</v>
      </c>
      <c r="BP9">
        <v>0.17338536953242836</v>
      </c>
      <c r="BR9">
        <f>BO9 - 'Blank wells'!A12</f>
        <v>3.6655462184873903E-5</v>
      </c>
      <c r="BT9">
        <f t="shared" si="0"/>
        <v>2.521434830430325E-2</v>
      </c>
    </row>
    <row r="10" spans="1:74" x14ac:dyDescent="0.3">
      <c r="A10" s="4">
        <v>0</v>
      </c>
      <c r="B10" s="4">
        <v>2</v>
      </c>
      <c r="C10" s="4">
        <v>2</v>
      </c>
      <c r="D10" s="5" t="s">
        <v>34</v>
      </c>
      <c r="E10" s="9">
        <v>0.14660000000000001</v>
      </c>
      <c r="F10" s="9">
        <v>0.1492</v>
      </c>
      <c r="G10" s="9">
        <v>0.15859999999999999</v>
      </c>
      <c r="H10" s="9">
        <v>0.16500000000000001</v>
      </c>
      <c r="I10" s="9">
        <v>0.1651</v>
      </c>
      <c r="J10" s="9">
        <v>0.16550000000000001</v>
      </c>
      <c r="K10" s="9">
        <v>0.16589999999999999</v>
      </c>
      <c r="L10" s="9">
        <v>0.16650000000000001</v>
      </c>
      <c r="M10" s="9">
        <v>0.1668</v>
      </c>
      <c r="N10" s="9">
        <v>0.1671</v>
      </c>
      <c r="O10" s="9">
        <v>0.1673</v>
      </c>
      <c r="P10" s="9">
        <v>0.1676</v>
      </c>
      <c r="Q10" s="9">
        <v>0.1678</v>
      </c>
      <c r="R10" s="9">
        <v>0.1681</v>
      </c>
      <c r="S10" s="9">
        <v>0.16830000000000001</v>
      </c>
      <c r="T10" s="9">
        <v>0.1686</v>
      </c>
      <c r="U10" s="9">
        <v>0.16880000000000001</v>
      </c>
      <c r="V10" s="9">
        <v>0.1691</v>
      </c>
      <c r="W10" s="9">
        <v>0.16919999999999999</v>
      </c>
      <c r="X10" s="9">
        <v>0.1694</v>
      </c>
      <c r="Y10" s="9">
        <v>0.1696</v>
      </c>
      <c r="Z10" s="9">
        <v>0.16980000000000001</v>
      </c>
      <c r="AA10" s="9">
        <v>0.1699</v>
      </c>
      <c r="AB10" s="9">
        <v>0.17</v>
      </c>
      <c r="AC10" s="9">
        <v>0.17019999999999999</v>
      </c>
      <c r="AD10" s="9">
        <v>0.17030000000000001</v>
      </c>
      <c r="AE10" s="9">
        <v>0.17050000000000001</v>
      </c>
      <c r="AF10" s="9">
        <v>0.17050000000000001</v>
      </c>
      <c r="AG10" s="9">
        <v>0.1706</v>
      </c>
      <c r="AH10" s="9">
        <v>0.17080000000000001</v>
      </c>
      <c r="AI10" s="9">
        <v>0.1709</v>
      </c>
      <c r="AJ10" s="9">
        <v>0.17100000000000001</v>
      </c>
      <c r="AK10" s="9">
        <v>0.17100000000000001</v>
      </c>
      <c r="AL10" s="9">
        <v>0.1711</v>
      </c>
      <c r="AM10" s="9">
        <v>0.17119999999999999</v>
      </c>
      <c r="AN10" s="9">
        <v>0.17130000000000001</v>
      </c>
      <c r="AO10" s="9">
        <v>0.17130000000000001</v>
      </c>
      <c r="AP10" s="9">
        <v>0.17150000000000001</v>
      </c>
      <c r="AQ10" s="9">
        <v>0.17150000000000001</v>
      </c>
      <c r="AR10" s="9">
        <v>0.1716</v>
      </c>
      <c r="AS10" s="9">
        <v>0.17169999999999999</v>
      </c>
      <c r="AT10" s="9">
        <v>0.17180000000000001</v>
      </c>
      <c r="AU10" s="9">
        <v>0.1719</v>
      </c>
      <c r="AV10" s="9">
        <v>0.1721</v>
      </c>
      <c r="AW10" s="9">
        <v>0.1721</v>
      </c>
      <c r="AX10" s="9">
        <v>0.1721</v>
      </c>
      <c r="AY10" s="9">
        <v>0.17219999999999999</v>
      </c>
      <c r="AZ10" s="9">
        <v>0.17219999999999999</v>
      </c>
      <c r="BA10" s="9">
        <v>0.1724</v>
      </c>
      <c r="BB10" s="9">
        <v>0.1724</v>
      </c>
      <c r="BC10" s="9">
        <v>0.17249999999999999</v>
      </c>
      <c r="BD10" s="9">
        <v>0.1726</v>
      </c>
      <c r="BE10" s="9">
        <v>0.17249999999999999</v>
      </c>
      <c r="BF10" s="9">
        <v>0.17269999999999999</v>
      </c>
      <c r="BG10" s="9">
        <v>0.17269999999999999</v>
      </c>
      <c r="BH10" s="9">
        <v>0.17280000000000001</v>
      </c>
      <c r="BI10" s="9">
        <v>0.17280000000000001</v>
      </c>
      <c r="BJ10" s="9">
        <v>0.17280000000000001</v>
      </c>
      <c r="BK10" s="9">
        <v>0.1729</v>
      </c>
      <c r="BL10" s="9">
        <v>0.1729</v>
      </c>
      <c r="BM10" s="9">
        <v>0.17299999999999999</v>
      </c>
      <c r="BO10" cm="1">
        <f t="array" ref="BO10:BP10">LINEST(O10:BM10,O2:BM2)</f>
        <v>1.0361990950226235E-4</v>
      </c>
      <c r="BP10">
        <v>0.16735173453996985</v>
      </c>
      <c r="BR10">
        <f>BO10 - 'Blank wells'!A12</f>
        <v>3.4031027795733637E-5</v>
      </c>
      <c r="BT10">
        <f t="shared" si="0"/>
        <v>2.3409067485422159E-2</v>
      </c>
      <c r="BV10" t="s">
        <v>44</v>
      </c>
    </row>
    <row r="11" spans="1:74" x14ac:dyDescent="0.3">
      <c r="A11" s="13">
        <v>6</v>
      </c>
      <c r="B11">
        <v>1</v>
      </c>
      <c r="C11">
        <v>1</v>
      </c>
      <c r="D11" s="2" t="s">
        <v>33</v>
      </c>
      <c r="E11" s="9">
        <v>0.1507</v>
      </c>
      <c r="F11" s="9">
        <v>0.15379999999999999</v>
      </c>
      <c r="G11" s="9">
        <v>0.15809999999999999</v>
      </c>
      <c r="H11" s="9">
        <v>0.15909999999999999</v>
      </c>
      <c r="I11" s="9">
        <v>0.1603</v>
      </c>
      <c r="J11" s="9">
        <v>0.1636</v>
      </c>
      <c r="K11" s="9">
        <v>0.17199999999999999</v>
      </c>
      <c r="L11" s="9">
        <v>0.1817</v>
      </c>
      <c r="M11" s="9">
        <v>0.1817</v>
      </c>
      <c r="N11" s="9">
        <v>0.18160000000000001</v>
      </c>
      <c r="O11" s="9">
        <v>0.182</v>
      </c>
      <c r="P11" s="9">
        <v>0.18260000000000001</v>
      </c>
      <c r="Q11" s="9">
        <v>0.18279999999999999</v>
      </c>
      <c r="R11" s="9">
        <v>0.18290000000000001</v>
      </c>
      <c r="S11" s="9">
        <v>0.18149999999999999</v>
      </c>
      <c r="T11" s="9">
        <v>0.18079999999999999</v>
      </c>
      <c r="U11" s="9">
        <v>0.18049999999999999</v>
      </c>
      <c r="V11" s="9">
        <v>0.1804</v>
      </c>
      <c r="W11" s="9">
        <v>0.1804</v>
      </c>
      <c r="X11" s="9">
        <v>0.1804</v>
      </c>
      <c r="Y11" s="9">
        <v>0.18060000000000001</v>
      </c>
      <c r="Z11" s="9">
        <v>0.18079999999999999</v>
      </c>
      <c r="AA11" s="9">
        <v>0.18079999999999999</v>
      </c>
      <c r="AB11" s="9">
        <v>0.18110000000000001</v>
      </c>
      <c r="AC11" s="9">
        <v>0.18110000000000001</v>
      </c>
      <c r="AD11" s="9">
        <v>0.18129999999999999</v>
      </c>
      <c r="AE11" s="9">
        <v>0.18140000000000001</v>
      </c>
      <c r="AF11" s="9">
        <v>0.18160000000000001</v>
      </c>
      <c r="AG11" s="9">
        <v>0.1817</v>
      </c>
      <c r="AH11" s="9">
        <v>0.18179999999999999</v>
      </c>
      <c r="AI11" s="9">
        <v>0.182</v>
      </c>
      <c r="AJ11" s="9">
        <v>0.18210000000000001</v>
      </c>
      <c r="AK11" s="9">
        <v>0.1822</v>
      </c>
      <c r="AL11" s="9">
        <v>0.18240000000000001</v>
      </c>
      <c r="AM11" s="9">
        <v>0.1825</v>
      </c>
      <c r="AN11" s="9">
        <v>0.1827</v>
      </c>
      <c r="AO11" s="9">
        <v>0.18290000000000001</v>
      </c>
      <c r="AP11" s="9">
        <v>0.1832</v>
      </c>
      <c r="AQ11" s="9">
        <v>0.18360000000000001</v>
      </c>
      <c r="AR11" s="9">
        <v>0.18440000000000001</v>
      </c>
      <c r="AS11" s="9">
        <v>0.1852</v>
      </c>
      <c r="AT11" s="9">
        <v>0.1857</v>
      </c>
      <c r="AU11" s="9">
        <v>0.18609999999999999</v>
      </c>
      <c r="AV11" s="9">
        <v>0.18659999999999999</v>
      </c>
      <c r="AW11" s="9">
        <v>0.18709999999999999</v>
      </c>
      <c r="AX11" s="9">
        <v>0.18770000000000001</v>
      </c>
      <c r="AY11" s="9">
        <v>0.1875</v>
      </c>
      <c r="AZ11" s="9">
        <v>0.18740000000000001</v>
      </c>
      <c r="BA11" s="9">
        <v>0.18740000000000001</v>
      </c>
      <c r="BB11" s="9">
        <v>0.18729999999999999</v>
      </c>
      <c r="BC11" s="9">
        <v>0.18629999999999999</v>
      </c>
      <c r="BD11" s="9">
        <v>0.18709999999999999</v>
      </c>
      <c r="BE11" s="9">
        <v>0.1862</v>
      </c>
      <c r="BF11" s="9">
        <v>0.186</v>
      </c>
      <c r="BG11" s="9">
        <v>0.18640000000000001</v>
      </c>
      <c r="BH11" s="9">
        <v>0.1875</v>
      </c>
      <c r="BI11" s="9">
        <v>0.18729999999999999</v>
      </c>
      <c r="BJ11" s="9">
        <v>0.18759999999999999</v>
      </c>
      <c r="BK11" s="9">
        <v>0.18809999999999999</v>
      </c>
      <c r="BL11" s="9">
        <v>0.18720000000000001</v>
      </c>
      <c r="BM11" s="9">
        <v>0.18659999999999999</v>
      </c>
      <c r="BO11" cm="1">
        <f t="array" ref="BO11:BP11">LINEST(O11:BM11,O2:BM2)</f>
        <v>1.6057918552036193E-4</v>
      </c>
      <c r="BP11">
        <v>0.1782777677224737</v>
      </c>
      <c r="BR11">
        <f>BO11 - 'Blank wells'!A12</f>
        <v>9.0990303813833217E-5</v>
      </c>
      <c r="BT11">
        <f t="shared" si="0"/>
        <v>6.2589886361413924E-2</v>
      </c>
    </row>
    <row r="12" spans="1:74" x14ac:dyDescent="0.3">
      <c r="A12" s="13">
        <v>6</v>
      </c>
      <c r="B12">
        <v>1</v>
      </c>
      <c r="C12">
        <v>2</v>
      </c>
      <c r="D12" s="2" t="s">
        <v>33</v>
      </c>
      <c r="E12" s="9">
        <v>0.15709999999999999</v>
      </c>
      <c r="F12" s="9">
        <v>0.15809999999999999</v>
      </c>
      <c r="G12" s="9">
        <v>0.16209999999999999</v>
      </c>
      <c r="H12" s="9">
        <v>0.1643</v>
      </c>
      <c r="I12" s="9">
        <v>0.1671</v>
      </c>
      <c r="J12" s="9">
        <v>0.1744</v>
      </c>
      <c r="K12" s="9">
        <v>0.1799</v>
      </c>
      <c r="L12" s="9">
        <v>0.17929999999999999</v>
      </c>
      <c r="M12" s="9">
        <v>0.17899999999999999</v>
      </c>
      <c r="N12" s="9">
        <v>0.17929999999999999</v>
      </c>
      <c r="O12" s="9">
        <v>0.17960000000000001</v>
      </c>
      <c r="P12" s="9">
        <v>0.18</v>
      </c>
      <c r="Q12" s="9">
        <v>0.18010000000000001</v>
      </c>
      <c r="R12" s="9">
        <v>0.1802</v>
      </c>
      <c r="S12" s="9">
        <v>0.1804</v>
      </c>
      <c r="T12" s="9">
        <v>0.1804</v>
      </c>
      <c r="U12" s="9">
        <v>0.1807</v>
      </c>
      <c r="V12" s="9">
        <v>0.18079999999999999</v>
      </c>
      <c r="W12" s="9">
        <v>0.18110000000000001</v>
      </c>
      <c r="X12" s="9">
        <v>0.1812</v>
      </c>
      <c r="Y12" s="9">
        <v>0.18129999999999999</v>
      </c>
      <c r="Z12" s="9">
        <v>0.18149999999999999</v>
      </c>
      <c r="AA12" s="9">
        <v>0.18149999999999999</v>
      </c>
      <c r="AB12" s="9">
        <v>0.1817</v>
      </c>
      <c r="AC12" s="9">
        <v>0.18179999999999999</v>
      </c>
      <c r="AD12" s="9">
        <v>0.18179999999999999</v>
      </c>
      <c r="AE12" s="9">
        <v>0.182</v>
      </c>
      <c r="AF12" s="9">
        <v>0.18210000000000001</v>
      </c>
      <c r="AG12" s="9">
        <v>0.1822</v>
      </c>
      <c r="AH12" s="9">
        <v>0.18240000000000001</v>
      </c>
      <c r="AI12" s="9">
        <v>0.18240000000000001</v>
      </c>
      <c r="AJ12" s="9">
        <v>0.1825</v>
      </c>
      <c r="AK12" s="9">
        <v>0.18260000000000001</v>
      </c>
      <c r="AL12" s="9">
        <v>0.1827</v>
      </c>
      <c r="AM12" s="9">
        <v>0.1827</v>
      </c>
      <c r="AN12" s="9">
        <v>0.18290000000000001</v>
      </c>
      <c r="AO12" s="9">
        <v>0.183</v>
      </c>
      <c r="AP12" s="9">
        <v>0.18310000000000001</v>
      </c>
      <c r="AQ12" s="9">
        <v>0.18310000000000001</v>
      </c>
      <c r="AR12" s="9">
        <v>0.1832</v>
      </c>
      <c r="AS12" s="9">
        <v>0.18329999999999999</v>
      </c>
      <c r="AT12" s="9">
        <v>0.18340000000000001</v>
      </c>
      <c r="AU12" s="9">
        <v>0.1835</v>
      </c>
      <c r="AV12" s="9">
        <v>0.1835</v>
      </c>
      <c r="AW12" s="9">
        <v>0.18360000000000001</v>
      </c>
      <c r="AX12" s="9">
        <v>0.1837</v>
      </c>
      <c r="AY12" s="9">
        <v>0.1837</v>
      </c>
      <c r="AZ12" s="9">
        <v>0.18379999999999999</v>
      </c>
      <c r="BA12" s="9">
        <v>0.18379999999999999</v>
      </c>
      <c r="BB12" s="9">
        <v>0.184</v>
      </c>
      <c r="BC12" s="9">
        <v>0.18410000000000001</v>
      </c>
      <c r="BD12" s="9">
        <v>0.1842</v>
      </c>
      <c r="BE12" s="9">
        <v>0.1842</v>
      </c>
      <c r="BF12" s="9">
        <v>0.18429999999999999</v>
      </c>
      <c r="BG12" s="9">
        <v>0.18429999999999999</v>
      </c>
      <c r="BH12" s="9">
        <v>0.1845</v>
      </c>
      <c r="BI12" s="9">
        <v>0.1845</v>
      </c>
      <c r="BJ12" s="9">
        <v>0.1845</v>
      </c>
      <c r="BK12" s="9">
        <v>0.18459999999999999</v>
      </c>
      <c r="BL12" s="9">
        <v>0.18459999999999999</v>
      </c>
      <c r="BM12" s="9">
        <v>0.1847</v>
      </c>
      <c r="BO12" cm="1">
        <f t="array" ref="BO12:BP12">LINEST(O12:BM12,O2:BM2)</f>
        <v>9.5819004524886744E-5</v>
      </c>
      <c r="BP12">
        <v>0.17930907993966813</v>
      </c>
      <c r="BR12">
        <f>BO12 - 'Blank wells'!A12</f>
        <v>2.6230122818358034E-5</v>
      </c>
      <c r="BT12">
        <f t="shared" si="0"/>
        <v>1.8043025878954882E-2</v>
      </c>
    </row>
    <row r="13" spans="1:74" x14ac:dyDescent="0.3">
      <c r="A13" s="13">
        <v>6</v>
      </c>
      <c r="B13">
        <v>2</v>
      </c>
      <c r="C13">
        <v>1</v>
      </c>
      <c r="D13" s="2" t="s">
        <v>33</v>
      </c>
      <c r="E13" s="9">
        <v>0.14949999999999999</v>
      </c>
      <c r="F13" s="9">
        <v>0.15679999999999999</v>
      </c>
      <c r="G13" s="9">
        <v>0.158</v>
      </c>
      <c r="H13" s="9">
        <v>0.1608</v>
      </c>
      <c r="I13" s="9">
        <v>0.1603</v>
      </c>
      <c r="J13" s="9">
        <v>0.16170000000000001</v>
      </c>
      <c r="K13" s="9">
        <v>0.16719999999999999</v>
      </c>
      <c r="L13" s="9">
        <v>0.1835</v>
      </c>
      <c r="M13" s="9">
        <v>0.1905</v>
      </c>
      <c r="N13" s="9">
        <v>0.18970000000000001</v>
      </c>
      <c r="O13" s="9">
        <v>0.188</v>
      </c>
      <c r="P13" s="9">
        <v>0.18690000000000001</v>
      </c>
      <c r="Q13" s="9">
        <v>0.18629999999999999</v>
      </c>
      <c r="R13" s="9">
        <v>0.18590000000000001</v>
      </c>
      <c r="S13" s="9">
        <v>0.18540000000000001</v>
      </c>
      <c r="T13" s="9">
        <v>0.18509999999999999</v>
      </c>
      <c r="U13" s="9">
        <v>0.18479999999999999</v>
      </c>
      <c r="V13" s="9">
        <v>0.18459999999999999</v>
      </c>
      <c r="W13" s="9">
        <v>0.18459999999999999</v>
      </c>
      <c r="X13" s="9">
        <v>0.1845</v>
      </c>
      <c r="Y13" s="9">
        <v>0.18440000000000001</v>
      </c>
      <c r="Z13" s="9">
        <v>0.1845</v>
      </c>
      <c r="AA13" s="9">
        <v>0.1845</v>
      </c>
      <c r="AB13" s="9">
        <v>0.1845</v>
      </c>
      <c r="AC13" s="9">
        <v>0.18440000000000001</v>
      </c>
      <c r="AD13" s="9">
        <v>0.18459999999999999</v>
      </c>
      <c r="AE13" s="9">
        <v>0.18479999999999999</v>
      </c>
      <c r="AF13" s="9">
        <v>0.18479999999999999</v>
      </c>
      <c r="AG13" s="9">
        <v>0.18509999999999999</v>
      </c>
      <c r="AH13" s="9">
        <v>0.18509999999999999</v>
      </c>
      <c r="AI13" s="9">
        <v>0.1852</v>
      </c>
      <c r="AJ13" s="9">
        <v>0.1852</v>
      </c>
      <c r="AK13" s="9">
        <v>0.18540000000000001</v>
      </c>
      <c r="AL13" s="9">
        <v>0.18540000000000001</v>
      </c>
      <c r="AM13" s="9">
        <v>0.1852</v>
      </c>
      <c r="AN13" s="9">
        <v>0.1855</v>
      </c>
      <c r="AO13" s="9">
        <v>0.1855</v>
      </c>
      <c r="AP13" s="9">
        <v>0.1857</v>
      </c>
      <c r="AQ13" s="9">
        <v>0.18579999999999999</v>
      </c>
      <c r="AR13" s="9">
        <v>0.18590000000000001</v>
      </c>
      <c r="AS13" s="9">
        <v>0.186</v>
      </c>
      <c r="AT13" s="9">
        <v>0.186</v>
      </c>
      <c r="AU13" s="9">
        <v>0.18609999999999999</v>
      </c>
      <c r="AV13" s="9">
        <v>0.1862</v>
      </c>
      <c r="AW13" s="9">
        <v>0.18640000000000001</v>
      </c>
      <c r="AX13" s="9">
        <v>0.1865</v>
      </c>
      <c r="AY13" s="9">
        <v>0.1865</v>
      </c>
      <c r="AZ13" s="9">
        <v>0.18659999999999999</v>
      </c>
      <c r="BA13" s="9">
        <v>0.18659999999999999</v>
      </c>
      <c r="BB13" s="9">
        <v>0.1862</v>
      </c>
      <c r="BC13" s="9">
        <v>0.1857</v>
      </c>
      <c r="BD13" s="9">
        <v>0.1855</v>
      </c>
      <c r="BE13" s="9">
        <v>0.1855</v>
      </c>
      <c r="BF13" s="9">
        <v>0.186</v>
      </c>
      <c r="BG13" s="9">
        <v>0.18629999999999999</v>
      </c>
      <c r="BH13" s="9">
        <v>0.1865</v>
      </c>
      <c r="BI13" s="9">
        <v>0.18659999999999999</v>
      </c>
      <c r="BJ13" s="9">
        <v>0.1867</v>
      </c>
      <c r="BK13" s="9">
        <v>0.187</v>
      </c>
      <c r="BL13" s="9">
        <v>0.18720000000000001</v>
      </c>
      <c r="BM13" s="9">
        <v>0.187</v>
      </c>
      <c r="BO13" cm="1">
        <f t="array" ref="BO13:BP13">LINEST(O13:BM13,O2:BM2)</f>
        <v>3.0669683257918574E-5</v>
      </c>
      <c r="BP13">
        <v>0.18462656108597286</v>
      </c>
      <c r="BR13">
        <f>BO13 - 'Blank wells'!A12</f>
        <v>-3.8919198448610136E-5</v>
      </c>
      <c r="BT13">
        <f t="shared" si="0"/>
        <v>-2.6771514173200173E-2</v>
      </c>
    </row>
    <row r="14" spans="1:74" x14ac:dyDescent="0.3">
      <c r="A14" s="13">
        <v>6</v>
      </c>
      <c r="B14">
        <v>2</v>
      </c>
      <c r="C14">
        <v>2</v>
      </c>
      <c r="D14" s="2" t="s">
        <v>33</v>
      </c>
      <c r="E14" s="9">
        <v>0.16420000000000001</v>
      </c>
      <c r="F14" s="9">
        <v>0.16789999999999999</v>
      </c>
      <c r="G14" s="9">
        <v>0.1678</v>
      </c>
      <c r="H14" s="9">
        <v>0.16669999999999999</v>
      </c>
      <c r="I14" s="9">
        <v>0.1653</v>
      </c>
      <c r="J14" s="9">
        <v>0.1663</v>
      </c>
      <c r="K14" s="9">
        <v>0.17069999999999999</v>
      </c>
      <c r="L14" s="9">
        <v>0.18179999999999999</v>
      </c>
      <c r="M14" s="9">
        <v>0.1835</v>
      </c>
      <c r="N14" s="9">
        <v>0.18310000000000001</v>
      </c>
      <c r="O14" s="9">
        <v>0.183</v>
      </c>
      <c r="P14" s="9">
        <v>0.18340000000000001</v>
      </c>
      <c r="Q14" s="9">
        <v>0.18379999999999999</v>
      </c>
      <c r="R14" s="9">
        <v>0.18390000000000001</v>
      </c>
      <c r="S14" s="9">
        <v>0.184</v>
      </c>
      <c r="T14" s="9">
        <v>0.18410000000000001</v>
      </c>
      <c r="U14" s="9">
        <v>0.18429999999999999</v>
      </c>
      <c r="V14" s="9">
        <v>0.1845</v>
      </c>
      <c r="W14" s="9">
        <v>0.1847</v>
      </c>
      <c r="X14" s="9">
        <v>0.18479999999999999</v>
      </c>
      <c r="Y14" s="9">
        <v>0.18490000000000001</v>
      </c>
      <c r="Z14" s="9">
        <v>0.18509999999999999</v>
      </c>
      <c r="AA14" s="9">
        <v>0.1852</v>
      </c>
      <c r="AB14" s="9">
        <v>0.18540000000000001</v>
      </c>
      <c r="AC14" s="9">
        <v>0.1855</v>
      </c>
      <c r="AD14" s="9">
        <v>0.18559999999999999</v>
      </c>
      <c r="AE14" s="9">
        <v>0.18579999999999999</v>
      </c>
      <c r="AF14" s="9">
        <v>0.18590000000000001</v>
      </c>
      <c r="AG14" s="9">
        <v>0.18609999999999999</v>
      </c>
      <c r="AH14" s="9">
        <v>0.1862</v>
      </c>
      <c r="AI14" s="9">
        <v>0.18629999999999999</v>
      </c>
      <c r="AJ14" s="9">
        <v>0.18629999999999999</v>
      </c>
      <c r="AK14" s="9">
        <v>0.1865</v>
      </c>
      <c r="AL14" s="9">
        <v>0.1865</v>
      </c>
      <c r="AM14" s="9">
        <v>0.1867</v>
      </c>
      <c r="AN14" s="9">
        <v>0.18679999999999999</v>
      </c>
      <c r="AO14" s="9">
        <v>0.18679999999999999</v>
      </c>
      <c r="AP14" s="9">
        <v>0.18690000000000001</v>
      </c>
      <c r="AQ14" s="9">
        <v>0.187</v>
      </c>
      <c r="AR14" s="9">
        <v>0.18709999999999999</v>
      </c>
      <c r="AS14" s="9">
        <v>0.18720000000000001</v>
      </c>
      <c r="AT14" s="9">
        <v>0.18729999999999999</v>
      </c>
      <c r="AU14" s="9">
        <v>0.18740000000000001</v>
      </c>
      <c r="AV14" s="9">
        <v>0.18740000000000001</v>
      </c>
      <c r="AW14" s="9">
        <v>0.1875</v>
      </c>
      <c r="AX14" s="9">
        <v>0.18759999999999999</v>
      </c>
      <c r="AY14" s="9">
        <v>0.18759999999999999</v>
      </c>
      <c r="AZ14" s="9">
        <v>0.18770000000000001</v>
      </c>
      <c r="BA14" s="9">
        <v>0.18790000000000001</v>
      </c>
      <c r="BB14" s="9">
        <v>0.18790000000000001</v>
      </c>
      <c r="BC14" s="9">
        <v>0.188</v>
      </c>
      <c r="BD14" s="9">
        <v>0.18809999999999999</v>
      </c>
      <c r="BE14" s="9">
        <v>0.18809999999999999</v>
      </c>
      <c r="BF14" s="9">
        <v>0.1883</v>
      </c>
      <c r="BG14" s="9">
        <v>0.1883</v>
      </c>
      <c r="BH14" s="9">
        <v>0.18840000000000001</v>
      </c>
      <c r="BI14" s="9">
        <v>0.1885</v>
      </c>
      <c r="BJ14" s="9">
        <v>0.1885</v>
      </c>
      <c r="BK14" s="9">
        <v>0.1885</v>
      </c>
      <c r="BL14" s="9">
        <v>0.18859999999999999</v>
      </c>
      <c r="BM14" s="9">
        <v>0.18870000000000001</v>
      </c>
      <c r="BO14" cm="1">
        <f t="array" ref="BO14:BP14">LINEST(O14:BM14,O2:BM2)</f>
        <v>1.046787330316742E-4</v>
      </c>
      <c r="BP14">
        <v>0.1828185972850678</v>
      </c>
      <c r="BR14">
        <f>BO14 - 'Blank wells'!A12</f>
        <v>3.5089851325145486E-5</v>
      </c>
      <c r="BT14">
        <f t="shared" si="0"/>
        <v>2.4137404919246659E-2</v>
      </c>
    </row>
    <row r="15" spans="1:74" x14ac:dyDescent="0.3">
      <c r="A15" s="13">
        <v>6</v>
      </c>
      <c r="B15">
        <v>1</v>
      </c>
      <c r="C15">
        <v>1</v>
      </c>
      <c r="D15" s="2" t="s">
        <v>34</v>
      </c>
      <c r="E15" s="9">
        <v>0.15260000000000001</v>
      </c>
      <c r="F15" s="9">
        <v>0.15720000000000001</v>
      </c>
      <c r="G15" s="9">
        <v>0.1623</v>
      </c>
      <c r="H15" s="9">
        <v>0.16470000000000001</v>
      </c>
      <c r="I15" s="9">
        <v>0.1676</v>
      </c>
      <c r="J15" s="9">
        <v>0.17610000000000001</v>
      </c>
      <c r="K15" s="9">
        <v>0.17960000000000001</v>
      </c>
      <c r="L15" s="9">
        <v>0.1792</v>
      </c>
      <c r="M15" s="9">
        <v>0.1792</v>
      </c>
      <c r="N15" s="9">
        <v>0.1794</v>
      </c>
      <c r="O15" s="9">
        <v>0.17949999999999999</v>
      </c>
      <c r="P15" s="9">
        <v>0.17979999999999999</v>
      </c>
      <c r="Q15" s="9">
        <v>0.1799</v>
      </c>
      <c r="R15" s="9">
        <v>0.18</v>
      </c>
      <c r="S15" s="9">
        <v>0.1804</v>
      </c>
      <c r="T15" s="9">
        <v>0.18049999999999999</v>
      </c>
      <c r="U15" s="9">
        <v>0.18079999999999999</v>
      </c>
      <c r="V15" s="9">
        <v>0.18090000000000001</v>
      </c>
      <c r="W15" s="9">
        <v>0.1812</v>
      </c>
      <c r="X15" s="9">
        <v>0.18129999999999999</v>
      </c>
      <c r="Y15" s="9">
        <v>0.18140000000000001</v>
      </c>
      <c r="Z15" s="9">
        <v>0.18149999999999999</v>
      </c>
      <c r="AA15" s="9">
        <v>0.1817</v>
      </c>
      <c r="AB15" s="9">
        <v>0.18179999999999999</v>
      </c>
      <c r="AC15" s="9">
        <v>0.182</v>
      </c>
      <c r="AD15" s="9">
        <v>0.1822</v>
      </c>
      <c r="AE15" s="9">
        <v>0.1822</v>
      </c>
      <c r="AF15" s="9">
        <v>0.18240000000000001</v>
      </c>
      <c r="AG15" s="9">
        <v>0.1825</v>
      </c>
      <c r="AH15" s="9">
        <v>0.1827</v>
      </c>
      <c r="AI15" s="9">
        <v>0.1827</v>
      </c>
      <c r="AJ15" s="9">
        <v>0.18279999999999999</v>
      </c>
      <c r="AK15" s="9">
        <v>0.183</v>
      </c>
      <c r="AL15" s="9">
        <v>0.1832</v>
      </c>
      <c r="AM15" s="9">
        <v>0.1832</v>
      </c>
      <c r="AN15" s="9">
        <v>0.18329999999999999</v>
      </c>
      <c r="AO15" s="9">
        <v>0.18340000000000001</v>
      </c>
      <c r="AP15" s="9">
        <v>0.1835</v>
      </c>
      <c r="AQ15" s="9">
        <v>0.18360000000000001</v>
      </c>
      <c r="AR15" s="9">
        <v>0.18379999999999999</v>
      </c>
      <c r="AS15" s="9">
        <v>0.18390000000000001</v>
      </c>
      <c r="AT15" s="9">
        <v>0.18390000000000001</v>
      </c>
      <c r="AU15" s="9">
        <v>0.184</v>
      </c>
      <c r="AV15" s="9">
        <v>0.184</v>
      </c>
      <c r="AW15" s="9">
        <v>0.18410000000000001</v>
      </c>
      <c r="AX15" s="9">
        <v>0.1842</v>
      </c>
      <c r="AY15" s="9">
        <v>0.18429999999999999</v>
      </c>
      <c r="AZ15" s="9">
        <v>0.18440000000000001</v>
      </c>
      <c r="BA15" s="9">
        <v>0.18440000000000001</v>
      </c>
      <c r="BB15" s="9">
        <v>0.18459999999999999</v>
      </c>
      <c r="BC15" s="9">
        <v>0.1845</v>
      </c>
      <c r="BD15" s="9">
        <v>0.18459999999999999</v>
      </c>
      <c r="BE15" s="9">
        <v>0.18459999999999999</v>
      </c>
      <c r="BF15" s="9">
        <v>0.18490000000000001</v>
      </c>
      <c r="BG15" s="9">
        <v>0.18479999999999999</v>
      </c>
      <c r="BH15" s="9">
        <v>0.185</v>
      </c>
      <c r="BI15" s="9">
        <v>0.18490000000000001</v>
      </c>
      <c r="BJ15" s="9">
        <v>0.18490000000000001</v>
      </c>
      <c r="BK15" s="9">
        <v>0.185</v>
      </c>
      <c r="BL15" s="9">
        <v>0.18490000000000001</v>
      </c>
      <c r="BM15" s="9">
        <v>0.18490000000000001</v>
      </c>
      <c r="BO15" cm="1">
        <f t="array" ref="BO15:BP15">LINEST(O15:BM15,O2:BM2)</f>
        <v>1.0744796380090511E-4</v>
      </c>
      <c r="BP15">
        <v>0.17921971342383114</v>
      </c>
      <c r="BR15">
        <f>BO15 - 'Blank wells'!A12</f>
        <v>3.78590820943764E-5</v>
      </c>
      <c r="BT15">
        <f t="shared" si="0"/>
        <v>2.6042287438479913E-2</v>
      </c>
    </row>
    <row r="16" spans="1:74" x14ac:dyDescent="0.3">
      <c r="A16" s="13">
        <v>6</v>
      </c>
      <c r="B16">
        <v>1</v>
      </c>
      <c r="C16">
        <v>2</v>
      </c>
      <c r="D16" s="2" t="s">
        <v>34</v>
      </c>
      <c r="E16" s="9">
        <v>0.14940000000000001</v>
      </c>
      <c r="F16" s="9">
        <v>0.15659999999999999</v>
      </c>
      <c r="G16" s="9">
        <v>0.16139999999999999</v>
      </c>
      <c r="H16" s="9">
        <v>0.1613</v>
      </c>
      <c r="I16" s="9">
        <v>0.16039999999999999</v>
      </c>
      <c r="J16" s="9">
        <v>0.16120000000000001</v>
      </c>
      <c r="K16" s="9">
        <v>0.16400000000000001</v>
      </c>
      <c r="L16" s="9">
        <v>0.17100000000000001</v>
      </c>
      <c r="M16" s="9">
        <v>0.17979999999999999</v>
      </c>
      <c r="N16" s="9">
        <v>0.17949999999999999</v>
      </c>
      <c r="O16" s="9">
        <v>0.1792</v>
      </c>
      <c r="P16" s="9">
        <v>0.1794</v>
      </c>
      <c r="Q16" s="9">
        <v>0.17960000000000001</v>
      </c>
      <c r="R16" s="9">
        <v>0.1799</v>
      </c>
      <c r="S16" s="9">
        <v>0.18010000000000001</v>
      </c>
      <c r="T16" s="9">
        <v>0.18010000000000001</v>
      </c>
      <c r="U16" s="9">
        <v>0.1802</v>
      </c>
      <c r="V16" s="9">
        <v>0.1804</v>
      </c>
      <c r="W16" s="9">
        <v>0.18060000000000001</v>
      </c>
      <c r="X16" s="9">
        <v>0.1807</v>
      </c>
      <c r="Y16" s="9">
        <v>0.18079999999999999</v>
      </c>
      <c r="Z16" s="9">
        <v>0.18110000000000001</v>
      </c>
      <c r="AA16" s="9">
        <v>0.1812</v>
      </c>
      <c r="AB16" s="9">
        <v>0.18140000000000001</v>
      </c>
      <c r="AC16" s="9">
        <v>0.18149999999999999</v>
      </c>
      <c r="AD16" s="9">
        <v>0.18160000000000001</v>
      </c>
      <c r="AE16" s="9">
        <v>0.18179999999999999</v>
      </c>
      <c r="AF16" s="9">
        <v>0.18190000000000001</v>
      </c>
      <c r="AG16" s="9">
        <v>0.182</v>
      </c>
      <c r="AH16" s="9">
        <v>0.18210000000000001</v>
      </c>
      <c r="AI16" s="9">
        <v>0.1822</v>
      </c>
      <c r="AJ16" s="9">
        <v>0.18229999999999999</v>
      </c>
      <c r="AK16" s="9">
        <v>0.1825</v>
      </c>
      <c r="AL16" s="9">
        <v>0.18260000000000001</v>
      </c>
      <c r="AM16" s="9">
        <v>0.18260000000000001</v>
      </c>
      <c r="AN16" s="9">
        <v>0.1827</v>
      </c>
      <c r="AO16" s="9">
        <v>0.18290000000000001</v>
      </c>
      <c r="AP16" s="9">
        <v>0.18290000000000001</v>
      </c>
      <c r="AQ16" s="9">
        <v>0.183</v>
      </c>
      <c r="AR16" s="9">
        <v>0.18310000000000001</v>
      </c>
      <c r="AS16" s="9">
        <v>0.18329999999999999</v>
      </c>
      <c r="AT16" s="9">
        <v>0.18329999999999999</v>
      </c>
      <c r="AU16" s="9">
        <v>0.18340000000000001</v>
      </c>
      <c r="AV16" s="9">
        <v>0.1835</v>
      </c>
      <c r="AW16" s="9">
        <v>0.18360000000000001</v>
      </c>
      <c r="AX16" s="9">
        <v>0.1837</v>
      </c>
      <c r="AY16" s="9">
        <v>0.18379999999999999</v>
      </c>
      <c r="AZ16" s="9">
        <v>0.18390000000000001</v>
      </c>
      <c r="BA16" s="9">
        <v>0.18390000000000001</v>
      </c>
      <c r="BB16" s="9">
        <v>0.18390000000000001</v>
      </c>
      <c r="BC16" s="9">
        <v>0.18390000000000001</v>
      </c>
      <c r="BD16" s="9">
        <v>0.184</v>
      </c>
      <c r="BE16" s="9">
        <v>0.184</v>
      </c>
      <c r="BF16" s="9">
        <v>0.1842</v>
      </c>
      <c r="BG16" s="9">
        <v>0.1842</v>
      </c>
      <c r="BH16" s="9">
        <v>0.18429999999999999</v>
      </c>
      <c r="BI16" s="9">
        <v>0.18429999999999999</v>
      </c>
      <c r="BJ16" s="9">
        <v>0.18429999999999999</v>
      </c>
      <c r="BK16" s="9">
        <v>0.18440000000000001</v>
      </c>
      <c r="BL16" s="9">
        <v>0.18440000000000001</v>
      </c>
      <c r="BM16" s="9">
        <v>0.18459999999999999</v>
      </c>
      <c r="BO16" cm="1">
        <f t="array" ref="BO16:BP16">LINEST(O16:BM16,O2:BM2)</f>
        <v>1.0349321266968315E-4</v>
      </c>
      <c r="BP16">
        <v>0.17883460030165918</v>
      </c>
      <c r="BR16">
        <f>BO16 - 'Blank wells'!A12</f>
        <v>3.3904330963154444E-5</v>
      </c>
      <c r="BT16">
        <f t="shared" si="0"/>
        <v>2.3321915997614101E-2</v>
      </c>
    </row>
    <row r="17" spans="1:72" x14ac:dyDescent="0.3">
      <c r="A17" s="13">
        <v>6</v>
      </c>
      <c r="B17">
        <v>2</v>
      </c>
      <c r="C17">
        <v>1</v>
      </c>
      <c r="D17" s="2" t="s">
        <v>34</v>
      </c>
      <c r="E17" s="9">
        <v>0.15509999999999999</v>
      </c>
      <c r="F17" s="9">
        <v>0.15989999999999999</v>
      </c>
      <c r="G17" s="9">
        <v>0.16250000000000001</v>
      </c>
      <c r="H17" s="9">
        <v>0.1671</v>
      </c>
      <c r="I17" s="9">
        <v>0.1764</v>
      </c>
      <c r="J17" s="9">
        <v>0.1789</v>
      </c>
      <c r="K17" s="9">
        <v>0.17879999999999999</v>
      </c>
      <c r="L17" s="9">
        <v>0.17879999999999999</v>
      </c>
      <c r="M17" s="9">
        <v>0.1789</v>
      </c>
      <c r="N17" s="9">
        <v>0.1792</v>
      </c>
      <c r="O17" s="9">
        <v>0.17929999999999999</v>
      </c>
      <c r="P17" s="9">
        <v>0.17960000000000001</v>
      </c>
      <c r="Q17" s="9">
        <v>0.17979999999999999</v>
      </c>
      <c r="R17" s="9">
        <v>0.1802</v>
      </c>
      <c r="S17" s="9">
        <v>0.18060000000000001</v>
      </c>
      <c r="T17" s="9">
        <v>0.18079999999999999</v>
      </c>
      <c r="U17" s="9">
        <v>0.18099999999999999</v>
      </c>
      <c r="V17" s="9">
        <v>0.18129999999999999</v>
      </c>
      <c r="W17" s="9">
        <v>0.18149999999999999</v>
      </c>
      <c r="X17" s="9">
        <v>0.18160000000000001</v>
      </c>
      <c r="Y17" s="9">
        <v>0.18190000000000001</v>
      </c>
      <c r="Z17" s="9">
        <v>0.18210000000000001</v>
      </c>
      <c r="AA17" s="9">
        <v>0.1822</v>
      </c>
      <c r="AB17" s="9">
        <v>0.18229999999999999</v>
      </c>
      <c r="AC17" s="9">
        <v>0.1825</v>
      </c>
      <c r="AD17" s="9">
        <v>0.18260000000000001</v>
      </c>
      <c r="AE17" s="9">
        <v>0.18279999999999999</v>
      </c>
      <c r="AF17" s="9">
        <v>0.183</v>
      </c>
      <c r="AG17" s="9">
        <v>0.1832</v>
      </c>
      <c r="AH17" s="9">
        <v>0.18329999999999999</v>
      </c>
      <c r="AI17" s="9">
        <v>0.18360000000000001</v>
      </c>
      <c r="AJ17" s="9">
        <v>0.1837</v>
      </c>
      <c r="AK17" s="9">
        <v>0.18390000000000001</v>
      </c>
      <c r="AL17" s="9">
        <v>0.184</v>
      </c>
      <c r="AM17" s="9">
        <v>0.18410000000000001</v>
      </c>
      <c r="AN17" s="9">
        <v>0.18440000000000001</v>
      </c>
      <c r="AO17" s="9">
        <v>0.18440000000000001</v>
      </c>
      <c r="AP17" s="9">
        <v>0.18429999999999999</v>
      </c>
      <c r="AQ17" s="9">
        <v>0.18429999999999999</v>
      </c>
      <c r="AR17" s="9">
        <v>0.18429999999999999</v>
      </c>
      <c r="AS17" s="9">
        <v>0.18459999999999999</v>
      </c>
      <c r="AT17" s="9">
        <v>0.18459999999999999</v>
      </c>
      <c r="AU17" s="9">
        <v>0.1847</v>
      </c>
      <c r="AV17" s="9">
        <v>0.18479999999999999</v>
      </c>
      <c r="AW17" s="9">
        <v>0.18490000000000001</v>
      </c>
      <c r="AX17" s="9">
        <v>0.185</v>
      </c>
      <c r="AY17" s="9">
        <v>0.185</v>
      </c>
      <c r="AZ17" s="9">
        <v>0.185</v>
      </c>
      <c r="BA17" s="9">
        <v>0.1852</v>
      </c>
      <c r="BB17" s="9">
        <v>0.1852</v>
      </c>
      <c r="BC17" s="9">
        <v>0.1852</v>
      </c>
      <c r="BD17" s="9">
        <v>0.18529999999999999</v>
      </c>
      <c r="BE17" s="9">
        <v>0.18529999999999999</v>
      </c>
      <c r="BF17" s="9">
        <v>0.18540000000000001</v>
      </c>
      <c r="BG17" s="9">
        <v>0.1855</v>
      </c>
      <c r="BH17" s="9">
        <v>0.1857</v>
      </c>
      <c r="BI17" s="9">
        <v>0.1855</v>
      </c>
      <c r="BJ17" s="9">
        <v>0.18509999999999999</v>
      </c>
      <c r="BK17" s="9">
        <v>0.18540000000000001</v>
      </c>
      <c r="BL17" s="9">
        <v>0.18559999999999999</v>
      </c>
      <c r="BM17" s="9">
        <v>0.1857</v>
      </c>
      <c r="BO17" cm="1">
        <f t="array" ref="BO17:BP17">LINEST(O17:BM17,O2:BM2)</f>
        <v>1.1778280542986421E-4</v>
      </c>
      <c r="BP17">
        <v>0.17943250377073905</v>
      </c>
      <c r="BR17">
        <f>BO17 - 'Blank wells'!A12</f>
        <v>4.8193923723335497E-5</v>
      </c>
      <c r="BT17">
        <f t="shared" si="0"/>
        <v>3.3151358801108102E-2</v>
      </c>
    </row>
    <row r="18" spans="1:72" x14ac:dyDescent="0.3">
      <c r="A18" s="15">
        <v>6</v>
      </c>
      <c r="B18" s="4">
        <v>2</v>
      </c>
      <c r="C18" s="4">
        <v>2</v>
      </c>
      <c r="D18" s="5" t="s">
        <v>34</v>
      </c>
      <c r="E18" s="9">
        <v>0.15260000000000001</v>
      </c>
      <c r="F18" s="9">
        <v>0.1552</v>
      </c>
      <c r="G18" s="9">
        <v>0.15720000000000001</v>
      </c>
      <c r="H18" s="9">
        <v>0.16</v>
      </c>
      <c r="I18" s="9">
        <v>0.15959999999999999</v>
      </c>
      <c r="J18" s="9">
        <v>0.1615</v>
      </c>
      <c r="K18" s="9">
        <v>0.1658</v>
      </c>
      <c r="L18" s="9">
        <v>0.1767</v>
      </c>
      <c r="M18" s="9">
        <v>0.18049999999999999</v>
      </c>
      <c r="N18" s="9">
        <v>0.18029999999999999</v>
      </c>
      <c r="O18" s="9">
        <v>0.1802</v>
      </c>
      <c r="P18" s="9">
        <v>0.1804</v>
      </c>
      <c r="Q18" s="9">
        <v>0.18049999999999999</v>
      </c>
      <c r="R18" s="9">
        <v>0.18049999999999999</v>
      </c>
      <c r="S18" s="9">
        <v>0.18079999999999999</v>
      </c>
      <c r="T18" s="9">
        <v>0.18079999999999999</v>
      </c>
      <c r="U18" s="9">
        <v>0.18099999999999999</v>
      </c>
      <c r="V18" s="9">
        <v>0.1812</v>
      </c>
      <c r="W18" s="9">
        <v>0.18129999999999999</v>
      </c>
      <c r="X18" s="9">
        <v>0.18149999999999999</v>
      </c>
      <c r="Y18" s="9">
        <v>0.18160000000000001</v>
      </c>
      <c r="Z18" s="9">
        <v>0.18179999999999999</v>
      </c>
      <c r="AA18" s="9">
        <v>0.18190000000000001</v>
      </c>
      <c r="AB18" s="9">
        <v>0.18210000000000001</v>
      </c>
      <c r="AC18" s="9">
        <v>0.18229999999999999</v>
      </c>
      <c r="AD18" s="9">
        <v>0.18240000000000001</v>
      </c>
      <c r="AE18" s="9">
        <v>0.1825</v>
      </c>
      <c r="AF18" s="9">
        <v>0.1827</v>
      </c>
      <c r="AG18" s="9">
        <v>0.18279999999999999</v>
      </c>
      <c r="AH18" s="9">
        <v>0.183</v>
      </c>
      <c r="AI18" s="9">
        <v>0.18310000000000001</v>
      </c>
      <c r="AJ18" s="9">
        <v>0.1832</v>
      </c>
      <c r="AK18" s="9">
        <v>0.18329999999999999</v>
      </c>
      <c r="AL18" s="9">
        <v>0.1835</v>
      </c>
      <c r="AM18" s="9">
        <v>0.18360000000000001</v>
      </c>
      <c r="AN18" s="9">
        <v>0.1837</v>
      </c>
      <c r="AO18" s="9">
        <v>0.18379999999999999</v>
      </c>
      <c r="AP18" s="9">
        <v>0.18390000000000001</v>
      </c>
      <c r="AQ18" s="9">
        <v>0.184</v>
      </c>
      <c r="AR18" s="9">
        <v>0.1842</v>
      </c>
      <c r="AS18" s="9">
        <v>0.18429999999999999</v>
      </c>
      <c r="AT18" s="9">
        <v>0.18429999999999999</v>
      </c>
      <c r="AU18" s="9">
        <v>0.18440000000000001</v>
      </c>
      <c r="AV18" s="9">
        <v>0.18440000000000001</v>
      </c>
      <c r="AW18" s="9">
        <v>0.18440000000000001</v>
      </c>
      <c r="AX18" s="9">
        <v>0.1845</v>
      </c>
      <c r="AY18" s="9">
        <v>0.18459999999999999</v>
      </c>
      <c r="AZ18" s="9">
        <v>0.1847</v>
      </c>
      <c r="BA18" s="9">
        <v>0.18479999999999999</v>
      </c>
      <c r="BB18" s="9">
        <v>0.18479999999999999</v>
      </c>
      <c r="BC18" s="9">
        <v>0.18479999999999999</v>
      </c>
      <c r="BD18" s="9">
        <v>0.18479999999999999</v>
      </c>
      <c r="BE18" s="9">
        <v>0.18479999999999999</v>
      </c>
      <c r="BF18" s="9">
        <v>0.185</v>
      </c>
      <c r="BG18" s="9">
        <v>0.185</v>
      </c>
      <c r="BH18" s="9">
        <v>0.18490000000000001</v>
      </c>
      <c r="BI18" s="9">
        <v>0.18509999999999999</v>
      </c>
      <c r="BJ18" s="9">
        <v>0.18509999999999999</v>
      </c>
      <c r="BK18" s="9">
        <v>0.18529999999999999</v>
      </c>
      <c r="BL18" s="9">
        <v>0.18529999999999999</v>
      </c>
      <c r="BM18" s="9">
        <v>0.1855</v>
      </c>
      <c r="BO18" cm="1">
        <f t="array" ref="BO18:BP18">LINEST(O18:BM18,O2:BM2)</f>
        <v>1.0485972850678725E-4</v>
      </c>
      <c r="BP18">
        <v>0.17963187028657621</v>
      </c>
      <c r="BR18">
        <f>BO18 - 'Blank wells'!A12</f>
        <v>3.5270846800258541E-5</v>
      </c>
      <c r="BT18">
        <f t="shared" si="0"/>
        <v>2.4261907044686691E-2</v>
      </c>
    </row>
    <row r="19" spans="1:72" x14ac:dyDescent="0.3">
      <c r="A19" s="13">
        <v>30</v>
      </c>
      <c r="B19">
        <v>1</v>
      </c>
      <c r="C19">
        <v>1</v>
      </c>
      <c r="D19" s="2" t="s">
        <v>33</v>
      </c>
      <c r="E19" s="9">
        <v>0.14019999999999999</v>
      </c>
      <c r="F19" s="9">
        <v>0.14149999999999999</v>
      </c>
      <c r="G19" s="9">
        <v>0.1424</v>
      </c>
      <c r="H19" s="9">
        <v>0.1452</v>
      </c>
      <c r="I19" s="9">
        <v>0.14580000000000001</v>
      </c>
      <c r="J19" s="9">
        <v>0.1469</v>
      </c>
      <c r="K19" s="9">
        <v>0.14860000000000001</v>
      </c>
      <c r="L19" s="9">
        <v>0.1512</v>
      </c>
      <c r="M19" s="9">
        <v>0.1522</v>
      </c>
      <c r="N19" s="9">
        <v>0.15240000000000001</v>
      </c>
      <c r="O19" s="9">
        <v>0.1527</v>
      </c>
      <c r="P19" s="9">
        <v>0.153</v>
      </c>
      <c r="Q19" s="9">
        <v>0.15329999999999999</v>
      </c>
      <c r="R19" s="9">
        <v>0.1537</v>
      </c>
      <c r="S19" s="9">
        <v>0.154</v>
      </c>
      <c r="T19" s="9">
        <v>0.1542</v>
      </c>
      <c r="U19" s="9">
        <v>0.1545</v>
      </c>
      <c r="V19" s="9">
        <v>0.15490000000000001</v>
      </c>
      <c r="W19" s="9">
        <v>0.15509999999999999</v>
      </c>
      <c r="X19" s="9">
        <v>0.1555</v>
      </c>
      <c r="Y19" s="9">
        <v>0.15609999999999999</v>
      </c>
      <c r="Z19" s="9">
        <v>0.1565</v>
      </c>
      <c r="AA19" s="9">
        <v>0.15690000000000001</v>
      </c>
      <c r="AB19" s="9">
        <v>0.15740000000000001</v>
      </c>
      <c r="AC19" s="9">
        <v>0.158</v>
      </c>
      <c r="AD19" s="9">
        <v>0.1585</v>
      </c>
      <c r="AE19" s="9">
        <v>0.159</v>
      </c>
      <c r="AF19" s="9">
        <v>0.15970000000000001</v>
      </c>
      <c r="AG19" s="9">
        <v>0.1603</v>
      </c>
      <c r="AH19" s="9">
        <v>0.161</v>
      </c>
      <c r="AI19" s="9">
        <v>0.1615</v>
      </c>
      <c r="AJ19" s="9">
        <v>0.16250000000000001</v>
      </c>
      <c r="AK19" s="9">
        <v>0.16300000000000001</v>
      </c>
      <c r="AL19" s="9">
        <v>0.16350000000000001</v>
      </c>
      <c r="AM19" s="9">
        <v>0.16420000000000001</v>
      </c>
      <c r="AN19" s="9">
        <v>0.1648</v>
      </c>
      <c r="AO19" s="9">
        <v>0.16550000000000001</v>
      </c>
      <c r="AP19" s="9">
        <v>0.1663</v>
      </c>
      <c r="AQ19" s="9">
        <v>0.1671</v>
      </c>
      <c r="AR19" s="9">
        <v>0.1678</v>
      </c>
      <c r="AS19" s="9">
        <v>0.1686</v>
      </c>
      <c r="AT19" s="9">
        <v>0.1691</v>
      </c>
      <c r="AU19" s="9">
        <v>0.17030000000000001</v>
      </c>
      <c r="AV19" s="9">
        <v>0.17150000000000001</v>
      </c>
      <c r="AW19" s="9">
        <v>0.17219999999999999</v>
      </c>
      <c r="AX19" s="9">
        <v>0.1731</v>
      </c>
      <c r="AY19" s="9">
        <v>0.17380000000000001</v>
      </c>
      <c r="AZ19" s="9">
        <v>0.17460000000000001</v>
      </c>
      <c r="BA19" s="9">
        <v>0.17560000000000001</v>
      </c>
      <c r="BB19" s="9">
        <v>0.1764</v>
      </c>
      <c r="BC19" s="9">
        <v>0.17730000000000001</v>
      </c>
      <c r="BD19" s="9">
        <v>0.17799999999999999</v>
      </c>
      <c r="BE19" s="9">
        <v>0.17899999999999999</v>
      </c>
      <c r="BF19" s="9">
        <v>0.1799</v>
      </c>
      <c r="BG19" s="9">
        <v>0.18099999999999999</v>
      </c>
      <c r="BH19" s="9">
        <v>0.1817</v>
      </c>
      <c r="BI19" s="9">
        <v>0.18279999999999999</v>
      </c>
      <c r="BJ19" s="9">
        <v>0.1837</v>
      </c>
      <c r="BK19" s="9">
        <v>0.1845</v>
      </c>
      <c r="BL19" s="9">
        <v>0.1855</v>
      </c>
      <c r="BM19" s="9">
        <v>0.1865</v>
      </c>
      <c r="BO19" cm="1">
        <f t="array" ref="BO19:BP19">LINEST(O19:BM19,O2:BM2)</f>
        <v>6.9238009049773738E-4</v>
      </c>
      <c r="BP19">
        <v>0.14234708898944193</v>
      </c>
      <c r="BR19">
        <f>BO19 - 'Blank wells'!A12</f>
        <v>6.2279120879120864E-4</v>
      </c>
      <c r="BT19">
        <f t="shared" si="0"/>
        <v>0.42840203132944354</v>
      </c>
    </row>
    <row r="20" spans="1:72" x14ac:dyDescent="0.3">
      <c r="A20" s="13">
        <v>30</v>
      </c>
      <c r="B20">
        <v>1</v>
      </c>
      <c r="C20">
        <v>2</v>
      </c>
      <c r="D20" s="2" t="s">
        <v>33</v>
      </c>
      <c r="E20" s="9">
        <v>0.1394</v>
      </c>
      <c r="F20" s="9">
        <v>0.1416</v>
      </c>
      <c r="G20" s="9">
        <v>0.1497</v>
      </c>
      <c r="H20" s="9">
        <v>0.15229999999999999</v>
      </c>
      <c r="I20" s="9">
        <v>0.15890000000000001</v>
      </c>
      <c r="J20" s="9">
        <v>0.1479</v>
      </c>
      <c r="K20" s="9">
        <v>0.1512</v>
      </c>
      <c r="L20" s="9">
        <v>0.16300000000000001</v>
      </c>
      <c r="M20" s="9">
        <v>0.16059999999999999</v>
      </c>
      <c r="N20" s="9">
        <v>0.16220000000000001</v>
      </c>
      <c r="O20" s="9">
        <v>0.16239999999999999</v>
      </c>
      <c r="P20" s="9">
        <v>0.16220000000000001</v>
      </c>
      <c r="Q20" s="9">
        <v>0.16209999999999999</v>
      </c>
      <c r="R20" s="9">
        <v>0.1628</v>
      </c>
      <c r="S20" s="9">
        <v>0.1633</v>
      </c>
      <c r="T20" s="9">
        <v>0.16400000000000001</v>
      </c>
      <c r="U20" s="9">
        <v>0.1648</v>
      </c>
      <c r="V20" s="9">
        <v>0.16619999999999999</v>
      </c>
      <c r="W20" s="9">
        <v>0.16700000000000001</v>
      </c>
      <c r="X20" s="9">
        <v>0.16739999999999999</v>
      </c>
      <c r="Y20" s="9">
        <v>0.16839999999999999</v>
      </c>
      <c r="Z20" s="9">
        <v>0.1694</v>
      </c>
      <c r="AA20" s="9">
        <v>0.17</v>
      </c>
      <c r="AB20" s="9">
        <v>0.16880000000000001</v>
      </c>
      <c r="AC20" s="9">
        <v>0.16769999999999999</v>
      </c>
      <c r="AD20" s="9">
        <v>0.16750000000000001</v>
      </c>
      <c r="AE20" s="9">
        <v>0.16750000000000001</v>
      </c>
      <c r="AF20" s="9">
        <v>0.16769999999999999</v>
      </c>
      <c r="AG20" s="9">
        <v>0.1678</v>
      </c>
      <c r="AH20" s="9">
        <v>0.16900000000000001</v>
      </c>
      <c r="AI20" s="9">
        <v>0.1696</v>
      </c>
      <c r="AJ20" s="9">
        <v>0.17100000000000001</v>
      </c>
      <c r="AK20" s="9">
        <v>0.1719</v>
      </c>
      <c r="AL20" s="9">
        <v>0.17249999999999999</v>
      </c>
      <c r="AM20" s="9">
        <v>0.1739</v>
      </c>
      <c r="AN20" s="9">
        <v>0.17469999999999999</v>
      </c>
      <c r="AO20" s="9">
        <v>0.1757</v>
      </c>
      <c r="AP20" s="9">
        <v>0.17660000000000001</v>
      </c>
      <c r="AQ20" s="9">
        <v>0.1772</v>
      </c>
      <c r="AR20" s="9">
        <v>0.17849999999999999</v>
      </c>
      <c r="AS20" s="9">
        <v>0.18029999999999999</v>
      </c>
      <c r="AT20" s="9">
        <v>0.1817</v>
      </c>
      <c r="AU20" s="9">
        <v>0.18340000000000001</v>
      </c>
      <c r="AV20" s="9">
        <v>0.18410000000000001</v>
      </c>
      <c r="AW20" s="9">
        <v>0.18490000000000001</v>
      </c>
      <c r="AX20" s="9">
        <v>0.18609999999999999</v>
      </c>
      <c r="AY20" s="9">
        <v>0.1867</v>
      </c>
      <c r="AZ20" s="9">
        <v>0.18729999999999999</v>
      </c>
      <c r="BA20" s="9">
        <v>0.18859999999999999</v>
      </c>
      <c r="BB20" s="9">
        <v>0.18970000000000001</v>
      </c>
      <c r="BC20" s="9">
        <v>0.19009999999999999</v>
      </c>
      <c r="BD20" s="9">
        <v>0.192</v>
      </c>
      <c r="BE20" s="9">
        <v>0.1938</v>
      </c>
      <c r="BF20" s="9">
        <v>0.19670000000000001</v>
      </c>
      <c r="BG20" s="9">
        <v>0.1946</v>
      </c>
      <c r="BH20" s="9">
        <v>0.19739999999999999</v>
      </c>
      <c r="BI20" s="9">
        <v>0.19750000000000001</v>
      </c>
      <c r="BJ20" s="9">
        <v>0.1948</v>
      </c>
      <c r="BK20" s="9">
        <v>0.1961</v>
      </c>
      <c r="BL20" s="9">
        <v>0.19489999999999999</v>
      </c>
      <c r="BM20" s="9">
        <v>0.19750000000000001</v>
      </c>
      <c r="BO20" cm="1">
        <f t="array" ref="BO20:BP20">LINEST(O20:BM20,O2:BM2)</f>
        <v>7.7375565610859703E-4</v>
      </c>
      <c r="BP20">
        <v>0.15067933634992459</v>
      </c>
      <c r="BR20">
        <f>BO20 - 'Blank wells'!A12</f>
        <v>7.0416677440206829E-4</v>
      </c>
      <c r="BT20">
        <f t="shared" si="0"/>
        <v>0.48437818692730145</v>
      </c>
    </row>
    <row r="21" spans="1:72" x14ac:dyDescent="0.3">
      <c r="A21" s="13">
        <v>30</v>
      </c>
      <c r="B21">
        <v>2</v>
      </c>
      <c r="C21">
        <v>1</v>
      </c>
      <c r="D21" s="2" t="s">
        <v>33</v>
      </c>
      <c r="E21" s="9">
        <v>0.14449999999999999</v>
      </c>
      <c r="F21" s="9">
        <v>0.14419999999999999</v>
      </c>
      <c r="G21" s="9">
        <v>0.1457</v>
      </c>
      <c r="H21" s="9">
        <v>0.1479</v>
      </c>
      <c r="I21" s="9">
        <v>0.14940000000000001</v>
      </c>
      <c r="J21" s="9">
        <v>0.1507</v>
      </c>
      <c r="K21" s="9">
        <v>0.15260000000000001</v>
      </c>
      <c r="L21" s="9">
        <v>0.1545</v>
      </c>
      <c r="M21" s="9">
        <v>0.15670000000000001</v>
      </c>
      <c r="N21" s="9">
        <v>0.15690000000000001</v>
      </c>
      <c r="O21" s="9">
        <v>0.157</v>
      </c>
      <c r="P21" s="9">
        <v>0.1573</v>
      </c>
      <c r="Q21" s="9">
        <v>0.15759999999999999</v>
      </c>
      <c r="R21" s="9">
        <v>0.1578</v>
      </c>
      <c r="S21" s="9">
        <v>0.158</v>
      </c>
      <c r="T21" s="9">
        <v>0.1583</v>
      </c>
      <c r="U21" s="9">
        <v>0.1585</v>
      </c>
      <c r="V21" s="9">
        <v>0.15890000000000001</v>
      </c>
      <c r="W21" s="9">
        <v>0.15920000000000001</v>
      </c>
      <c r="X21" s="9">
        <v>0.1595</v>
      </c>
      <c r="Y21" s="9">
        <v>0.15989999999999999</v>
      </c>
      <c r="Z21" s="9">
        <v>0.1603</v>
      </c>
      <c r="AA21" s="9">
        <v>0.16059999999999999</v>
      </c>
      <c r="AB21" s="9">
        <v>0.1608</v>
      </c>
      <c r="AC21" s="9">
        <v>0.1613</v>
      </c>
      <c r="AD21" s="9">
        <v>0.16170000000000001</v>
      </c>
      <c r="AE21" s="9">
        <v>0.16200000000000001</v>
      </c>
      <c r="AF21" s="9">
        <v>0.16250000000000001</v>
      </c>
      <c r="AG21" s="9">
        <v>0.16289999999999999</v>
      </c>
      <c r="AH21" s="9">
        <v>0.16350000000000001</v>
      </c>
      <c r="AI21" s="9">
        <v>0.16420000000000001</v>
      </c>
      <c r="AJ21" s="9">
        <v>0.1648</v>
      </c>
      <c r="AK21" s="9">
        <v>0.1653</v>
      </c>
      <c r="AL21" s="9">
        <v>0.16589999999999999</v>
      </c>
      <c r="AM21" s="9">
        <v>0.16639999999999999</v>
      </c>
      <c r="AN21" s="9">
        <v>0.1671</v>
      </c>
      <c r="AO21" s="9">
        <v>0.16769999999999999</v>
      </c>
      <c r="AP21" s="9">
        <v>0.16830000000000001</v>
      </c>
      <c r="AQ21" s="9">
        <v>0.16880000000000001</v>
      </c>
      <c r="AR21" s="9">
        <v>0.1694</v>
      </c>
      <c r="AS21" s="9">
        <v>0.1704</v>
      </c>
      <c r="AT21" s="9">
        <v>0.17130000000000001</v>
      </c>
      <c r="AU21" s="9">
        <v>0.17199999999999999</v>
      </c>
      <c r="AV21" s="9">
        <v>0.17219999999999999</v>
      </c>
      <c r="AW21" s="9">
        <v>0.17249999999999999</v>
      </c>
      <c r="AX21" s="9">
        <v>0.17319999999999999</v>
      </c>
      <c r="AY21" s="9">
        <v>0.1736</v>
      </c>
      <c r="AZ21" s="9">
        <v>0.17430000000000001</v>
      </c>
      <c r="BA21" s="9">
        <v>0.17499999999999999</v>
      </c>
      <c r="BB21" s="9">
        <v>0.17549999999999999</v>
      </c>
      <c r="BC21" s="9">
        <v>0.1759</v>
      </c>
      <c r="BD21" s="9">
        <v>0.17680000000000001</v>
      </c>
      <c r="BE21" s="9">
        <v>0.1772</v>
      </c>
      <c r="BF21" s="9">
        <v>0.1777</v>
      </c>
      <c r="BG21" s="9">
        <v>0.17849999999999999</v>
      </c>
      <c r="BH21" s="9">
        <v>0.1789</v>
      </c>
      <c r="BI21" s="9">
        <v>0.17979999999999999</v>
      </c>
      <c r="BJ21" s="9">
        <v>0.18459999999999999</v>
      </c>
      <c r="BK21" s="9">
        <v>0.18679999999999999</v>
      </c>
      <c r="BL21" s="9">
        <v>0.18659999999999999</v>
      </c>
      <c r="BM21" s="9">
        <v>0.18509999999999999</v>
      </c>
      <c r="BO21" cm="1">
        <f t="array" ref="BO21:BP21">LINEST(O21:BM21,O2:BM2)</f>
        <v>5.6459728506787308E-4</v>
      </c>
      <c r="BP21">
        <v>0.14854105580693813</v>
      </c>
      <c r="BR21">
        <f>BO21 - 'Blank wells'!A12</f>
        <v>4.9500840336134434E-4</v>
      </c>
      <c r="BT21">
        <f t="shared" si="0"/>
        <v>0.34050353076875023</v>
      </c>
    </row>
    <row r="22" spans="1:72" x14ac:dyDescent="0.3">
      <c r="A22" s="13">
        <v>30</v>
      </c>
      <c r="B22">
        <v>2</v>
      </c>
      <c r="C22">
        <v>2</v>
      </c>
      <c r="D22" s="2" t="s">
        <v>33</v>
      </c>
      <c r="E22" s="9">
        <v>0.1384</v>
      </c>
      <c r="F22" s="9">
        <v>0.14130000000000001</v>
      </c>
      <c r="G22" s="9">
        <v>0.1439</v>
      </c>
      <c r="H22" s="9">
        <v>0.1462</v>
      </c>
      <c r="I22" s="9">
        <v>0.14749999999999999</v>
      </c>
      <c r="J22" s="9">
        <v>0.14899999999999999</v>
      </c>
      <c r="K22" s="9">
        <v>0.15090000000000001</v>
      </c>
      <c r="L22" s="9">
        <v>0.15310000000000001</v>
      </c>
      <c r="M22" s="9">
        <v>0.153</v>
      </c>
      <c r="N22" s="9">
        <v>0.15310000000000001</v>
      </c>
      <c r="O22" s="9">
        <v>0.15329999999999999</v>
      </c>
      <c r="P22" s="9">
        <v>0.1535</v>
      </c>
      <c r="Q22" s="9">
        <v>0.154</v>
      </c>
      <c r="R22" s="9">
        <v>0.15429999999999999</v>
      </c>
      <c r="S22" s="9">
        <v>0.1547</v>
      </c>
      <c r="T22" s="9">
        <v>0.15490000000000001</v>
      </c>
      <c r="U22" s="9">
        <v>0.15529999999999999</v>
      </c>
      <c r="V22" s="9">
        <v>0.15579999999999999</v>
      </c>
      <c r="W22" s="9">
        <v>0.15629999999999999</v>
      </c>
      <c r="X22" s="9">
        <v>0.15679999999999999</v>
      </c>
      <c r="Y22" s="9">
        <v>0.15709999999999999</v>
      </c>
      <c r="Z22" s="9">
        <v>0.15770000000000001</v>
      </c>
      <c r="AA22" s="9">
        <v>0.15809999999999999</v>
      </c>
      <c r="AB22" s="9">
        <v>0.1585</v>
      </c>
      <c r="AC22" s="9">
        <v>0.15870000000000001</v>
      </c>
      <c r="AD22" s="9">
        <v>0.15939999999999999</v>
      </c>
      <c r="AE22" s="9">
        <v>0.16020000000000001</v>
      </c>
      <c r="AF22" s="9">
        <v>0.1608</v>
      </c>
      <c r="AG22" s="9">
        <v>0.1615</v>
      </c>
      <c r="AH22" s="9">
        <v>0.16209999999999999</v>
      </c>
      <c r="AI22" s="9">
        <v>0.16270000000000001</v>
      </c>
      <c r="AJ22" s="9">
        <v>0.1636</v>
      </c>
      <c r="AK22" s="9">
        <v>0.16400000000000001</v>
      </c>
      <c r="AL22" s="9">
        <v>0.16500000000000001</v>
      </c>
      <c r="AM22" s="9">
        <v>0.16589999999999999</v>
      </c>
      <c r="AN22" s="9">
        <v>0.16669999999999999</v>
      </c>
      <c r="AO22" s="9">
        <v>0.16750000000000001</v>
      </c>
      <c r="AP22" s="9">
        <v>0.16830000000000001</v>
      </c>
      <c r="AQ22" s="9">
        <v>0.16900000000000001</v>
      </c>
      <c r="AR22" s="9">
        <v>0.16980000000000001</v>
      </c>
      <c r="AS22" s="9">
        <v>0.17080000000000001</v>
      </c>
      <c r="AT22" s="9">
        <v>0.1716</v>
      </c>
      <c r="AU22" s="9">
        <v>0.17249999999999999</v>
      </c>
      <c r="AV22" s="9">
        <v>0.17330000000000001</v>
      </c>
      <c r="AW22" s="9">
        <v>0.17419999999999999</v>
      </c>
      <c r="AX22" s="9">
        <v>0.17510000000000001</v>
      </c>
      <c r="AY22" s="9">
        <v>0.17610000000000001</v>
      </c>
      <c r="AZ22" s="9">
        <v>0.17699999999999999</v>
      </c>
      <c r="BA22" s="9">
        <v>0.17780000000000001</v>
      </c>
      <c r="BB22" s="9">
        <v>0.17860000000000001</v>
      </c>
      <c r="BC22" s="9">
        <v>0.17960000000000001</v>
      </c>
      <c r="BD22" s="9">
        <v>0.18110000000000001</v>
      </c>
      <c r="BE22" s="9">
        <v>0.18529999999999999</v>
      </c>
      <c r="BF22" s="9">
        <v>0.19189999999999999</v>
      </c>
      <c r="BG22" s="9">
        <v>0.19109999999999999</v>
      </c>
      <c r="BH22" s="9">
        <v>0.19400000000000001</v>
      </c>
      <c r="BI22" s="9">
        <v>0.19550000000000001</v>
      </c>
      <c r="BJ22" s="9">
        <v>0.19639999999999999</v>
      </c>
      <c r="BK22" s="9">
        <v>0.1978</v>
      </c>
      <c r="BL22" s="9">
        <v>0.19839999999999999</v>
      </c>
      <c r="BM22" s="9">
        <v>0.1996</v>
      </c>
      <c r="BO22" cm="1">
        <f t="array" ref="BO22:BP22">LINEST(O22:BM22,O2:BM2)</f>
        <v>8.9813574660633502E-4</v>
      </c>
      <c r="BP22">
        <v>0.13843191553544498</v>
      </c>
      <c r="BR22">
        <f>BO22 - 'Blank wells'!A12</f>
        <v>8.2854686489980628E-4</v>
      </c>
      <c r="BT22">
        <f t="shared" si="0"/>
        <v>0.5699360475297216</v>
      </c>
    </row>
    <row r="23" spans="1:72" x14ac:dyDescent="0.3">
      <c r="A23" s="13">
        <v>30</v>
      </c>
      <c r="B23">
        <v>1</v>
      </c>
      <c r="C23">
        <v>1</v>
      </c>
      <c r="D23" s="2" t="s">
        <v>34</v>
      </c>
      <c r="E23" s="9" t="e">
        <v>#N/A</v>
      </c>
      <c r="F23" s="9" t="e">
        <v>#N/A</v>
      </c>
      <c r="G23" s="9" t="e">
        <v>#N/A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H23" s="9" t="e">
        <v>#N/A</v>
      </c>
      <c r="AI23" s="9" t="e">
        <v>#N/A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  <c r="BJ23" s="9" t="e">
        <v>#N/A</v>
      </c>
      <c r="BK23" s="9" t="e">
        <v>#N/A</v>
      </c>
      <c r="BL23" s="9" t="e">
        <v>#N/A</v>
      </c>
      <c r="BM23" s="9" t="e">
        <v>#N/A</v>
      </c>
    </row>
    <row r="24" spans="1:72" x14ac:dyDescent="0.3">
      <c r="A24" s="13">
        <v>30</v>
      </c>
      <c r="B24">
        <v>1</v>
      </c>
      <c r="C24">
        <v>2</v>
      </c>
      <c r="D24" s="2" t="s">
        <v>34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H24" s="9" t="e">
        <v>#N/A</v>
      </c>
      <c r="AI24" s="9" t="e">
        <v>#N/A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  <c r="BJ24" s="9" t="e">
        <v>#N/A</v>
      </c>
      <c r="BK24" s="9" t="e">
        <v>#N/A</v>
      </c>
      <c r="BL24" s="9" t="e">
        <v>#N/A</v>
      </c>
      <c r="BM24" s="9" t="e">
        <v>#N/A</v>
      </c>
    </row>
    <row r="25" spans="1:72" x14ac:dyDescent="0.3">
      <c r="A25" s="13">
        <v>30</v>
      </c>
      <c r="B25">
        <v>2</v>
      </c>
      <c r="C25">
        <v>1</v>
      </c>
      <c r="D25" s="2" t="s">
        <v>34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H25" s="9" t="e">
        <v>#N/A</v>
      </c>
      <c r="AI25" s="9" t="e">
        <v>#N/A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  <c r="BJ25" s="9" t="e">
        <v>#N/A</v>
      </c>
      <c r="BK25" s="9" t="e">
        <v>#N/A</v>
      </c>
      <c r="BL25" s="9" t="e">
        <v>#N/A</v>
      </c>
      <c r="BM25" s="9" t="e">
        <v>#N/A</v>
      </c>
    </row>
    <row r="26" spans="1:72" x14ac:dyDescent="0.3">
      <c r="A26" s="15">
        <v>30</v>
      </c>
      <c r="B26" s="4">
        <v>2</v>
      </c>
      <c r="C26" s="4">
        <v>2</v>
      </c>
      <c r="D26" s="5" t="s">
        <v>34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H26" s="9" t="e">
        <v>#N/A</v>
      </c>
      <c r="AI26" s="9" t="e">
        <v>#N/A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  <c r="BJ26" s="9" t="e">
        <v>#N/A</v>
      </c>
      <c r="BK26" s="9" t="e">
        <v>#N/A</v>
      </c>
      <c r="BL26" s="9" t="e">
        <v>#N/A</v>
      </c>
      <c r="BM26" s="9" t="e">
        <v>#N/A</v>
      </c>
      <c r="BN26" s="12"/>
      <c r="BO26" s="12"/>
      <c r="BP26" s="12"/>
      <c r="BQ26" s="12"/>
      <c r="BR26" s="12"/>
    </row>
    <row r="27" spans="1:72" x14ac:dyDescent="0.3">
      <c r="A27" s="14"/>
      <c r="B27" s="12"/>
      <c r="C27" s="12"/>
      <c r="D27" s="1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2"/>
      <c r="BO27" s="12"/>
      <c r="BP27" s="12"/>
      <c r="BQ27" s="12"/>
      <c r="BR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A6DF-8C9F-49B3-9922-4A4E7DFBA38F}">
  <dimension ref="A1:BM18"/>
  <sheetViews>
    <sheetView zoomScale="65" workbookViewId="0">
      <selection activeCell="G18" sqref="G18"/>
    </sheetView>
  </sheetViews>
  <sheetFormatPr defaultRowHeight="14.4" x14ac:dyDescent="0.3"/>
  <cols>
    <col min="1" max="1" width="26.88671875" customWidth="1"/>
    <col min="2" max="2" width="21.21875" customWidth="1"/>
    <col min="3" max="3" width="11.21875" customWidth="1"/>
    <col min="65" max="65" width="11.21875" customWidth="1"/>
  </cols>
  <sheetData>
    <row r="1" spans="1:65" x14ac:dyDescent="0.3">
      <c r="A1" s="8" t="s">
        <v>9</v>
      </c>
      <c r="C1" t="s">
        <v>11</v>
      </c>
    </row>
    <row r="2" spans="1:65" x14ac:dyDescent="0.3">
      <c r="A2" t="s">
        <v>14</v>
      </c>
      <c r="B2" t="s">
        <v>10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M2" t="s">
        <v>25</v>
      </c>
    </row>
    <row r="3" spans="1:65" x14ac:dyDescent="0.3">
      <c r="A3">
        <v>0</v>
      </c>
      <c r="B3" t="s">
        <v>12</v>
      </c>
      <c r="C3" s="9">
        <v>8.4099999999999994E-2</v>
      </c>
      <c r="D3" s="9">
        <v>8.4099999999999994E-2</v>
      </c>
      <c r="E3" s="9">
        <v>8.4099999999999994E-2</v>
      </c>
      <c r="F3" s="9">
        <v>8.4099999999999994E-2</v>
      </c>
      <c r="G3" s="9">
        <v>8.4099999999999994E-2</v>
      </c>
      <c r="H3" s="9">
        <v>8.4099999999999994E-2</v>
      </c>
      <c r="I3" s="9">
        <v>8.4099999999999994E-2</v>
      </c>
      <c r="J3" s="9">
        <v>8.4099999999999994E-2</v>
      </c>
      <c r="K3" s="9">
        <v>8.4099999999999994E-2</v>
      </c>
      <c r="L3" s="9">
        <v>8.4099999999999994E-2</v>
      </c>
      <c r="M3" s="9">
        <v>8.4099999999999994E-2</v>
      </c>
      <c r="N3" s="9">
        <v>8.4099999999999994E-2</v>
      </c>
      <c r="O3" s="9">
        <v>8.4099999999999994E-2</v>
      </c>
      <c r="P3" s="9">
        <v>8.4099999999999994E-2</v>
      </c>
      <c r="Q3" s="9">
        <v>8.4099999999999994E-2</v>
      </c>
      <c r="R3" s="9">
        <v>8.4099999999999994E-2</v>
      </c>
      <c r="S3" s="9">
        <v>8.4099999999999994E-2</v>
      </c>
      <c r="T3" s="9">
        <v>8.4099999999999994E-2</v>
      </c>
      <c r="U3" s="9">
        <v>8.4099999999999994E-2</v>
      </c>
      <c r="V3" s="9">
        <v>8.4099999999999994E-2</v>
      </c>
      <c r="W3" s="9">
        <v>8.4099999999999994E-2</v>
      </c>
      <c r="X3" s="9">
        <v>8.4099999999999994E-2</v>
      </c>
      <c r="Y3" s="9">
        <v>8.4099999999999994E-2</v>
      </c>
      <c r="Z3" s="9">
        <v>8.4099999999999994E-2</v>
      </c>
      <c r="AA3" s="9">
        <v>8.4099999999999994E-2</v>
      </c>
      <c r="AB3" s="9">
        <v>8.4099999999999994E-2</v>
      </c>
      <c r="AC3" s="9">
        <v>8.4099999999999994E-2</v>
      </c>
      <c r="AD3" s="9">
        <v>8.4099999999999994E-2</v>
      </c>
      <c r="AE3" s="9">
        <v>8.4099999999999994E-2</v>
      </c>
      <c r="AF3" s="9">
        <v>8.4099999999999994E-2</v>
      </c>
      <c r="AG3" s="9">
        <v>8.4099999999999994E-2</v>
      </c>
      <c r="AH3" s="9">
        <v>8.4099999999999994E-2</v>
      </c>
      <c r="AI3" s="9">
        <v>8.4099999999999994E-2</v>
      </c>
      <c r="AJ3" s="9">
        <v>8.4099999999999994E-2</v>
      </c>
      <c r="AK3" s="9">
        <v>8.4099999999999994E-2</v>
      </c>
      <c r="AL3" s="9">
        <v>8.4099999999999994E-2</v>
      </c>
      <c r="AM3" s="9">
        <v>8.4099999999999994E-2</v>
      </c>
      <c r="AN3" s="9">
        <v>8.4099999999999994E-2</v>
      </c>
      <c r="AO3" s="9">
        <v>8.4099999999999994E-2</v>
      </c>
      <c r="AP3" s="9">
        <v>8.4099999999999994E-2</v>
      </c>
      <c r="AQ3" s="9">
        <v>8.4099999999999994E-2</v>
      </c>
      <c r="AR3" s="9">
        <v>8.4099999999999994E-2</v>
      </c>
      <c r="AS3" s="9">
        <v>8.4099999999999994E-2</v>
      </c>
      <c r="AT3" s="9">
        <v>8.4099999999999994E-2</v>
      </c>
      <c r="AU3" s="9">
        <v>8.4099999999999994E-2</v>
      </c>
      <c r="AV3" s="9">
        <v>8.4099999999999994E-2</v>
      </c>
      <c r="AW3" s="9">
        <v>8.4099999999999994E-2</v>
      </c>
      <c r="AX3" s="9">
        <v>8.4099999999999994E-2</v>
      </c>
      <c r="AY3" s="9">
        <v>8.4099999999999994E-2</v>
      </c>
      <c r="AZ3" s="9">
        <v>8.4099999999999994E-2</v>
      </c>
      <c r="BA3" s="9">
        <v>8.4099999999999994E-2</v>
      </c>
      <c r="BB3" s="9">
        <v>8.4099999999999994E-2</v>
      </c>
      <c r="BC3" s="9">
        <v>8.4099999999999994E-2</v>
      </c>
      <c r="BD3" s="9">
        <v>8.4099999999999994E-2</v>
      </c>
      <c r="BE3" s="9">
        <v>8.4099999999999994E-2</v>
      </c>
      <c r="BF3" s="9">
        <v>8.4099999999999994E-2</v>
      </c>
      <c r="BG3" s="9">
        <v>8.4099999999999994E-2</v>
      </c>
      <c r="BH3" s="9">
        <v>8.4099999999999994E-2</v>
      </c>
      <c r="BI3" s="9">
        <v>8.4099999999999994E-2</v>
      </c>
      <c r="BJ3" s="9">
        <v>8.4099999999999994E-2</v>
      </c>
      <c r="BK3" s="9">
        <v>8.4099999999999994E-2</v>
      </c>
      <c r="BM3">
        <f>AVERAGE(C3:BK3)</f>
        <v>8.4100000000000008E-2</v>
      </c>
    </row>
    <row r="4" spans="1:65" x14ac:dyDescent="0.3">
      <c r="A4">
        <v>0</v>
      </c>
      <c r="B4" t="s">
        <v>13</v>
      </c>
      <c r="C4" s="9">
        <v>8.5000000000000006E-2</v>
      </c>
      <c r="D4" s="9">
        <v>8.4900000000000003E-2</v>
      </c>
      <c r="E4" s="9">
        <v>8.5000000000000006E-2</v>
      </c>
      <c r="F4" s="9">
        <v>8.5099999999999995E-2</v>
      </c>
      <c r="G4" s="9">
        <v>8.5000000000000006E-2</v>
      </c>
      <c r="H4" s="9">
        <v>8.5099999999999995E-2</v>
      </c>
      <c r="I4" s="9">
        <v>8.5000000000000006E-2</v>
      </c>
      <c r="J4" s="9">
        <v>8.5099999999999995E-2</v>
      </c>
      <c r="K4" s="9">
        <v>8.5000000000000006E-2</v>
      </c>
      <c r="L4" s="9">
        <v>8.5000000000000006E-2</v>
      </c>
      <c r="M4" s="9">
        <v>8.5000000000000006E-2</v>
      </c>
      <c r="N4" s="9">
        <v>8.5000000000000006E-2</v>
      </c>
      <c r="O4" s="9">
        <v>8.5099999999999995E-2</v>
      </c>
      <c r="P4" s="9">
        <v>8.5099999999999995E-2</v>
      </c>
      <c r="Q4" s="9">
        <v>8.5099999999999995E-2</v>
      </c>
      <c r="R4" s="9">
        <v>8.5099999999999995E-2</v>
      </c>
      <c r="S4" s="9">
        <v>8.5099999999999995E-2</v>
      </c>
      <c r="T4" s="9">
        <v>8.5099999999999995E-2</v>
      </c>
      <c r="U4" s="9">
        <v>8.5099999999999995E-2</v>
      </c>
      <c r="V4" s="9">
        <v>8.5199999999999998E-2</v>
      </c>
      <c r="W4" s="9">
        <v>8.5099999999999995E-2</v>
      </c>
      <c r="X4" s="9">
        <v>8.5199999999999998E-2</v>
      </c>
      <c r="Y4" s="9">
        <v>8.5300000000000001E-2</v>
      </c>
      <c r="Z4" s="9">
        <v>8.5300000000000001E-2</v>
      </c>
      <c r="AA4" s="9">
        <v>8.5300000000000001E-2</v>
      </c>
      <c r="AB4" s="9">
        <v>8.5300000000000001E-2</v>
      </c>
      <c r="AC4" s="9">
        <v>8.5300000000000001E-2</v>
      </c>
      <c r="AD4" s="9">
        <v>8.5300000000000001E-2</v>
      </c>
      <c r="AE4" s="9">
        <v>8.5300000000000001E-2</v>
      </c>
      <c r="AF4" s="9">
        <v>8.5300000000000001E-2</v>
      </c>
      <c r="AG4" s="9">
        <v>8.5300000000000001E-2</v>
      </c>
      <c r="AH4" s="9">
        <v>8.5400000000000004E-2</v>
      </c>
      <c r="AI4" s="9">
        <v>8.5400000000000004E-2</v>
      </c>
      <c r="AJ4" s="9">
        <v>8.5400000000000004E-2</v>
      </c>
      <c r="AK4" s="9">
        <v>8.5300000000000001E-2</v>
      </c>
      <c r="AL4" s="9">
        <v>8.5300000000000001E-2</v>
      </c>
      <c r="AM4" s="9">
        <v>8.5400000000000004E-2</v>
      </c>
      <c r="AN4" s="9">
        <v>8.5400000000000004E-2</v>
      </c>
      <c r="AO4" s="9">
        <v>8.5300000000000001E-2</v>
      </c>
      <c r="AP4" s="9">
        <v>8.5400000000000004E-2</v>
      </c>
      <c r="AQ4" s="9">
        <v>8.5500000000000007E-2</v>
      </c>
      <c r="AR4" s="9">
        <v>8.5500000000000007E-2</v>
      </c>
      <c r="AS4" s="9">
        <v>8.5500000000000007E-2</v>
      </c>
      <c r="AT4" s="9">
        <v>8.5500000000000007E-2</v>
      </c>
      <c r="AU4" s="9">
        <v>8.5500000000000007E-2</v>
      </c>
      <c r="AV4" s="9">
        <v>8.5400000000000004E-2</v>
      </c>
      <c r="AW4" s="9">
        <v>8.5500000000000007E-2</v>
      </c>
      <c r="AX4" s="9">
        <v>8.5500000000000007E-2</v>
      </c>
      <c r="AY4" s="9">
        <v>8.5500000000000007E-2</v>
      </c>
      <c r="AZ4" s="9">
        <v>8.5500000000000007E-2</v>
      </c>
      <c r="BA4" s="9">
        <v>8.5500000000000007E-2</v>
      </c>
      <c r="BB4" s="9">
        <v>8.5500000000000007E-2</v>
      </c>
      <c r="BC4" s="9">
        <v>8.5500000000000007E-2</v>
      </c>
      <c r="BD4" s="9">
        <v>8.5500000000000007E-2</v>
      </c>
      <c r="BE4" s="9">
        <v>8.5599999999999996E-2</v>
      </c>
      <c r="BF4" s="9">
        <v>8.5500000000000007E-2</v>
      </c>
      <c r="BG4" s="9">
        <v>8.5500000000000007E-2</v>
      </c>
      <c r="BH4" s="9">
        <v>8.5500000000000007E-2</v>
      </c>
      <c r="BI4" s="9">
        <v>8.5500000000000007E-2</v>
      </c>
      <c r="BJ4" s="9">
        <v>8.5500000000000007E-2</v>
      </c>
      <c r="BK4" s="9">
        <v>8.5500000000000007E-2</v>
      </c>
      <c r="BM4">
        <f t="shared" ref="BM4:BM14" si="0">AVERAGE(C4:BK4)</f>
        <v>8.5293442622950771E-2</v>
      </c>
    </row>
    <row r="5" spans="1:65" x14ac:dyDescent="0.3">
      <c r="A5">
        <v>40</v>
      </c>
      <c r="B5" t="s">
        <v>12</v>
      </c>
      <c r="C5" s="9">
        <v>0.18110000000000001</v>
      </c>
      <c r="D5" s="9">
        <v>0.18090000000000001</v>
      </c>
      <c r="E5" s="9">
        <v>0.18110000000000001</v>
      </c>
      <c r="F5" s="9">
        <v>0.18140000000000001</v>
      </c>
      <c r="G5" s="9">
        <v>0.18160000000000001</v>
      </c>
      <c r="H5" s="9">
        <v>0.18179999999999999</v>
      </c>
      <c r="I5" s="9">
        <v>0.18140000000000001</v>
      </c>
      <c r="J5" s="9">
        <v>0.1817</v>
      </c>
      <c r="K5" s="9">
        <v>0.18129999999999999</v>
      </c>
      <c r="L5" s="9">
        <v>0.18160000000000001</v>
      </c>
      <c r="M5" s="9">
        <v>0.18140000000000001</v>
      </c>
      <c r="N5" s="9">
        <v>0.1812</v>
      </c>
      <c r="O5" s="9">
        <v>0.18140000000000001</v>
      </c>
      <c r="P5" s="9">
        <v>0.18129999999999999</v>
      </c>
      <c r="Q5" s="9">
        <v>0.1812</v>
      </c>
      <c r="R5" s="9">
        <v>0.18140000000000001</v>
      </c>
      <c r="S5" s="9">
        <v>0.1812</v>
      </c>
      <c r="T5" s="9">
        <v>0.18140000000000001</v>
      </c>
      <c r="U5" s="9">
        <v>0.1812</v>
      </c>
      <c r="V5" s="9">
        <v>0.18110000000000001</v>
      </c>
      <c r="W5" s="9">
        <v>0.18129999999999999</v>
      </c>
      <c r="X5" s="9">
        <v>0.18110000000000001</v>
      </c>
      <c r="Y5" s="9">
        <v>0.18110000000000001</v>
      </c>
      <c r="Z5" s="9">
        <v>0.18110000000000001</v>
      </c>
      <c r="AA5" s="9">
        <v>0.18110000000000001</v>
      </c>
      <c r="AB5" s="9">
        <v>0.18099999999999999</v>
      </c>
      <c r="AC5" s="9">
        <v>0.18099999999999999</v>
      </c>
      <c r="AD5" s="9">
        <v>0.18099999999999999</v>
      </c>
      <c r="AE5" s="9">
        <v>0.18099999999999999</v>
      </c>
      <c r="AF5" s="9">
        <v>0.1807</v>
      </c>
      <c r="AG5" s="9">
        <v>0.18060000000000001</v>
      </c>
      <c r="AH5" s="9">
        <v>0.18090000000000001</v>
      </c>
      <c r="AI5" s="9">
        <v>0.18099999999999999</v>
      </c>
      <c r="AJ5" s="9">
        <v>0.1807</v>
      </c>
      <c r="AK5" s="9">
        <v>0.18099999999999999</v>
      </c>
      <c r="AL5" s="9">
        <v>0.18060000000000001</v>
      </c>
      <c r="AM5" s="9">
        <v>0.1807</v>
      </c>
      <c r="AN5" s="9">
        <v>0.18079999999999999</v>
      </c>
      <c r="AO5" s="9">
        <v>0.1807</v>
      </c>
      <c r="AP5" s="9">
        <v>0.18060000000000001</v>
      </c>
      <c r="AQ5" s="9">
        <v>0.1807</v>
      </c>
      <c r="AR5" s="9">
        <v>0.18090000000000001</v>
      </c>
      <c r="AS5" s="9">
        <v>0.18049999999999999</v>
      </c>
      <c r="AT5" s="9">
        <v>0.18079999999999999</v>
      </c>
      <c r="AU5" s="9">
        <v>0.18049999999999999</v>
      </c>
      <c r="AV5" s="9">
        <v>0.18049999999999999</v>
      </c>
      <c r="AW5" s="9">
        <v>0.18060000000000001</v>
      </c>
      <c r="AX5" s="9">
        <v>0.18029999999999999</v>
      </c>
      <c r="AY5" s="9">
        <v>0.18049999999999999</v>
      </c>
      <c r="AZ5" s="9">
        <v>0.18060000000000001</v>
      </c>
      <c r="BA5" s="9">
        <v>0.18049999999999999</v>
      </c>
      <c r="BB5" s="9">
        <v>0.18049999999999999</v>
      </c>
      <c r="BC5" s="9">
        <v>0.18060000000000001</v>
      </c>
      <c r="BD5" s="9">
        <v>0.18049999999999999</v>
      </c>
      <c r="BE5" s="9">
        <v>0.18060000000000001</v>
      </c>
      <c r="BF5" s="9">
        <v>0.18049999999999999</v>
      </c>
      <c r="BG5" s="9">
        <v>0.18060000000000001</v>
      </c>
      <c r="BH5" s="9">
        <v>0.18049999999999999</v>
      </c>
      <c r="BI5" s="9">
        <v>0.18049999999999999</v>
      </c>
      <c r="BJ5" s="9">
        <v>0.1804</v>
      </c>
      <c r="BK5" s="9">
        <v>0.1804</v>
      </c>
      <c r="BM5">
        <f t="shared" si="0"/>
        <v>0.18092131147540991</v>
      </c>
    </row>
    <row r="6" spans="1:65" x14ac:dyDescent="0.3">
      <c r="A6">
        <v>40</v>
      </c>
      <c r="B6" t="s">
        <v>13</v>
      </c>
      <c r="C6" s="9">
        <v>0.185</v>
      </c>
      <c r="D6" s="9">
        <v>0.185</v>
      </c>
      <c r="E6" s="9">
        <v>0.18490000000000001</v>
      </c>
      <c r="F6" s="9">
        <v>0.18490000000000001</v>
      </c>
      <c r="G6" s="9">
        <v>0.18490000000000001</v>
      </c>
      <c r="H6" s="9">
        <v>0.185</v>
      </c>
      <c r="I6" s="9">
        <v>0.18509999999999999</v>
      </c>
      <c r="J6" s="9">
        <v>0.18529999999999999</v>
      </c>
      <c r="K6" s="9">
        <v>0.1857</v>
      </c>
      <c r="L6" s="9">
        <v>0.18559999999999999</v>
      </c>
      <c r="M6" s="9">
        <v>0.18579999999999999</v>
      </c>
      <c r="N6" s="9">
        <v>0.1857</v>
      </c>
      <c r="O6" s="9">
        <v>0.18579999999999999</v>
      </c>
      <c r="P6" s="9">
        <v>0.1857</v>
      </c>
      <c r="Q6" s="9">
        <v>0.18579999999999999</v>
      </c>
      <c r="R6" s="9">
        <v>0.18540000000000001</v>
      </c>
      <c r="S6" s="9">
        <v>0.18609999999999999</v>
      </c>
      <c r="T6" s="9">
        <v>0.18559999999999999</v>
      </c>
      <c r="U6" s="9">
        <v>0.18579999999999999</v>
      </c>
      <c r="V6" s="9">
        <v>0.1857</v>
      </c>
      <c r="W6" s="9">
        <v>0.18559999999999999</v>
      </c>
      <c r="X6" s="9">
        <v>0.1857</v>
      </c>
      <c r="Y6" s="9">
        <v>0.1855</v>
      </c>
      <c r="Z6" s="9">
        <v>0.1855</v>
      </c>
      <c r="AA6" s="9">
        <v>0.18579999999999999</v>
      </c>
      <c r="AB6" s="9">
        <v>0.18509999999999999</v>
      </c>
      <c r="AC6" s="9">
        <v>0.18529999999999999</v>
      </c>
      <c r="AD6" s="9">
        <v>0.1855</v>
      </c>
      <c r="AE6" s="9">
        <v>0.1857</v>
      </c>
      <c r="AF6" s="9">
        <v>0.18540000000000001</v>
      </c>
      <c r="AG6" s="9">
        <v>0.1855</v>
      </c>
      <c r="AH6" s="9">
        <v>0.1855</v>
      </c>
      <c r="AI6" s="9">
        <v>0.1855</v>
      </c>
      <c r="AJ6" s="9">
        <v>0.1855</v>
      </c>
      <c r="AK6" s="9">
        <v>0.18559999999999999</v>
      </c>
      <c r="AL6" s="9">
        <v>0.18559999999999999</v>
      </c>
      <c r="AM6" s="9">
        <v>0.1855</v>
      </c>
      <c r="AN6" s="9">
        <v>0.1855</v>
      </c>
      <c r="AO6" s="9">
        <v>0.18540000000000001</v>
      </c>
      <c r="AP6" s="9">
        <v>0.18509999999999999</v>
      </c>
      <c r="AQ6" s="9">
        <v>0.18529999999999999</v>
      </c>
      <c r="AR6" s="9">
        <v>0.1847</v>
      </c>
      <c r="AS6" s="9">
        <v>0.1852</v>
      </c>
      <c r="AT6" s="9">
        <v>0.1845</v>
      </c>
      <c r="AU6" s="9">
        <v>0.1852</v>
      </c>
      <c r="AV6" s="9">
        <v>0.18459999999999999</v>
      </c>
      <c r="AW6" s="9">
        <v>0.18490000000000001</v>
      </c>
      <c r="AX6" s="9">
        <v>0.1847</v>
      </c>
      <c r="AY6" s="9">
        <v>0.18490000000000001</v>
      </c>
      <c r="AZ6" s="9">
        <v>0.185</v>
      </c>
      <c r="BA6" s="9">
        <v>0.1845</v>
      </c>
      <c r="BB6" s="9">
        <v>0.18459999999999999</v>
      </c>
      <c r="BC6" s="9">
        <v>0.18490000000000001</v>
      </c>
      <c r="BD6" s="9">
        <v>0.1845</v>
      </c>
      <c r="BE6" s="9">
        <v>0.185</v>
      </c>
      <c r="BF6" s="9">
        <v>0.18459999999999999</v>
      </c>
      <c r="BG6" s="9">
        <v>0.18490000000000001</v>
      </c>
      <c r="BH6" s="9">
        <v>0.185</v>
      </c>
      <c r="BI6" s="9">
        <v>0.18490000000000001</v>
      </c>
      <c r="BJ6" s="9">
        <v>0.18490000000000001</v>
      </c>
      <c r="BK6" s="9">
        <v>0.185</v>
      </c>
      <c r="BM6">
        <f t="shared" si="0"/>
        <v>0.18525245901639359</v>
      </c>
    </row>
    <row r="7" spans="1:65" x14ac:dyDescent="0.3">
      <c r="A7">
        <v>80</v>
      </c>
      <c r="B7" t="s">
        <v>12</v>
      </c>
      <c r="C7" s="9">
        <v>0.2235</v>
      </c>
      <c r="D7" s="9">
        <v>0.2235</v>
      </c>
      <c r="E7" s="9">
        <v>0.2233</v>
      </c>
      <c r="F7" s="9">
        <v>0.22289999999999999</v>
      </c>
      <c r="G7" s="9">
        <v>0.22320000000000001</v>
      </c>
      <c r="H7" s="9">
        <v>0.22339999999999999</v>
      </c>
      <c r="I7" s="9">
        <v>0.22320000000000001</v>
      </c>
      <c r="J7" s="9">
        <v>0.223</v>
      </c>
      <c r="K7" s="9">
        <v>0.22259999999999999</v>
      </c>
      <c r="L7" s="9">
        <v>0.22289999999999999</v>
      </c>
      <c r="M7" s="9">
        <v>0.2228</v>
      </c>
      <c r="N7" s="9">
        <v>0.22270000000000001</v>
      </c>
      <c r="O7" s="9">
        <v>0.2228</v>
      </c>
      <c r="P7" s="9">
        <v>0.2225</v>
      </c>
      <c r="Q7" s="9">
        <v>0.22259999999999999</v>
      </c>
      <c r="R7" s="9">
        <v>0.22270000000000001</v>
      </c>
      <c r="S7" s="9">
        <v>0.22239999999999999</v>
      </c>
      <c r="T7" s="9">
        <v>0.2223</v>
      </c>
      <c r="U7" s="9">
        <v>0.2223</v>
      </c>
      <c r="V7" s="9">
        <v>0.2223</v>
      </c>
      <c r="W7" s="9">
        <v>0.2223</v>
      </c>
      <c r="X7" s="9">
        <v>0.22239999999999999</v>
      </c>
      <c r="Y7" s="9">
        <v>0.22220000000000001</v>
      </c>
      <c r="Z7" s="9">
        <v>0.22209999999999999</v>
      </c>
      <c r="AA7" s="9">
        <v>0.22209999999999999</v>
      </c>
      <c r="AB7" s="9">
        <v>0.22189999999999999</v>
      </c>
      <c r="AC7" s="9">
        <v>0.2218</v>
      </c>
      <c r="AD7" s="9">
        <v>0.22189999999999999</v>
      </c>
      <c r="AE7" s="9">
        <v>0.22170000000000001</v>
      </c>
      <c r="AF7" s="9">
        <v>0.2218</v>
      </c>
      <c r="AG7" s="9">
        <v>0.22159999999999999</v>
      </c>
      <c r="AH7" s="9">
        <v>0.2218</v>
      </c>
      <c r="AI7" s="9">
        <v>0.2218</v>
      </c>
      <c r="AJ7" s="9">
        <v>0.222</v>
      </c>
      <c r="AK7" s="9">
        <v>0.222</v>
      </c>
      <c r="AL7" s="9">
        <v>0.2218</v>
      </c>
      <c r="AM7" s="9">
        <v>0.22170000000000001</v>
      </c>
      <c r="AN7" s="9">
        <v>0.2215</v>
      </c>
      <c r="AO7" s="9">
        <v>0.2213</v>
      </c>
      <c r="AP7" s="9">
        <v>0.22109999999999999</v>
      </c>
      <c r="AQ7" s="9">
        <v>0.22090000000000001</v>
      </c>
      <c r="AR7" s="9">
        <v>0.22070000000000001</v>
      </c>
      <c r="AS7" s="9">
        <v>0.22090000000000001</v>
      </c>
      <c r="AT7" s="9">
        <v>0.22120000000000001</v>
      </c>
      <c r="AU7" s="9">
        <v>0.22140000000000001</v>
      </c>
      <c r="AV7" s="9">
        <v>0.2213</v>
      </c>
      <c r="AW7" s="9">
        <v>0.2213</v>
      </c>
      <c r="AX7" s="9">
        <v>0.22109999999999999</v>
      </c>
      <c r="AY7" s="9">
        <v>0.221</v>
      </c>
      <c r="AZ7" s="9">
        <v>0.22070000000000001</v>
      </c>
      <c r="BA7" s="9">
        <v>0.22059999999999999</v>
      </c>
      <c r="BB7" s="9">
        <v>0.22070000000000001</v>
      </c>
      <c r="BC7" s="9">
        <v>0.22070000000000001</v>
      </c>
      <c r="BD7" s="9">
        <v>0.22070000000000001</v>
      </c>
      <c r="BE7" s="9">
        <v>0.22120000000000001</v>
      </c>
      <c r="BF7" s="9">
        <v>0.221</v>
      </c>
      <c r="BG7" s="9">
        <v>0.221</v>
      </c>
      <c r="BH7" s="9">
        <v>0.2208</v>
      </c>
      <c r="BI7" s="9">
        <v>0.2205</v>
      </c>
      <c r="BJ7" s="9">
        <v>0.2203</v>
      </c>
      <c r="BK7" s="9">
        <v>0.22020000000000001</v>
      </c>
      <c r="BM7">
        <f t="shared" si="0"/>
        <v>0.22183442622950822</v>
      </c>
    </row>
    <row r="8" spans="1:65" x14ac:dyDescent="0.3">
      <c r="A8">
        <v>80</v>
      </c>
      <c r="B8" t="s">
        <v>13</v>
      </c>
      <c r="C8" s="9">
        <v>0.3034</v>
      </c>
      <c r="D8" s="9">
        <v>0.30320000000000003</v>
      </c>
      <c r="E8" s="9">
        <v>0.3034</v>
      </c>
      <c r="F8" s="9">
        <v>0.30330000000000001</v>
      </c>
      <c r="G8" s="9">
        <v>0.30320000000000003</v>
      </c>
      <c r="H8" s="9">
        <v>0.30330000000000001</v>
      </c>
      <c r="I8" s="9">
        <v>0.30309999999999998</v>
      </c>
      <c r="J8" s="9">
        <v>0.30299999999999999</v>
      </c>
      <c r="K8" s="9">
        <v>0.30299999999999999</v>
      </c>
      <c r="L8" s="9">
        <v>0.30280000000000001</v>
      </c>
      <c r="M8" s="9">
        <v>0.30280000000000001</v>
      </c>
      <c r="N8" s="9">
        <v>0.30270000000000002</v>
      </c>
      <c r="O8" s="9">
        <v>0.30280000000000001</v>
      </c>
      <c r="P8" s="9">
        <v>0.30280000000000001</v>
      </c>
      <c r="Q8" s="9">
        <v>0.30270000000000002</v>
      </c>
      <c r="R8" s="9">
        <v>0.30249999999999999</v>
      </c>
      <c r="S8" s="9">
        <v>0.30259999999999998</v>
      </c>
      <c r="T8" s="9">
        <v>0.3024</v>
      </c>
      <c r="U8" s="9">
        <v>0.30249999999999999</v>
      </c>
      <c r="V8" s="9">
        <v>0.30230000000000001</v>
      </c>
      <c r="W8" s="9">
        <v>0.30220000000000002</v>
      </c>
      <c r="X8" s="9">
        <v>0.30220000000000002</v>
      </c>
      <c r="Y8" s="9">
        <v>0.30220000000000002</v>
      </c>
      <c r="Z8" s="9">
        <v>0.30209999999999998</v>
      </c>
      <c r="AA8" s="9">
        <v>0.30209999999999998</v>
      </c>
      <c r="AB8" s="9">
        <v>0.30199999999999999</v>
      </c>
      <c r="AC8" s="9">
        <v>0.3019</v>
      </c>
      <c r="AD8" s="9">
        <v>0.30199999999999999</v>
      </c>
      <c r="AE8" s="9">
        <v>0.3019</v>
      </c>
      <c r="AF8" s="9">
        <v>0.30180000000000001</v>
      </c>
      <c r="AG8" s="9">
        <v>0.3019</v>
      </c>
      <c r="AH8" s="9">
        <v>0.30180000000000001</v>
      </c>
      <c r="AI8" s="9">
        <v>0.30170000000000002</v>
      </c>
      <c r="AJ8" s="9">
        <v>0.30170000000000002</v>
      </c>
      <c r="AK8" s="9">
        <v>0.30149999999999999</v>
      </c>
      <c r="AL8" s="9">
        <v>0.30149999999999999</v>
      </c>
      <c r="AM8" s="9">
        <v>0.30159999999999998</v>
      </c>
      <c r="AN8" s="9">
        <v>0.30149999999999999</v>
      </c>
      <c r="AO8" s="9">
        <v>0.30130000000000001</v>
      </c>
      <c r="AP8" s="9">
        <v>0.3014</v>
      </c>
      <c r="AQ8" s="9">
        <v>0.30130000000000001</v>
      </c>
      <c r="AR8" s="9">
        <v>0.30130000000000001</v>
      </c>
      <c r="AS8" s="9">
        <v>0.30120000000000002</v>
      </c>
      <c r="AT8" s="9">
        <v>0.30109999999999998</v>
      </c>
      <c r="AU8" s="9">
        <v>0.30120000000000002</v>
      </c>
      <c r="AV8" s="9">
        <v>0.30099999999999999</v>
      </c>
      <c r="AW8" s="9">
        <v>0.30099999999999999</v>
      </c>
      <c r="AX8" s="9">
        <v>0.30099999999999999</v>
      </c>
      <c r="AY8" s="9">
        <v>0.3009</v>
      </c>
      <c r="AZ8" s="9">
        <v>0.30080000000000001</v>
      </c>
      <c r="BA8" s="9">
        <v>0.30070000000000002</v>
      </c>
      <c r="BB8" s="9">
        <v>0.30080000000000001</v>
      </c>
      <c r="BC8" s="9">
        <v>0.30059999999999998</v>
      </c>
      <c r="BD8" s="9">
        <v>0.30049999999999999</v>
      </c>
      <c r="BE8" s="9">
        <v>0.30059999999999998</v>
      </c>
      <c r="BF8" s="9">
        <v>0.3004</v>
      </c>
      <c r="BG8" s="9">
        <v>0.30049999999999999</v>
      </c>
      <c r="BH8" s="9">
        <v>0.30049999999999999</v>
      </c>
      <c r="BI8" s="9">
        <v>0.30030000000000001</v>
      </c>
      <c r="BJ8" s="9">
        <v>0.30030000000000001</v>
      </c>
      <c r="BK8" s="9">
        <v>0.30020000000000002</v>
      </c>
      <c r="BM8">
        <f t="shared" si="0"/>
        <v>0.30180819672131154</v>
      </c>
    </row>
    <row r="9" spans="1:65" x14ac:dyDescent="0.3">
      <c r="A9">
        <v>120</v>
      </c>
      <c r="B9" t="s">
        <v>12</v>
      </c>
      <c r="C9" s="9">
        <v>0.39119999999999999</v>
      </c>
      <c r="D9" s="9">
        <v>0.39069999999999999</v>
      </c>
      <c r="E9" s="9">
        <v>0.39019999999999999</v>
      </c>
      <c r="F9" s="9">
        <v>0.39029999999999998</v>
      </c>
      <c r="G9" s="9">
        <v>0.39050000000000001</v>
      </c>
      <c r="H9" s="9">
        <v>0.39019999999999999</v>
      </c>
      <c r="I9" s="9">
        <v>0.39</v>
      </c>
      <c r="J9" s="9">
        <v>0.3901</v>
      </c>
      <c r="K9" s="9">
        <v>0.39029999999999998</v>
      </c>
      <c r="L9" s="9">
        <v>0.39050000000000001</v>
      </c>
      <c r="M9" s="9">
        <v>0.39040000000000002</v>
      </c>
      <c r="N9" s="9">
        <v>0.3901</v>
      </c>
      <c r="O9" s="9">
        <v>0.38969999999999999</v>
      </c>
      <c r="P9" s="9">
        <v>0.3896</v>
      </c>
      <c r="Q9" s="9">
        <v>0.38940000000000002</v>
      </c>
      <c r="R9" s="9">
        <v>0.38940000000000002</v>
      </c>
      <c r="S9" s="9">
        <v>0.38929999999999998</v>
      </c>
      <c r="T9" s="9">
        <v>0.38929999999999998</v>
      </c>
      <c r="U9" s="9">
        <v>0.3891</v>
      </c>
      <c r="V9" s="9">
        <v>0.3891</v>
      </c>
      <c r="W9" s="9">
        <v>0.38900000000000001</v>
      </c>
      <c r="X9" s="9">
        <v>0.3891</v>
      </c>
      <c r="Y9" s="9">
        <v>0.38879999999999998</v>
      </c>
      <c r="Z9" s="9">
        <v>0.38890000000000002</v>
      </c>
      <c r="AA9" s="9">
        <v>0.38869999999999999</v>
      </c>
      <c r="AB9" s="9">
        <v>0.38869999999999999</v>
      </c>
      <c r="AC9" s="9">
        <v>0.38850000000000001</v>
      </c>
      <c r="AD9" s="9">
        <v>0.38850000000000001</v>
      </c>
      <c r="AE9" s="9">
        <v>0.38840000000000002</v>
      </c>
      <c r="AF9" s="9">
        <v>0.38840000000000002</v>
      </c>
      <c r="AG9" s="9">
        <v>0.38850000000000001</v>
      </c>
      <c r="AH9" s="9">
        <v>0.38819999999999999</v>
      </c>
      <c r="AI9" s="9">
        <v>0.3881</v>
      </c>
      <c r="AJ9" s="9">
        <v>0.38800000000000001</v>
      </c>
      <c r="AK9" s="9">
        <v>0.38779999999999998</v>
      </c>
      <c r="AL9" s="9">
        <v>0.3876</v>
      </c>
      <c r="AM9" s="9">
        <v>0.38750000000000001</v>
      </c>
      <c r="AN9" s="9">
        <v>0.38750000000000001</v>
      </c>
      <c r="AO9" s="9">
        <v>0.38740000000000002</v>
      </c>
      <c r="AP9" s="9">
        <v>0.38750000000000001</v>
      </c>
      <c r="AQ9" s="9">
        <v>0.38740000000000002</v>
      </c>
      <c r="AR9" s="9">
        <v>0.38740000000000002</v>
      </c>
      <c r="AS9" s="9">
        <v>0.38740000000000002</v>
      </c>
      <c r="AT9" s="9">
        <v>0.38740000000000002</v>
      </c>
      <c r="AU9" s="9">
        <v>0.38729999999999998</v>
      </c>
      <c r="AV9" s="9">
        <v>0.3871</v>
      </c>
      <c r="AW9" s="9">
        <v>0.38719999999999999</v>
      </c>
      <c r="AX9" s="9">
        <v>0.38690000000000002</v>
      </c>
      <c r="AY9" s="9">
        <v>0.3871</v>
      </c>
      <c r="AZ9" s="9">
        <v>0.38690000000000002</v>
      </c>
      <c r="BA9" s="9">
        <v>0.38650000000000001</v>
      </c>
      <c r="BB9" s="9">
        <v>0.38669999999999999</v>
      </c>
      <c r="BC9" s="9">
        <v>0.38650000000000001</v>
      </c>
      <c r="BD9" s="9">
        <v>0.38650000000000001</v>
      </c>
      <c r="BE9" s="9">
        <v>0.38640000000000002</v>
      </c>
      <c r="BF9" s="9">
        <v>0.38640000000000002</v>
      </c>
      <c r="BG9" s="9">
        <v>0.38640000000000002</v>
      </c>
      <c r="BH9" s="9">
        <v>0.38629999999999998</v>
      </c>
      <c r="BI9" s="9">
        <v>0.38629999999999998</v>
      </c>
      <c r="BJ9" s="9">
        <v>0.38640000000000002</v>
      </c>
      <c r="BK9" s="9">
        <v>0.38600000000000001</v>
      </c>
      <c r="BM9">
        <f t="shared" si="0"/>
        <v>0.38831147540983602</v>
      </c>
    </row>
    <row r="10" spans="1:65" x14ac:dyDescent="0.3">
      <c r="A10">
        <v>120</v>
      </c>
      <c r="B10" t="s">
        <v>13</v>
      </c>
      <c r="C10" s="9">
        <v>0.47020000000000001</v>
      </c>
      <c r="D10" s="9">
        <v>0.47120000000000001</v>
      </c>
      <c r="E10" s="9">
        <v>0.47120000000000001</v>
      </c>
      <c r="F10" s="9">
        <v>0.47089999999999999</v>
      </c>
      <c r="G10" s="9">
        <v>0.46989999999999998</v>
      </c>
      <c r="H10" s="9">
        <v>0.46920000000000001</v>
      </c>
      <c r="I10" s="9">
        <v>0.46870000000000001</v>
      </c>
      <c r="J10" s="9">
        <v>0.46800000000000003</v>
      </c>
      <c r="K10" s="9">
        <v>0.46689999999999998</v>
      </c>
      <c r="L10" s="9">
        <v>0.4662</v>
      </c>
      <c r="M10" s="9">
        <v>0.4662</v>
      </c>
      <c r="N10" s="9">
        <v>0.46539999999999998</v>
      </c>
      <c r="O10" s="9">
        <v>0.46479999999999999</v>
      </c>
      <c r="P10" s="9">
        <v>0.46439999999999998</v>
      </c>
      <c r="Q10" s="9">
        <v>0.46389999999999998</v>
      </c>
      <c r="R10" s="9">
        <v>0.4632</v>
      </c>
      <c r="S10" s="9">
        <v>0.4627</v>
      </c>
      <c r="T10" s="9">
        <v>0.4622</v>
      </c>
      <c r="U10" s="9">
        <v>0.46100000000000002</v>
      </c>
      <c r="V10" s="9">
        <v>0.46010000000000001</v>
      </c>
      <c r="W10" s="9">
        <v>0.45939999999999998</v>
      </c>
      <c r="X10" s="9">
        <v>0.45889999999999997</v>
      </c>
      <c r="Y10" s="9">
        <v>0.45839999999999997</v>
      </c>
      <c r="Z10" s="9">
        <v>0.45789999999999997</v>
      </c>
      <c r="AA10" s="9">
        <v>0.45739999999999997</v>
      </c>
      <c r="AB10" s="9">
        <v>0.45660000000000001</v>
      </c>
      <c r="AC10" s="9">
        <v>0.45579999999999998</v>
      </c>
      <c r="AD10" s="9">
        <v>0.45490000000000003</v>
      </c>
      <c r="AE10" s="9">
        <v>0.45440000000000003</v>
      </c>
      <c r="AF10" s="9">
        <v>0.45400000000000001</v>
      </c>
      <c r="AG10" s="9">
        <v>0.45350000000000001</v>
      </c>
      <c r="AH10" s="9">
        <v>0.45279999999999998</v>
      </c>
      <c r="AI10" s="9">
        <v>0.45219999999999999</v>
      </c>
      <c r="AJ10" s="9">
        <v>0.45140000000000002</v>
      </c>
      <c r="AK10" s="9">
        <v>0.45100000000000001</v>
      </c>
      <c r="AL10" s="9">
        <v>0.45050000000000001</v>
      </c>
      <c r="AM10" s="9">
        <v>0.4501</v>
      </c>
      <c r="AN10" s="9">
        <v>0.44950000000000001</v>
      </c>
      <c r="AO10" s="9">
        <v>0.44879999999999998</v>
      </c>
      <c r="AP10" s="9">
        <v>0.44829999999999998</v>
      </c>
      <c r="AQ10" s="9">
        <v>0.44819999999999999</v>
      </c>
      <c r="AR10" s="9">
        <v>0.44779999999999998</v>
      </c>
      <c r="AS10" s="9">
        <v>0.44690000000000002</v>
      </c>
      <c r="AT10" s="9">
        <v>0.44650000000000001</v>
      </c>
      <c r="AU10" s="9">
        <v>0.44640000000000002</v>
      </c>
      <c r="AV10" s="9">
        <v>0.44619999999999999</v>
      </c>
      <c r="AW10" s="9">
        <v>0.44590000000000002</v>
      </c>
      <c r="AX10" s="9">
        <v>0.44569999999999999</v>
      </c>
      <c r="AY10" s="9">
        <v>0.44550000000000001</v>
      </c>
      <c r="AZ10" s="9">
        <v>0.44500000000000001</v>
      </c>
      <c r="BA10" s="9">
        <v>0.44429999999999997</v>
      </c>
      <c r="BB10" s="9">
        <v>0.44400000000000001</v>
      </c>
      <c r="BC10" s="9">
        <v>0.44350000000000001</v>
      </c>
      <c r="BD10" s="9">
        <v>0.44330000000000003</v>
      </c>
      <c r="BE10" s="9">
        <v>0.44280000000000003</v>
      </c>
      <c r="BF10" s="9">
        <v>0.44240000000000002</v>
      </c>
      <c r="BG10" s="9">
        <v>0.44190000000000002</v>
      </c>
      <c r="BH10" s="9">
        <v>0.4415</v>
      </c>
      <c r="BI10" s="9">
        <v>0.44140000000000001</v>
      </c>
      <c r="BJ10" s="9">
        <v>0.44159999999999999</v>
      </c>
      <c r="BK10" s="9">
        <v>0.44130000000000003</v>
      </c>
      <c r="BM10">
        <f t="shared" si="0"/>
        <v>0.45465901639344264</v>
      </c>
    </row>
    <row r="11" spans="1:65" x14ac:dyDescent="0.3">
      <c r="A11">
        <v>160</v>
      </c>
      <c r="B11" t="s">
        <v>12</v>
      </c>
      <c r="C11" s="9">
        <v>0.50760000000000005</v>
      </c>
      <c r="D11" s="9">
        <v>0.50780000000000003</v>
      </c>
      <c r="E11" s="9">
        <v>0.50749999999999995</v>
      </c>
      <c r="F11" s="9">
        <v>0.50749999999999995</v>
      </c>
      <c r="G11" s="9">
        <v>0.50700000000000001</v>
      </c>
      <c r="H11" s="9">
        <v>0.50649999999999995</v>
      </c>
      <c r="I11" s="9">
        <v>0.50690000000000002</v>
      </c>
      <c r="J11" s="9">
        <v>0.50670000000000004</v>
      </c>
      <c r="K11" s="9">
        <v>0.50680000000000003</v>
      </c>
      <c r="L11" s="9">
        <v>0.50690000000000002</v>
      </c>
      <c r="M11" s="9">
        <v>0.50719999999999998</v>
      </c>
      <c r="N11" s="9">
        <v>0.50670000000000004</v>
      </c>
      <c r="O11" s="9">
        <v>0.50649999999999995</v>
      </c>
      <c r="P11" s="9">
        <v>0.50619999999999998</v>
      </c>
      <c r="Q11" s="9">
        <v>0.50570000000000004</v>
      </c>
      <c r="R11" s="9">
        <v>0.50580000000000003</v>
      </c>
      <c r="S11" s="9">
        <v>0.50609999999999999</v>
      </c>
      <c r="T11" s="9">
        <v>0.50639999999999996</v>
      </c>
      <c r="U11" s="9">
        <v>0.50649999999999995</v>
      </c>
      <c r="V11" s="9">
        <v>0.50629999999999997</v>
      </c>
      <c r="W11" s="9">
        <v>0.50609999999999999</v>
      </c>
      <c r="X11" s="9">
        <v>0.50539999999999996</v>
      </c>
      <c r="Y11" s="9">
        <v>0.50519999999999998</v>
      </c>
      <c r="Z11" s="9">
        <v>0.50509999999999999</v>
      </c>
      <c r="AA11" s="9">
        <v>0.50509999999999999</v>
      </c>
      <c r="AB11" s="9">
        <v>0.50549999999999995</v>
      </c>
      <c r="AC11" s="9">
        <v>0.50549999999999995</v>
      </c>
      <c r="AD11" s="9">
        <v>0.50570000000000004</v>
      </c>
      <c r="AE11" s="9">
        <v>0.50539999999999996</v>
      </c>
      <c r="AF11" s="9">
        <v>0.50529999999999997</v>
      </c>
      <c r="AG11" s="9">
        <v>0.50480000000000003</v>
      </c>
      <c r="AH11" s="9">
        <v>0.50480000000000003</v>
      </c>
      <c r="AI11" s="9">
        <v>0.50490000000000002</v>
      </c>
      <c r="AJ11" s="9">
        <v>0.50460000000000005</v>
      </c>
      <c r="AK11" s="9">
        <v>0.505</v>
      </c>
      <c r="AL11" s="9">
        <v>0.50519999999999998</v>
      </c>
      <c r="AM11" s="9">
        <v>0.50509999999999999</v>
      </c>
      <c r="AN11" s="9">
        <v>0.50539999999999996</v>
      </c>
      <c r="AO11" s="9">
        <v>0.50509999999999999</v>
      </c>
      <c r="AP11" s="9">
        <v>0.50490000000000002</v>
      </c>
      <c r="AQ11" s="9">
        <v>0.50460000000000005</v>
      </c>
      <c r="AR11" s="9">
        <v>0.50439999999999996</v>
      </c>
      <c r="AS11" s="9">
        <v>0.50460000000000005</v>
      </c>
      <c r="AT11" s="9">
        <v>0.50460000000000005</v>
      </c>
      <c r="AU11" s="9">
        <v>0.50470000000000004</v>
      </c>
      <c r="AV11" s="9">
        <v>0.50509999999999999</v>
      </c>
      <c r="AW11" s="9">
        <v>0.50509999999999999</v>
      </c>
      <c r="AX11" s="9">
        <v>0.50480000000000003</v>
      </c>
      <c r="AY11" s="9">
        <v>0.50460000000000005</v>
      </c>
      <c r="AZ11" s="9">
        <v>0.50449999999999995</v>
      </c>
      <c r="BA11" s="9">
        <v>0.50429999999999997</v>
      </c>
      <c r="BB11" s="9">
        <v>0.50480000000000003</v>
      </c>
      <c r="BC11" s="9">
        <v>0.50470000000000004</v>
      </c>
      <c r="BD11" s="9">
        <v>0.50460000000000005</v>
      </c>
      <c r="BE11" s="9">
        <v>0.50480000000000003</v>
      </c>
      <c r="BF11" s="9">
        <v>0.50449999999999995</v>
      </c>
      <c r="BG11" s="9">
        <v>0.50449999999999995</v>
      </c>
      <c r="BH11" s="9">
        <v>0.50390000000000001</v>
      </c>
      <c r="BI11" s="9">
        <v>0.50360000000000005</v>
      </c>
      <c r="BJ11" s="9">
        <v>0.50349999999999995</v>
      </c>
      <c r="BK11" s="9">
        <v>0.50329999999999997</v>
      </c>
      <c r="BM11">
        <f t="shared" si="0"/>
        <v>0.50544590163934411</v>
      </c>
    </row>
    <row r="12" spans="1:65" x14ac:dyDescent="0.3">
      <c r="A12">
        <v>160</v>
      </c>
      <c r="B12" t="s">
        <v>13</v>
      </c>
      <c r="C12" s="9">
        <v>0.55459999999999998</v>
      </c>
      <c r="D12" s="9">
        <v>0.55479999999999996</v>
      </c>
      <c r="E12" s="9">
        <v>0.55469999999999997</v>
      </c>
      <c r="F12" s="9">
        <v>0.55459999999999998</v>
      </c>
      <c r="G12" s="9">
        <v>0.5544</v>
      </c>
      <c r="H12" s="9">
        <v>0.55430000000000001</v>
      </c>
      <c r="I12" s="9">
        <v>0.55430000000000001</v>
      </c>
      <c r="J12" s="9">
        <v>0.55430000000000001</v>
      </c>
      <c r="K12" s="9">
        <v>0.55410000000000004</v>
      </c>
      <c r="L12" s="9">
        <v>0.55389999999999995</v>
      </c>
      <c r="M12" s="9">
        <v>0.55359999999999998</v>
      </c>
      <c r="N12" s="9">
        <v>0.55349999999999999</v>
      </c>
      <c r="O12" s="9">
        <v>0.55320000000000003</v>
      </c>
      <c r="P12" s="9">
        <v>0.55310000000000004</v>
      </c>
      <c r="Q12" s="9">
        <v>0.55289999999999995</v>
      </c>
      <c r="R12" s="9">
        <v>0.55269999999999997</v>
      </c>
      <c r="S12" s="9">
        <v>0.55259999999999998</v>
      </c>
      <c r="T12" s="9">
        <v>0.55269999999999997</v>
      </c>
      <c r="U12" s="9">
        <v>0.55230000000000001</v>
      </c>
      <c r="V12" s="9">
        <v>0.55210000000000004</v>
      </c>
      <c r="W12" s="9">
        <v>0.55210000000000004</v>
      </c>
      <c r="X12" s="9">
        <v>0.55189999999999995</v>
      </c>
      <c r="Y12" s="9">
        <v>0.55169999999999997</v>
      </c>
      <c r="Z12" s="9">
        <v>0.55159999999999998</v>
      </c>
      <c r="AA12" s="9">
        <v>0.55149999999999999</v>
      </c>
      <c r="AB12" s="9">
        <v>0.5514</v>
      </c>
      <c r="AC12" s="9">
        <v>0.55120000000000002</v>
      </c>
      <c r="AD12" s="9">
        <v>0.55120000000000002</v>
      </c>
      <c r="AE12" s="9">
        <v>0.55089999999999995</v>
      </c>
      <c r="AF12" s="9">
        <v>0.55089999999999995</v>
      </c>
      <c r="AG12" s="9">
        <v>0.55069999999999997</v>
      </c>
      <c r="AH12" s="9">
        <v>0.55059999999999998</v>
      </c>
      <c r="AI12" s="9">
        <v>0.55059999999999998</v>
      </c>
      <c r="AJ12" s="9">
        <v>0.5504</v>
      </c>
      <c r="AK12" s="9">
        <v>0.55020000000000002</v>
      </c>
      <c r="AL12" s="9">
        <v>0.55020000000000002</v>
      </c>
      <c r="AM12" s="9">
        <v>0.54990000000000006</v>
      </c>
      <c r="AN12" s="9">
        <v>0.54979999999999996</v>
      </c>
      <c r="AO12" s="9">
        <v>0.54979999999999996</v>
      </c>
      <c r="AP12" s="9">
        <v>0.54959999999999998</v>
      </c>
      <c r="AQ12" s="9">
        <v>0.54959999999999998</v>
      </c>
      <c r="AR12" s="9">
        <v>0.5494</v>
      </c>
      <c r="AS12" s="9">
        <v>0.54930000000000001</v>
      </c>
      <c r="AT12" s="9">
        <v>0.54910000000000003</v>
      </c>
      <c r="AU12" s="9">
        <v>0.54900000000000004</v>
      </c>
      <c r="AV12" s="9">
        <v>0.54910000000000003</v>
      </c>
      <c r="AW12" s="9">
        <v>0.54890000000000005</v>
      </c>
      <c r="AX12" s="9">
        <v>0.54879999999999995</v>
      </c>
      <c r="AY12" s="9">
        <v>0.54869999999999997</v>
      </c>
      <c r="AZ12" s="9">
        <v>0.54849999999999999</v>
      </c>
      <c r="BA12" s="9">
        <v>0.54849999999999999</v>
      </c>
      <c r="BB12" s="9">
        <v>0.54849999999999999</v>
      </c>
      <c r="BC12" s="9">
        <v>0.54830000000000001</v>
      </c>
      <c r="BD12" s="9">
        <v>0.54820000000000002</v>
      </c>
      <c r="BE12" s="9">
        <v>0.54820000000000002</v>
      </c>
      <c r="BF12" s="9">
        <v>0.54800000000000004</v>
      </c>
      <c r="BG12" s="9">
        <v>0.54800000000000004</v>
      </c>
      <c r="BH12" s="9">
        <v>0.54790000000000005</v>
      </c>
      <c r="BI12" s="9">
        <v>0.54769999999999996</v>
      </c>
      <c r="BJ12" s="9">
        <v>0.54759999999999998</v>
      </c>
      <c r="BK12" s="9">
        <v>0.54749999999999999</v>
      </c>
      <c r="BM12">
        <f t="shared" si="0"/>
        <v>0.55094590163934432</v>
      </c>
    </row>
    <row r="13" spans="1:65" x14ac:dyDescent="0.3">
      <c r="A13">
        <v>200</v>
      </c>
      <c r="B13" t="s">
        <v>12</v>
      </c>
      <c r="C13" s="9">
        <v>0.65749999999999997</v>
      </c>
      <c r="D13" s="9">
        <v>0.66039999999999999</v>
      </c>
      <c r="E13" s="9">
        <v>0.65839999999999999</v>
      </c>
      <c r="F13" s="9">
        <v>0.6583</v>
      </c>
      <c r="G13" s="9">
        <v>0.65820000000000001</v>
      </c>
      <c r="H13" s="9">
        <v>0.65780000000000005</v>
      </c>
      <c r="I13" s="9">
        <v>0.65869999999999995</v>
      </c>
      <c r="J13" s="9">
        <v>0.65969999999999995</v>
      </c>
      <c r="K13" s="9">
        <v>0.66090000000000004</v>
      </c>
      <c r="L13" s="9">
        <v>0.65849999999999997</v>
      </c>
      <c r="M13" s="9">
        <v>0.65669999999999995</v>
      </c>
      <c r="N13" s="9">
        <v>0.65649999999999997</v>
      </c>
      <c r="O13" s="9">
        <v>0.65620000000000001</v>
      </c>
      <c r="P13" s="9">
        <v>0.65610000000000002</v>
      </c>
      <c r="Q13" s="9">
        <v>0.65439999999999998</v>
      </c>
      <c r="R13" s="9">
        <v>0.65490000000000004</v>
      </c>
      <c r="S13" s="9">
        <v>0.65410000000000001</v>
      </c>
      <c r="T13" s="9">
        <v>0.65510000000000002</v>
      </c>
      <c r="U13" s="9">
        <v>0.65590000000000004</v>
      </c>
      <c r="V13" s="9">
        <v>0.65639999999999998</v>
      </c>
      <c r="W13" s="9">
        <v>0.65629999999999999</v>
      </c>
      <c r="X13" s="9">
        <v>0.65669999999999995</v>
      </c>
      <c r="Y13" s="9">
        <v>0.65659999999999996</v>
      </c>
      <c r="Z13" s="9">
        <v>0.65649999999999997</v>
      </c>
      <c r="AA13" s="9">
        <v>0.65649999999999997</v>
      </c>
      <c r="AB13" s="9">
        <v>0.65610000000000002</v>
      </c>
      <c r="AC13" s="9">
        <v>0.65629999999999999</v>
      </c>
      <c r="AD13" s="9">
        <v>0.65510000000000002</v>
      </c>
      <c r="AE13" s="9">
        <v>0.65549999999999997</v>
      </c>
      <c r="AF13" s="9">
        <v>0.65500000000000003</v>
      </c>
      <c r="AG13" s="9">
        <v>0.65559999999999996</v>
      </c>
      <c r="AH13" s="9">
        <v>0.6552</v>
      </c>
      <c r="AI13" s="9">
        <v>0.65500000000000003</v>
      </c>
      <c r="AJ13" s="9">
        <v>0.65380000000000005</v>
      </c>
      <c r="AK13" s="9">
        <v>0.65459999999999996</v>
      </c>
      <c r="AL13" s="9">
        <v>0.65439999999999998</v>
      </c>
      <c r="AM13" s="9">
        <v>0.65390000000000004</v>
      </c>
      <c r="AN13" s="9">
        <v>0.6532</v>
      </c>
      <c r="AO13" s="9">
        <v>0.65400000000000003</v>
      </c>
      <c r="AP13" s="9">
        <v>0.65300000000000002</v>
      </c>
      <c r="AQ13" s="9">
        <v>0.65339999999999998</v>
      </c>
      <c r="AR13" s="9">
        <v>0.65349999999999997</v>
      </c>
      <c r="AS13" s="9">
        <v>0.65339999999999998</v>
      </c>
      <c r="AT13" s="9">
        <v>0.65259999999999996</v>
      </c>
      <c r="AU13" s="9">
        <v>0.65280000000000005</v>
      </c>
      <c r="AV13" s="9">
        <v>0.65269999999999995</v>
      </c>
      <c r="AW13" s="9">
        <v>0.65239999999999998</v>
      </c>
      <c r="AX13" s="9">
        <v>0.65210000000000001</v>
      </c>
      <c r="AY13" s="9">
        <v>0.65129999999999999</v>
      </c>
      <c r="AZ13" s="9">
        <v>0.65059999999999996</v>
      </c>
      <c r="BA13" s="9">
        <v>0.65169999999999995</v>
      </c>
      <c r="BB13" s="9">
        <v>0.65110000000000001</v>
      </c>
      <c r="BC13" s="9">
        <v>0.65149999999999997</v>
      </c>
      <c r="BD13" s="9">
        <v>0.6512</v>
      </c>
      <c r="BE13" s="9">
        <v>0.65080000000000005</v>
      </c>
      <c r="BF13" s="9">
        <v>0.65069999999999995</v>
      </c>
      <c r="BG13" s="9">
        <v>0.64949999999999997</v>
      </c>
      <c r="BH13" s="9">
        <v>0.65039999999999998</v>
      </c>
      <c r="BI13" s="9">
        <v>0.65039999999999998</v>
      </c>
      <c r="BJ13" s="9">
        <v>0.65059999999999996</v>
      </c>
      <c r="BK13" s="9">
        <v>0.65</v>
      </c>
      <c r="BM13">
        <f t="shared" si="0"/>
        <v>0.65460163934426219</v>
      </c>
    </row>
    <row r="14" spans="1:65" x14ac:dyDescent="0.3">
      <c r="A14">
        <v>200</v>
      </c>
      <c r="B14" t="s">
        <v>13</v>
      </c>
      <c r="C14" s="9">
        <v>0.66890000000000005</v>
      </c>
      <c r="D14" s="9">
        <v>0.66900000000000004</v>
      </c>
      <c r="E14" s="9">
        <v>0.66890000000000005</v>
      </c>
      <c r="F14" s="9">
        <v>0.66890000000000005</v>
      </c>
      <c r="G14" s="9">
        <v>0.66859999999999997</v>
      </c>
      <c r="H14" s="9">
        <v>0.66849999999999998</v>
      </c>
      <c r="I14" s="9">
        <v>0.66839999999999999</v>
      </c>
      <c r="J14" s="9">
        <v>0.66810000000000003</v>
      </c>
      <c r="K14" s="9">
        <v>0.66790000000000005</v>
      </c>
      <c r="L14" s="9">
        <v>0.66790000000000005</v>
      </c>
      <c r="M14" s="9">
        <v>0.66749999999999998</v>
      </c>
      <c r="N14" s="9">
        <v>0.66739999999999999</v>
      </c>
      <c r="O14" s="9">
        <v>0.66720000000000002</v>
      </c>
      <c r="P14" s="9">
        <v>0.66710000000000003</v>
      </c>
      <c r="Q14" s="9">
        <v>0.66720000000000002</v>
      </c>
      <c r="R14" s="9">
        <v>0.66700000000000004</v>
      </c>
      <c r="S14" s="9">
        <v>0.66690000000000005</v>
      </c>
      <c r="T14" s="9">
        <v>0.66679999999999995</v>
      </c>
      <c r="U14" s="9">
        <v>0.66659999999999997</v>
      </c>
      <c r="V14" s="9">
        <v>0.66659999999999997</v>
      </c>
      <c r="W14" s="9">
        <v>0.66649999999999998</v>
      </c>
      <c r="X14" s="9">
        <v>0.66610000000000003</v>
      </c>
      <c r="Y14" s="9">
        <v>0.66610000000000003</v>
      </c>
      <c r="Z14" s="9">
        <v>0.66590000000000005</v>
      </c>
      <c r="AA14" s="9">
        <v>0.66569999999999996</v>
      </c>
      <c r="AB14" s="9">
        <v>0.66559999999999997</v>
      </c>
      <c r="AC14" s="9">
        <v>0.66549999999999998</v>
      </c>
      <c r="AD14" s="9">
        <v>0.6653</v>
      </c>
      <c r="AE14" s="9">
        <v>0.66510000000000002</v>
      </c>
      <c r="AF14" s="9">
        <v>0.66500000000000004</v>
      </c>
      <c r="AG14" s="9">
        <v>0.66479999999999995</v>
      </c>
      <c r="AH14" s="9">
        <v>0.66469999999999996</v>
      </c>
      <c r="AI14" s="9">
        <v>0.66449999999999998</v>
      </c>
      <c r="AJ14" s="9">
        <v>0.6643</v>
      </c>
      <c r="AK14" s="9">
        <v>0.6643</v>
      </c>
      <c r="AL14" s="9">
        <v>0.66400000000000003</v>
      </c>
      <c r="AM14" s="9">
        <v>0.66400000000000003</v>
      </c>
      <c r="AN14" s="9">
        <v>0.66390000000000005</v>
      </c>
      <c r="AO14" s="9">
        <v>0.66400000000000003</v>
      </c>
      <c r="AP14" s="9">
        <v>0.66379999999999995</v>
      </c>
      <c r="AQ14" s="9">
        <v>0.66369999999999996</v>
      </c>
      <c r="AR14" s="9">
        <v>0.66359999999999997</v>
      </c>
      <c r="AS14" s="9">
        <v>0.66339999999999999</v>
      </c>
      <c r="AT14" s="9">
        <v>0.6633</v>
      </c>
      <c r="AU14" s="9">
        <v>0.66300000000000003</v>
      </c>
      <c r="AV14" s="9">
        <v>0.66290000000000004</v>
      </c>
      <c r="AW14" s="9">
        <v>0.66279999999999994</v>
      </c>
      <c r="AX14" s="9">
        <v>0.66269999999999996</v>
      </c>
      <c r="AY14" s="9">
        <v>0.66269999999999996</v>
      </c>
      <c r="AZ14" s="9">
        <v>0.66249999999999998</v>
      </c>
      <c r="BA14" s="9">
        <v>0.6623</v>
      </c>
      <c r="BB14" s="9">
        <v>0.6623</v>
      </c>
      <c r="BC14" s="9">
        <v>0.66200000000000003</v>
      </c>
      <c r="BD14" s="9">
        <v>0.66190000000000004</v>
      </c>
      <c r="BE14" s="9">
        <v>0.66200000000000003</v>
      </c>
      <c r="BF14" s="9">
        <v>0.66180000000000005</v>
      </c>
      <c r="BG14" s="9">
        <v>0.66169999999999995</v>
      </c>
      <c r="BH14" s="9">
        <v>0.66159999999999997</v>
      </c>
      <c r="BI14" s="9">
        <v>0.66139999999999999</v>
      </c>
      <c r="BJ14" s="9">
        <v>0.66149999999999998</v>
      </c>
      <c r="BK14" s="9">
        <v>0.66139999999999999</v>
      </c>
      <c r="BM14">
        <f t="shared" si="0"/>
        <v>0.66500000000000015</v>
      </c>
    </row>
    <row r="17" spans="7:8" x14ac:dyDescent="0.3">
      <c r="G17" t="s">
        <v>26</v>
      </c>
    </row>
    <row r="18" spans="7:8" x14ac:dyDescent="0.3">
      <c r="G18" cm="1">
        <f t="array" ref="G18:H18">LINEST(BM3:BM14,A3:A14)</f>
        <v>2.9075081967213116E-3</v>
      </c>
      <c r="H18">
        <v>6.5763661202185797E-2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CDC4-43A3-4FF1-92C8-A356EC15DDA6}">
  <dimension ref="A1:BM18"/>
  <sheetViews>
    <sheetView zoomScale="85" zoomScaleNormal="85" workbookViewId="0">
      <selection activeCell="A18" sqref="A18"/>
    </sheetView>
  </sheetViews>
  <sheetFormatPr defaultRowHeight="14.4" x14ac:dyDescent="0.3"/>
  <cols>
    <col min="1" max="1" width="34" customWidth="1"/>
    <col min="64" max="64" width="27" customWidth="1"/>
    <col min="65" max="65" width="19" customWidth="1"/>
  </cols>
  <sheetData>
    <row r="1" spans="1:65" x14ac:dyDescent="0.3">
      <c r="A1" s="8" t="s">
        <v>15</v>
      </c>
      <c r="B1" t="s">
        <v>11</v>
      </c>
    </row>
    <row r="2" spans="1:65" x14ac:dyDescent="0.3">
      <c r="A2" t="s">
        <v>10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L2" s="10" t="s">
        <v>23</v>
      </c>
      <c r="BM2" t="s">
        <v>24</v>
      </c>
    </row>
    <row r="3" spans="1:65" x14ac:dyDescent="0.3">
      <c r="A3" t="s">
        <v>16</v>
      </c>
      <c r="B3" s="9">
        <v>0.17710000000000001</v>
      </c>
      <c r="C3" s="9">
        <v>0.17710000000000001</v>
      </c>
      <c r="D3" s="9">
        <v>0.17710000000000001</v>
      </c>
      <c r="E3" s="9">
        <v>0.17710000000000001</v>
      </c>
      <c r="F3" s="9">
        <v>0.17710000000000001</v>
      </c>
      <c r="G3" s="9">
        <v>0.17710000000000001</v>
      </c>
      <c r="H3" s="9">
        <v>0.17710000000000001</v>
      </c>
      <c r="I3" s="9">
        <v>0.17710000000000001</v>
      </c>
      <c r="J3" s="9">
        <v>0.17710000000000001</v>
      </c>
      <c r="K3" s="9">
        <v>0.17710000000000001</v>
      </c>
      <c r="L3" s="9">
        <v>0.17710000000000001</v>
      </c>
      <c r="M3" s="9">
        <v>0.17710000000000001</v>
      </c>
      <c r="N3" s="9">
        <v>0.17710000000000001</v>
      </c>
      <c r="O3" s="9">
        <v>0.17710000000000001</v>
      </c>
      <c r="P3" s="9">
        <v>0.17710000000000001</v>
      </c>
      <c r="Q3" s="9">
        <v>0.17710000000000001</v>
      </c>
      <c r="R3" s="9">
        <v>0.17710000000000001</v>
      </c>
      <c r="S3" s="9">
        <v>0.17710000000000001</v>
      </c>
      <c r="T3" s="9">
        <v>0.17710000000000001</v>
      </c>
      <c r="U3" s="9">
        <v>0.17710000000000001</v>
      </c>
      <c r="V3" s="9">
        <v>0.17710000000000001</v>
      </c>
      <c r="W3" s="9">
        <v>0.17710000000000001</v>
      </c>
      <c r="X3" s="9">
        <v>0.17710000000000001</v>
      </c>
      <c r="Y3" s="9">
        <v>0.17710000000000001</v>
      </c>
      <c r="Z3" s="9">
        <v>0.17710000000000001</v>
      </c>
      <c r="AA3" s="9">
        <v>0.17710000000000001</v>
      </c>
      <c r="AB3" s="9">
        <v>0.17710000000000001</v>
      </c>
      <c r="AC3" s="9">
        <v>0.17710000000000001</v>
      </c>
      <c r="AD3" s="9">
        <v>0.17710000000000001</v>
      </c>
      <c r="AE3" s="9">
        <v>0.17710000000000001</v>
      </c>
      <c r="AF3" s="9">
        <v>0.17710000000000001</v>
      </c>
      <c r="AG3" s="9">
        <v>0.17710000000000001</v>
      </c>
      <c r="AH3" s="9">
        <v>0.17710000000000001</v>
      </c>
      <c r="AI3" s="9">
        <v>0.17710000000000001</v>
      </c>
      <c r="AJ3" s="9">
        <v>0.17710000000000001</v>
      </c>
      <c r="AK3" s="9">
        <v>0.17710000000000001</v>
      </c>
      <c r="AL3" s="9">
        <v>0.17710000000000001</v>
      </c>
      <c r="AM3" s="9">
        <v>0.17710000000000001</v>
      </c>
      <c r="AN3" s="9">
        <v>0.17710000000000001</v>
      </c>
      <c r="AO3" s="9">
        <v>0.17710000000000001</v>
      </c>
      <c r="AP3" s="9">
        <v>0.17710000000000001</v>
      </c>
      <c r="AQ3" s="9">
        <v>0.17710000000000001</v>
      </c>
      <c r="AR3" s="9">
        <v>0.17710000000000001</v>
      </c>
      <c r="AS3" s="9">
        <v>0.17710000000000001</v>
      </c>
      <c r="AT3" s="9">
        <v>0.17710000000000001</v>
      </c>
      <c r="AU3" s="9">
        <v>0.17710000000000001</v>
      </c>
      <c r="AV3" s="9">
        <v>0.17710000000000001</v>
      </c>
      <c r="AW3" s="9">
        <v>0.17710000000000001</v>
      </c>
      <c r="AX3" s="9">
        <v>0.17710000000000001</v>
      </c>
      <c r="AY3" s="9">
        <v>0.17710000000000001</v>
      </c>
      <c r="AZ3" s="9">
        <v>0.17710000000000001</v>
      </c>
      <c r="BA3" s="9">
        <v>0.17710000000000001</v>
      </c>
      <c r="BB3" s="9">
        <v>0.17710000000000001</v>
      </c>
      <c r="BC3" s="9">
        <v>0.17710000000000001</v>
      </c>
      <c r="BD3" s="9">
        <v>0.17710000000000001</v>
      </c>
      <c r="BE3" s="9">
        <v>0.17710000000000001</v>
      </c>
      <c r="BF3" s="9">
        <v>0.17710000000000001</v>
      </c>
      <c r="BG3" s="9">
        <v>0.17710000000000001</v>
      </c>
      <c r="BH3" s="9">
        <v>0.17710000000000001</v>
      </c>
      <c r="BI3" s="9">
        <v>0.17710000000000001</v>
      </c>
      <c r="BJ3" s="9">
        <v>0.17710000000000001</v>
      </c>
      <c r="BL3" cm="1">
        <f t="array" ref="BL3:BM3">LINEST(L3:BJ3,L2:BJ2)</f>
        <v>0</v>
      </c>
      <c r="BM3">
        <v>0.17710000000000001</v>
      </c>
    </row>
    <row r="4" spans="1:65" x14ac:dyDescent="0.3">
      <c r="A4" t="s">
        <v>17</v>
      </c>
      <c r="B4" s="9">
        <v>0.16769999999999999</v>
      </c>
      <c r="C4" s="9">
        <v>0.16819999999999999</v>
      </c>
      <c r="D4" s="9">
        <v>0.1757</v>
      </c>
      <c r="E4" s="9">
        <v>0.1779</v>
      </c>
      <c r="F4" s="9">
        <v>0.1782</v>
      </c>
      <c r="G4" s="9">
        <v>0.1784</v>
      </c>
      <c r="H4" s="9">
        <v>0.17860000000000001</v>
      </c>
      <c r="I4" s="9">
        <v>0.1789</v>
      </c>
      <c r="J4" s="9">
        <v>0.17899999999999999</v>
      </c>
      <c r="K4" s="9">
        <v>0.17910000000000001</v>
      </c>
      <c r="L4" s="9">
        <v>0.1792</v>
      </c>
      <c r="M4" s="9">
        <v>0.1794</v>
      </c>
      <c r="N4" s="9">
        <v>0.17960000000000001</v>
      </c>
      <c r="O4" s="9">
        <v>0.1797</v>
      </c>
      <c r="P4" s="9">
        <v>0.1799</v>
      </c>
      <c r="Q4" s="9">
        <v>0.18</v>
      </c>
      <c r="R4" s="9">
        <v>0.1802</v>
      </c>
      <c r="S4" s="9">
        <v>0.1804</v>
      </c>
      <c r="T4" s="9">
        <v>0.18060000000000001</v>
      </c>
      <c r="U4" s="9">
        <v>0.18060000000000001</v>
      </c>
      <c r="V4" s="9">
        <v>0.1807</v>
      </c>
      <c r="W4" s="9">
        <v>0.18090000000000001</v>
      </c>
      <c r="X4" s="9">
        <v>0.18099999999999999</v>
      </c>
      <c r="Y4" s="9">
        <v>0.1812</v>
      </c>
      <c r="Z4" s="9">
        <v>0.18129999999999999</v>
      </c>
      <c r="AA4" s="9">
        <v>0.18149999999999999</v>
      </c>
      <c r="AB4" s="9">
        <v>0.18160000000000001</v>
      </c>
      <c r="AC4" s="9">
        <v>0.18179999999999999</v>
      </c>
      <c r="AD4" s="9">
        <v>0.182</v>
      </c>
      <c r="AE4" s="9">
        <v>0.182</v>
      </c>
      <c r="AF4" s="9">
        <v>0.18210000000000001</v>
      </c>
      <c r="AG4" s="9">
        <v>0.18229999999999999</v>
      </c>
      <c r="AH4" s="9">
        <v>0.1825</v>
      </c>
      <c r="AI4" s="9">
        <v>0.1827</v>
      </c>
      <c r="AJ4" s="9">
        <v>0.1827</v>
      </c>
      <c r="AK4" s="9">
        <v>0.183</v>
      </c>
      <c r="AL4" s="9">
        <v>0.18310000000000001</v>
      </c>
      <c r="AM4" s="9">
        <v>0.18329999999999999</v>
      </c>
      <c r="AN4" s="9">
        <v>0.1835</v>
      </c>
      <c r="AO4" s="9">
        <v>0.1837</v>
      </c>
      <c r="AP4" s="9">
        <v>0.18379999999999999</v>
      </c>
      <c r="AQ4" s="9">
        <v>0.18379999999999999</v>
      </c>
      <c r="AR4" s="9">
        <v>0.18390000000000001</v>
      </c>
      <c r="AS4" s="9">
        <v>0.184</v>
      </c>
      <c r="AT4" s="9">
        <v>0.184</v>
      </c>
      <c r="AU4" s="9">
        <v>0.18410000000000001</v>
      </c>
      <c r="AV4" s="9">
        <v>0.1842</v>
      </c>
      <c r="AW4" s="9">
        <v>0.18429999999999999</v>
      </c>
      <c r="AX4" s="9">
        <v>0.18429999999999999</v>
      </c>
      <c r="AY4" s="9">
        <v>0.18440000000000001</v>
      </c>
      <c r="AZ4" s="9">
        <v>0.18429999999999999</v>
      </c>
      <c r="BA4" s="9">
        <v>0.18429999999999999</v>
      </c>
      <c r="BB4" s="9">
        <v>0.18429999999999999</v>
      </c>
      <c r="BC4" s="9">
        <v>0.18479999999999999</v>
      </c>
      <c r="BD4" s="9">
        <v>0.18479999999999999</v>
      </c>
      <c r="BE4" s="9">
        <v>0.185</v>
      </c>
      <c r="BF4" s="9">
        <v>0.18509999999999999</v>
      </c>
      <c r="BG4" s="9">
        <v>0.18509999999999999</v>
      </c>
      <c r="BH4" s="9">
        <v>0.18509999999999999</v>
      </c>
      <c r="BI4" s="9">
        <v>0.18509999999999999</v>
      </c>
      <c r="BJ4" s="9">
        <v>0.18509999999999999</v>
      </c>
      <c r="BL4" cm="1">
        <f t="array" ref="BL4:BM4">LINEST(L4:BJ4,L2:BJ2)</f>
        <v>1.2221719457013546E-4</v>
      </c>
      <c r="BM4">
        <v>0.17839494720965315</v>
      </c>
    </row>
    <row r="5" spans="1:65" x14ac:dyDescent="0.3">
      <c r="A5" t="s">
        <v>18</v>
      </c>
      <c r="B5" s="9">
        <v>0.1371</v>
      </c>
      <c r="C5" s="9">
        <v>0.14280000000000001</v>
      </c>
      <c r="D5" s="9">
        <v>0.14280000000000001</v>
      </c>
      <c r="E5" s="9">
        <v>0.1431</v>
      </c>
      <c r="F5" s="9">
        <v>0.14349999999999999</v>
      </c>
      <c r="G5" s="9">
        <v>0.1439</v>
      </c>
      <c r="H5" s="9">
        <v>0.1444</v>
      </c>
      <c r="I5" s="9">
        <v>0.1447</v>
      </c>
      <c r="J5" s="9">
        <v>0.14510000000000001</v>
      </c>
      <c r="K5" s="9">
        <v>0.1454</v>
      </c>
      <c r="L5" s="9">
        <v>0.14549999999999999</v>
      </c>
      <c r="M5" s="9">
        <v>0.1457</v>
      </c>
      <c r="N5" s="9">
        <v>0.1457</v>
      </c>
      <c r="O5" s="9">
        <v>0.14580000000000001</v>
      </c>
      <c r="P5" s="9">
        <v>0.14580000000000001</v>
      </c>
      <c r="Q5" s="9">
        <v>0.14580000000000001</v>
      </c>
      <c r="R5" s="9">
        <v>0.1459</v>
      </c>
      <c r="S5" s="9">
        <v>0.14599999999999999</v>
      </c>
      <c r="T5" s="9">
        <v>0.14610000000000001</v>
      </c>
      <c r="U5" s="9">
        <v>0.1462</v>
      </c>
      <c r="V5" s="9">
        <v>0.14630000000000001</v>
      </c>
      <c r="W5" s="9">
        <v>0.14649999999999999</v>
      </c>
      <c r="X5" s="9">
        <v>0.14649999999999999</v>
      </c>
      <c r="Y5" s="9">
        <v>0.14649999999999999</v>
      </c>
      <c r="Z5" s="9">
        <v>0.14660000000000001</v>
      </c>
      <c r="AA5" s="9">
        <v>0.1467</v>
      </c>
      <c r="AB5" s="9">
        <v>0.14680000000000001</v>
      </c>
      <c r="AC5" s="9">
        <v>0.14699999999999999</v>
      </c>
      <c r="AD5" s="9">
        <v>0.14699999999999999</v>
      </c>
      <c r="AE5" s="9">
        <v>0.14710000000000001</v>
      </c>
      <c r="AF5" s="9">
        <v>0.1472</v>
      </c>
      <c r="AG5" s="9">
        <v>0.14729999999999999</v>
      </c>
      <c r="AH5" s="9">
        <v>0.14729999999999999</v>
      </c>
      <c r="AI5" s="9">
        <v>0.14749999999999999</v>
      </c>
      <c r="AJ5" s="9">
        <v>0.14760000000000001</v>
      </c>
      <c r="AK5" s="9">
        <v>0.1477</v>
      </c>
      <c r="AL5" s="9">
        <v>0.14779999999999999</v>
      </c>
      <c r="AM5" s="9">
        <v>0.1479</v>
      </c>
      <c r="AN5" s="9">
        <v>0.1479</v>
      </c>
      <c r="AO5" s="9">
        <v>0.14810000000000001</v>
      </c>
      <c r="AP5" s="9">
        <v>0.1482</v>
      </c>
      <c r="AQ5" s="9">
        <v>0.14810000000000001</v>
      </c>
      <c r="AR5" s="9">
        <v>0.1482</v>
      </c>
      <c r="AS5" s="9">
        <v>0.1482</v>
      </c>
      <c r="AT5" s="9">
        <v>0.1482</v>
      </c>
      <c r="AU5" s="9">
        <v>0.1482</v>
      </c>
      <c r="AV5" s="9">
        <v>0.14829999999999999</v>
      </c>
      <c r="AW5" s="9">
        <v>0.14829999999999999</v>
      </c>
      <c r="AX5" s="9">
        <v>0.14849999999999999</v>
      </c>
      <c r="AY5" s="9">
        <v>0.14849999999999999</v>
      </c>
      <c r="AZ5" s="9">
        <v>0.14849999999999999</v>
      </c>
      <c r="BA5" s="9">
        <v>0.14860000000000001</v>
      </c>
      <c r="BB5" s="9">
        <v>0.1487</v>
      </c>
      <c r="BC5" s="9">
        <v>0.14879999999999999</v>
      </c>
      <c r="BD5" s="9">
        <v>0.14879999999999999</v>
      </c>
      <c r="BE5" s="9">
        <v>0.14879999999999999</v>
      </c>
      <c r="BF5" s="9">
        <v>0.1489</v>
      </c>
      <c r="BG5" s="9">
        <v>0.1489</v>
      </c>
      <c r="BH5" s="9">
        <v>0.14879999999999999</v>
      </c>
      <c r="BI5" s="9">
        <v>0.14899999999999999</v>
      </c>
      <c r="BJ5" s="9">
        <v>0.14899999999999999</v>
      </c>
      <c r="BL5" cm="1">
        <f t="array" ref="BL5:BM5">LINEST(L5:BJ5,L2:BJ2)</f>
        <v>7.3239819004524716E-5</v>
      </c>
      <c r="BM5">
        <v>0.14491307692307692</v>
      </c>
    </row>
    <row r="6" spans="1:65" x14ac:dyDescent="0.3">
      <c r="A6" t="s">
        <v>19</v>
      </c>
      <c r="B6" s="9">
        <v>0.14180000000000001</v>
      </c>
      <c r="C6" s="9">
        <v>0.14199999999999999</v>
      </c>
      <c r="D6" s="9">
        <v>0.14230000000000001</v>
      </c>
      <c r="E6" s="9">
        <v>0.1431</v>
      </c>
      <c r="F6" s="9">
        <v>0.14399999999999999</v>
      </c>
      <c r="G6" s="9">
        <v>0.14449999999999999</v>
      </c>
      <c r="H6" s="9">
        <v>0.14499999999999999</v>
      </c>
      <c r="I6" s="9">
        <v>0.14530000000000001</v>
      </c>
      <c r="J6" s="9">
        <v>0.14560000000000001</v>
      </c>
      <c r="K6" s="9">
        <v>0.1459</v>
      </c>
      <c r="L6" s="9">
        <v>0.1462</v>
      </c>
      <c r="M6" s="9">
        <v>0.14630000000000001</v>
      </c>
      <c r="N6" s="9">
        <v>0.14649999999999999</v>
      </c>
      <c r="O6" s="9">
        <v>0.1467</v>
      </c>
      <c r="P6" s="9">
        <v>0.1469</v>
      </c>
      <c r="Q6" s="9">
        <v>0.14699999999999999</v>
      </c>
      <c r="R6" s="9">
        <v>0.14710000000000001</v>
      </c>
      <c r="S6" s="9">
        <v>0.1472</v>
      </c>
      <c r="T6" s="9">
        <v>0.1474</v>
      </c>
      <c r="U6" s="9">
        <v>0.14760000000000001</v>
      </c>
      <c r="V6" s="9">
        <v>0.1477</v>
      </c>
      <c r="W6" s="9">
        <v>0.14779999999999999</v>
      </c>
      <c r="X6" s="9">
        <v>0.1479</v>
      </c>
      <c r="Y6" s="9">
        <v>0.14799999999999999</v>
      </c>
      <c r="Z6" s="9">
        <v>0.14810000000000001</v>
      </c>
      <c r="AA6" s="9">
        <v>0.1482</v>
      </c>
      <c r="AB6" s="9">
        <v>0.1484</v>
      </c>
      <c r="AC6" s="9">
        <v>0.1484</v>
      </c>
      <c r="AD6" s="9">
        <v>0.14849999999999999</v>
      </c>
      <c r="AE6" s="9">
        <v>0.14860000000000001</v>
      </c>
      <c r="AF6" s="9">
        <v>0.1487</v>
      </c>
      <c r="AG6" s="9">
        <v>0.1489</v>
      </c>
      <c r="AH6" s="9">
        <v>0.14899999999999999</v>
      </c>
      <c r="AI6" s="9">
        <v>0.14910000000000001</v>
      </c>
      <c r="AJ6" s="9">
        <v>0.14910000000000001</v>
      </c>
      <c r="AK6" s="9">
        <v>0.14929999999999999</v>
      </c>
      <c r="AL6" s="9">
        <v>0.14929999999999999</v>
      </c>
      <c r="AM6" s="9">
        <v>0.14940000000000001</v>
      </c>
      <c r="AN6" s="9">
        <v>0.14949999999999999</v>
      </c>
      <c r="AO6" s="9">
        <v>0.14960000000000001</v>
      </c>
      <c r="AP6" s="9">
        <v>0.1497</v>
      </c>
      <c r="AQ6" s="9">
        <v>0.14979999999999999</v>
      </c>
      <c r="AR6" s="9">
        <v>0.14990000000000001</v>
      </c>
      <c r="AS6" s="9">
        <v>0.15</v>
      </c>
      <c r="AT6" s="9">
        <v>0.14990000000000001</v>
      </c>
      <c r="AU6" s="9">
        <v>0.15010000000000001</v>
      </c>
      <c r="AV6" s="9">
        <v>0.1502</v>
      </c>
      <c r="AW6" s="9">
        <v>0.15029999999999999</v>
      </c>
      <c r="AX6" s="9">
        <v>0.15029999999999999</v>
      </c>
      <c r="AY6" s="9">
        <v>0.15040000000000001</v>
      </c>
      <c r="AZ6" s="9">
        <v>0.15040000000000001</v>
      </c>
      <c r="BA6" s="9">
        <v>0.15049999999999999</v>
      </c>
      <c r="BB6" s="9">
        <v>0.15060000000000001</v>
      </c>
      <c r="BC6" s="9">
        <v>0.15060000000000001</v>
      </c>
      <c r="BD6" s="9">
        <v>0.1507</v>
      </c>
      <c r="BE6" s="9">
        <v>0.15090000000000001</v>
      </c>
      <c r="BF6" s="9">
        <v>0.15090000000000001</v>
      </c>
      <c r="BG6" s="9">
        <v>0.15090000000000001</v>
      </c>
      <c r="BH6" s="9">
        <v>0.151</v>
      </c>
      <c r="BI6" s="9">
        <v>0.15110000000000001</v>
      </c>
      <c r="BJ6" s="9">
        <v>0.15110000000000001</v>
      </c>
      <c r="BL6" cm="1">
        <f t="array" ref="BL6:BM6">LINEST(L6:BJ6,L2:BJ2)</f>
        <v>9.5674208144796448E-5</v>
      </c>
      <c r="BM6">
        <v>0.14570434389140272</v>
      </c>
    </row>
    <row r="7" spans="1:65" x14ac:dyDescent="0.3">
      <c r="A7" t="s">
        <v>20</v>
      </c>
      <c r="B7" s="9">
        <v>0.13300000000000001</v>
      </c>
      <c r="C7" s="9">
        <v>0.1338</v>
      </c>
      <c r="D7" s="9">
        <v>0.1341</v>
      </c>
      <c r="E7" s="9">
        <v>0.1356</v>
      </c>
      <c r="F7" s="9">
        <v>0.13639999999999999</v>
      </c>
      <c r="G7" s="9">
        <v>0.1368</v>
      </c>
      <c r="H7" s="9">
        <v>0.13719999999999999</v>
      </c>
      <c r="I7" s="9">
        <v>0.13750000000000001</v>
      </c>
      <c r="J7" s="9">
        <v>0.13780000000000001</v>
      </c>
      <c r="K7" s="9">
        <v>0.13800000000000001</v>
      </c>
      <c r="L7" s="9">
        <v>0.13819999999999999</v>
      </c>
      <c r="M7" s="9">
        <v>0.1384</v>
      </c>
      <c r="N7" s="9">
        <v>0.13850000000000001</v>
      </c>
      <c r="O7" s="9">
        <v>0.1386</v>
      </c>
      <c r="P7" s="9">
        <v>0.13880000000000001</v>
      </c>
      <c r="Q7" s="9">
        <v>0.13880000000000001</v>
      </c>
      <c r="R7" s="9">
        <v>0.13900000000000001</v>
      </c>
      <c r="S7" s="9">
        <v>0.13919999999999999</v>
      </c>
      <c r="T7" s="9">
        <v>0.13930000000000001</v>
      </c>
      <c r="U7" s="9">
        <v>0.13930000000000001</v>
      </c>
      <c r="V7" s="9">
        <v>0.1396</v>
      </c>
      <c r="W7" s="9">
        <v>0.1396</v>
      </c>
      <c r="X7" s="9">
        <v>0.13980000000000001</v>
      </c>
      <c r="Y7" s="9">
        <v>0.13980000000000001</v>
      </c>
      <c r="Z7" s="9">
        <v>0.14000000000000001</v>
      </c>
      <c r="AA7" s="9">
        <v>0.1401</v>
      </c>
      <c r="AB7" s="9">
        <v>0.14019999999999999</v>
      </c>
      <c r="AC7" s="9">
        <v>0.14030000000000001</v>
      </c>
      <c r="AD7" s="9">
        <v>0.1404</v>
      </c>
      <c r="AE7" s="9">
        <v>0.1404</v>
      </c>
      <c r="AF7" s="9">
        <v>0.1406</v>
      </c>
      <c r="AG7" s="9">
        <v>0.14069999999999999</v>
      </c>
      <c r="AH7" s="9">
        <v>0.14080000000000001</v>
      </c>
      <c r="AI7" s="9">
        <v>0.1409</v>
      </c>
      <c r="AJ7" s="9">
        <v>0.14099999999999999</v>
      </c>
      <c r="AK7" s="9">
        <v>0.14099999999999999</v>
      </c>
      <c r="AL7" s="9">
        <v>0.1411</v>
      </c>
      <c r="AM7" s="9">
        <v>0.14119999999999999</v>
      </c>
      <c r="AN7" s="9">
        <v>0.14119999999999999</v>
      </c>
      <c r="AO7" s="9">
        <v>0.14130000000000001</v>
      </c>
      <c r="AP7" s="9">
        <v>0.14130000000000001</v>
      </c>
      <c r="AQ7" s="9">
        <v>0.1414</v>
      </c>
      <c r="AR7" s="9">
        <v>0.14149999999999999</v>
      </c>
      <c r="AS7" s="9">
        <v>0.14169999999999999</v>
      </c>
      <c r="AT7" s="9">
        <v>0.14169999999999999</v>
      </c>
      <c r="AU7" s="9">
        <v>0.14180000000000001</v>
      </c>
      <c r="AV7" s="9">
        <v>0.1419</v>
      </c>
      <c r="AW7" s="9">
        <v>0.1421</v>
      </c>
      <c r="AX7" s="9">
        <v>0.1421</v>
      </c>
      <c r="AY7" s="9">
        <v>0.1421</v>
      </c>
      <c r="AZ7" s="9">
        <v>0.14199999999999999</v>
      </c>
      <c r="BA7" s="9">
        <v>0.14219999999999999</v>
      </c>
      <c r="BB7" s="9">
        <v>0.14219999999999999</v>
      </c>
      <c r="BC7" s="9">
        <v>0.14219999999999999</v>
      </c>
      <c r="BD7" s="9">
        <v>0.1424</v>
      </c>
      <c r="BE7" s="9">
        <v>0.14249999999999999</v>
      </c>
      <c r="BF7" s="9">
        <v>0.14249999999999999</v>
      </c>
      <c r="BG7" s="9">
        <v>0.14249999999999999</v>
      </c>
      <c r="BH7" s="9">
        <v>0.14249999999999999</v>
      </c>
      <c r="BI7" s="9">
        <v>0.14249999999999999</v>
      </c>
      <c r="BJ7" s="9">
        <v>0.1426</v>
      </c>
      <c r="BL7" cm="1">
        <f t="array" ref="BL7:BM7">LINEST(L7:BJ7,L2:BJ2)</f>
        <v>8.7312217194569913E-5</v>
      </c>
      <c r="BM7">
        <v>0.13776368024132732</v>
      </c>
    </row>
    <row r="8" spans="1:65" x14ac:dyDescent="0.3">
      <c r="A8" t="s">
        <v>21</v>
      </c>
      <c r="B8" s="9">
        <v>0.13020000000000001</v>
      </c>
      <c r="C8" s="9">
        <v>0.1351</v>
      </c>
      <c r="D8" s="9">
        <v>0.13589999999999999</v>
      </c>
      <c r="E8" s="9">
        <v>0.1361</v>
      </c>
      <c r="F8" s="9">
        <v>0.13600000000000001</v>
      </c>
      <c r="G8" s="9">
        <v>0.1358</v>
      </c>
      <c r="H8" s="9">
        <v>0.13589999999999999</v>
      </c>
      <c r="I8" s="9">
        <v>0.1361</v>
      </c>
      <c r="J8" s="9">
        <v>0.1363</v>
      </c>
      <c r="K8" s="9">
        <v>0.13639999999999999</v>
      </c>
      <c r="L8" s="9">
        <v>0.13639999999999999</v>
      </c>
      <c r="M8" s="9">
        <v>0.13650000000000001</v>
      </c>
      <c r="N8" s="9">
        <v>0.1366</v>
      </c>
      <c r="O8" s="9">
        <v>0.13669999999999999</v>
      </c>
      <c r="P8" s="9">
        <v>0.1368</v>
      </c>
      <c r="Q8" s="9">
        <v>0.13689999999999999</v>
      </c>
      <c r="R8" s="9">
        <v>0.13700000000000001</v>
      </c>
      <c r="S8" s="9">
        <v>0.13700000000000001</v>
      </c>
      <c r="T8" s="9">
        <v>0.1371</v>
      </c>
      <c r="U8" s="9">
        <v>0.1371</v>
      </c>
      <c r="V8" s="9">
        <v>0.13730000000000001</v>
      </c>
      <c r="W8" s="9">
        <v>0.13730000000000001</v>
      </c>
      <c r="X8" s="9">
        <v>0.13739999999999999</v>
      </c>
      <c r="Y8" s="9">
        <v>0.13730000000000001</v>
      </c>
      <c r="Z8" s="9">
        <v>0.13739999999999999</v>
      </c>
      <c r="AA8" s="9">
        <v>0.1376</v>
      </c>
      <c r="AB8" s="9">
        <v>0.1376</v>
      </c>
      <c r="AC8" s="9">
        <v>0.13780000000000001</v>
      </c>
      <c r="AD8" s="9">
        <v>0.13780000000000001</v>
      </c>
      <c r="AE8" s="9">
        <v>0.13789999999999999</v>
      </c>
      <c r="AF8" s="9">
        <v>0.13789999999999999</v>
      </c>
      <c r="AG8" s="9">
        <v>0.13789999999999999</v>
      </c>
      <c r="AH8" s="9">
        <v>0.13800000000000001</v>
      </c>
      <c r="AI8" s="9">
        <v>0.1381</v>
      </c>
      <c r="AJ8" s="9">
        <v>0.13819999999999999</v>
      </c>
      <c r="AK8" s="9">
        <v>0.13819999999999999</v>
      </c>
      <c r="AL8" s="9">
        <v>0.13830000000000001</v>
      </c>
      <c r="AM8" s="9">
        <v>0.13830000000000001</v>
      </c>
      <c r="AN8" s="9">
        <v>0.13830000000000001</v>
      </c>
      <c r="AO8" s="9">
        <v>0.1384</v>
      </c>
      <c r="AP8" s="9">
        <v>0.13850000000000001</v>
      </c>
      <c r="AQ8" s="9">
        <v>0.13850000000000001</v>
      </c>
      <c r="AR8" s="9">
        <v>0.1386</v>
      </c>
      <c r="AS8" s="9">
        <v>0.1386</v>
      </c>
      <c r="AT8" s="9">
        <v>0.13869999999999999</v>
      </c>
      <c r="AU8" s="9">
        <v>0.13869999999999999</v>
      </c>
      <c r="AV8" s="9">
        <v>0.13880000000000001</v>
      </c>
      <c r="AW8" s="9">
        <v>0.1389</v>
      </c>
      <c r="AX8" s="9">
        <v>0.1389</v>
      </c>
      <c r="AY8" s="9">
        <v>0.13900000000000001</v>
      </c>
      <c r="AZ8" s="9">
        <v>0.13900000000000001</v>
      </c>
      <c r="BA8" s="9">
        <v>0.13919999999999999</v>
      </c>
      <c r="BB8" s="9">
        <v>0.13919999999999999</v>
      </c>
      <c r="BC8" s="9">
        <v>0.13930000000000001</v>
      </c>
      <c r="BD8" s="9">
        <v>0.13930000000000001</v>
      </c>
      <c r="BE8" s="9">
        <v>0.1394</v>
      </c>
      <c r="BF8" s="9">
        <v>0.13930000000000001</v>
      </c>
      <c r="BG8" s="9">
        <v>0.1394</v>
      </c>
      <c r="BH8" s="9">
        <v>0.13950000000000001</v>
      </c>
      <c r="BI8" s="9">
        <v>0.13950000000000001</v>
      </c>
      <c r="BJ8" s="9">
        <v>0.1396</v>
      </c>
      <c r="BL8" cm="1">
        <f t="array" ref="BL8:BM8">LINEST(L8:BJ8,L2:BJ2)</f>
        <v>6.165610859728513E-5</v>
      </c>
      <c r="BM8">
        <v>0.13597929110105583</v>
      </c>
    </row>
    <row r="9" spans="1:65" x14ac:dyDescent="0.3">
      <c r="A9" t="s">
        <v>22</v>
      </c>
      <c r="B9" s="9">
        <v>0.12809999999999999</v>
      </c>
      <c r="C9" s="9">
        <v>0.1303</v>
      </c>
      <c r="D9" s="9">
        <v>0.1298</v>
      </c>
      <c r="E9" s="9">
        <v>0.1293</v>
      </c>
      <c r="F9" s="9">
        <v>0.12889999999999999</v>
      </c>
      <c r="G9" s="9">
        <v>0.1288</v>
      </c>
      <c r="H9" s="9">
        <v>0.12870000000000001</v>
      </c>
      <c r="I9" s="9">
        <v>0.12870000000000001</v>
      </c>
      <c r="J9" s="9">
        <v>0.1288</v>
      </c>
      <c r="K9" s="9">
        <v>0.1288</v>
      </c>
      <c r="L9" s="9">
        <v>0.12889999999999999</v>
      </c>
      <c r="M9" s="9">
        <v>0.12889999999999999</v>
      </c>
      <c r="N9" s="9">
        <v>0.12909999999999999</v>
      </c>
      <c r="O9" s="9">
        <v>0.129</v>
      </c>
      <c r="P9" s="9">
        <v>0.12909999999999999</v>
      </c>
      <c r="Q9" s="9">
        <v>0.12909999999999999</v>
      </c>
      <c r="R9" s="9">
        <v>0.12920000000000001</v>
      </c>
      <c r="S9" s="9">
        <v>0.12920000000000001</v>
      </c>
      <c r="T9" s="9">
        <v>0.1295</v>
      </c>
      <c r="U9" s="9">
        <v>0.12939999999999999</v>
      </c>
      <c r="V9" s="9">
        <v>0.1295</v>
      </c>
      <c r="W9" s="9">
        <v>0.1295</v>
      </c>
      <c r="X9" s="9">
        <v>0.1295</v>
      </c>
      <c r="Y9" s="9">
        <v>0.1295</v>
      </c>
      <c r="Z9" s="9">
        <v>0.12959999999999999</v>
      </c>
      <c r="AA9" s="9">
        <v>0.12970000000000001</v>
      </c>
      <c r="AB9" s="9">
        <v>0.12970000000000001</v>
      </c>
      <c r="AC9" s="9">
        <v>0.12989999999999999</v>
      </c>
      <c r="AD9" s="9">
        <v>0.12989999999999999</v>
      </c>
      <c r="AE9" s="9">
        <v>0.12989999999999999</v>
      </c>
      <c r="AF9" s="9">
        <v>0.12989999999999999</v>
      </c>
      <c r="AG9" s="9">
        <v>0.13</v>
      </c>
      <c r="AH9" s="9">
        <v>0.13</v>
      </c>
      <c r="AI9" s="9">
        <v>0.13</v>
      </c>
      <c r="AJ9" s="9">
        <v>0.13009999999999999</v>
      </c>
      <c r="AK9" s="9">
        <v>0.13020000000000001</v>
      </c>
      <c r="AL9" s="9">
        <v>0.1303</v>
      </c>
      <c r="AM9" s="9">
        <v>0.13039999999999999</v>
      </c>
      <c r="AN9" s="9">
        <v>0.13039999999999999</v>
      </c>
      <c r="AO9" s="9">
        <v>0.1305</v>
      </c>
      <c r="AP9" s="9">
        <v>0.1305</v>
      </c>
      <c r="AQ9" s="9">
        <v>0.13059999999999999</v>
      </c>
      <c r="AR9" s="9">
        <v>0.13059999999999999</v>
      </c>
      <c r="AS9" s="9">
        <v>0.1305</v>
      </c>
      <c r="AT9" s="9">
        <v>0.13070000000000001</v>
      </c>
      <c r="AU9" s="9">
        <v>0.13070000000000001</v>
      </c>
      <c r="AV9" s="9">
        <v>0.13070000000000001</v>
      </c>
      <c r="AW9" s="9">
        <v>0.13070000000000001</v>
      </c>
      <c r="AX9" s="9">
        <v>0.13070000000000001</v>
      </c>
      <c r="AY9" s="9">
        <v>0.1308</v>
      </c>
      <c r="AZ9" s="9">
        <v>0.1308</v>
      </c>
      <c r="BA9" s="9">
        <v>0.13089999999999999</v>
      </c>
      <c r="BB9" s="9">
        <v>0.13089999999999999</v>
      </c>
      <c r="BC9" s="9">
        <v>0.13089999999999999</v>
      </c>
      <c r="BD9" s="9">
        <v>0.13100000000000001</v>
      </c>
      <c r="BE9" s="9">
        <v>0.13109999999999999</v>
      </c>
      <c r="BF9" s="9">
        <v>0.13100000000000001</v>
      </c>
      <c r="BG9" s="9">
        <v>0.13109999999999999</v>
      </c>
      <c r="BH9" s="9">
        <v>0.13120000000000001</v>
      </c>
      <c r="BI9" s="9">
        <v>0.13120000000000001</v>
      </c>
      <c r="BJ9" s="9">
        <v>0.13120000000000001</v>
      </c>
      <c r="BL9" cm="1">
        <f t="array" ref="BL9:BM9">LINEST(L9:BJ9,L2:BJ2)</f>
        <v>4.7022624434389251E-5</v>
      </c>
      <c r="BM9">
        <v>0.1285051885369532</v>
      </c>
    </row>
    <row r="11" spans="1:65" x14ac:dyDescent="0.3">
      <c r="A11" t="s">
        <v>27</v>
      </c>
    </row>
    <row r="12" spans="1:65" x14ac:dyDescent="0.3">
      <c r="A12">
        <f>AVERAGE(BL3:BL9)</f>
        <v>6.9588881706528709E-5</v>
      </c>
    </row>
    <row r="13" spans="1:65" x14ac:dyDescent="0.3">
      <c r="A13" t="s">
        <v>28</v>
      </c>
    </row>
    <row r="14" spans="1:65" x14ac:dyDescent="0.3">
      <c r="A14">
        <f>_xlfn.STDEV.S(BL3:BL9)</f>
        <v>3.9141637778450613E-5</v>
      </c>
    </row>
    <row r="15" spans="1:65" x14ac:dyDescent="0.3">
      <c r="A15" t="s">
        <v>29</v>
      </c>
    </row>
    <row r="16" spans="1:65" x14ac:dyDescent="0.3">
      <c r="A16">
        <f>2*A14</f>
        <v>7.8283275556901227E-5</v>
      </c>
    </row>
    <row r="17" spans="1:1" x14ac:dyDescent="0.3">
      <c r="A17" t="s">
        <v>41</v>
      </c>
    </row>
    <row r="18" spans="1:1" x14ac:dyDescent="0.3">
      <c r="A18">
        <f>A16/('Standard curves'!G18*0.05*10)</f>
        <v>5.3849048917680338E-2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AC6C-6746-441A-8254-075A0EF77A6A}">
  <dimension ref="A1:L18"/>
  <sheetViews>
    <sheetView workbookViewId="0">
      <selection activeCell="L7" sqref="L7"/>
    </sheetView>
  </sheetViews>
  <sheetFormatPr defaultRowHeight="14.4" x14ac:dyDescent="0.3"/>
  <cols>
    <col min="2" max="2" width="14.109375" customWidth="1"/>
    <col min="5" max="5" width="10" customWidth="1"/>
    <col min="6" max="6" width="10.33203125" customWidth="1"/>
    <col min="8" max="8" width="23.109375" customWidth="1"/>
  </cols>
  <sheetData>
    <row r="1" spans="1:12" x14ac:dyDescent="0.3">
      <c r="A1" s="8" t="s">
        <v>7</v>
      </c>
      <c r="C1" s="7" t="s">
        <v>2</v>
      </c>
      <c r="H1" s="8" t="s">
        <v>8</v>
      </c>
      <c r="I1" t="s">
        <v>2</v>
      </c>
    </row>
    <row r="2" spans="1:12" x14ac:dyDescent="0.3">
      <c r="A2" s="4" t="s">
        <v>6</v>
      </c>
      <c r="B2" s="5" t="s">
        <v>0</v>
      </c>
      <c r="C2" s="4" t="s">
        <v>1</v>
      </c>
      <c r="D2" s="4" t="s">
        <v>3</v>
      </c>
      <c r="E2" s="4" t="s">
        <v>4</v>
      </c>
      <c r="F2" s="4" t="s">
        <v>5</v>
      </c>
      <c r="H2" t="s">
        <v>6</v>
      </c>
      <c r="I2" t="s">
        <v>1</v>
      </c>
      <c r="J2" t="s">
        <v>3</v>
      </c>
      <c r="K2" t="s">
        <v>4</v>
      </c>
      <c r="L2" t="s">
        <v>5</v>
      </c>
    </row>
    <row r="3" spans="1:12" x14ac:dyDescent="0.3">
      <c r="A3">
        <v>0</v>
      </c>
      <c r="B3" s="3">
        <v>100</v>
      </c>
      <c r="C3">
        <v>37</v>
      </c>
      <c r="D3">
        <v>84</v>
      </c>
      <c r="E3">
        <v>46</v>
      </c>
      <c r="F3">
        <v>57</v>
      </c>
      <c r="H3">
        <v>0</v>
      </c>
      <c r="I3" s="1">
        <f>SUM(C3:C5)*((B3*1000)/(30*1.11))</f>
        <v>135135.13513513512</v>
      </c>
      <c r="J3" s="1">
        <f>SUM(D3:D5)*((B3*1000)/(30*1.11))</f>
        <v>279279.27927927923</v>
      </c>
      <c r="K3" s="1">
        <f>SUM(E3:E5)*((B3*1000)/(30*1.11))</f>
        <v>162162.16216216213</v>
      </c>
      <c r="L3" s="1">
        <f>SUM(F3:F5)*((B3*1000)/(30*1.11))</f>
        <v>195195.19519519515</v>
      </c>
    </row>
    <row r="4" spans="1:12" x14ac:dyDescent="0.3">
      <c r="B4" s="3">
        <v>1000</v>
      </c>
      <c r="C4">
        <v>6</v>
      </c>
      <c r="D4">
        <v>9</v>
      </c>
      <c r="E4">
        <v>6</v>
      </c>
      <c r="F4">
        <v>8</v>
      </c>
      <c r="H4">
        <v>6</v>
      </c>
      <c r="I4" s="1">
        <f>SUM(C6:C8)*((B6*1000)/(30*1.11))</f>
        <v>138138.13813813811</v>
      </c>
      <c r="J4" s="1">
        <f>SUM(D6:D8)*((B6*1000)/(30*1.11))</f>
        <v>180180.18018018015</v>
      </c>
      <c r="K4" s="1">
        <f>SUM(E6:E8)*((B6*1000)/(30*1.11))</f>
        <v>12012.01201201201</v>
      </c>
      <c r="L4" s="1">
        <f>SUM(F6:F8)*((B6*1000)/(30*1.11))</f>
        <v>24024.02402402402</v>
      </c>
    </row>
    <row r="5" spans="1:12" x14ac:dyDescent="0.3">
      <c r="A5" s="4"/>
      <c r="B5" s="6">
        <v>10000</v>
      </c>
      <c r="C5" s="4">
        <v>2</v>
      </c>
      <c r="D5" s="4">
        <v>0</v>
      </c>
      <c r="E5" s="4">
        <v>2</v>
      </c>
      <c r="F5" s="4">
        <v>0</v>
      </c>
      <c r="H5">
        <v>30</v>
      </c>
      <c r="I5" s="1">
        <f>SUM(C10:C12)*((B10*1000)/(30*1.11))</f>
        <v>24324324.324324321</v>
      </c>
      <c r="J5" s="1">
        <f>SUM(D10:D12)*((B10*1000)/(30*1.11))</f>
        <v>35735735.735735729</v>
      </c>
      <c r="K5" s="1">
        <f>SUM(E9:E12)*((B9*1000)/(30*1.111))</f>
        <v>780078.00780078012</v>
      </c>
      <c r="L5" s="1">
        <f>SUM(F9:F12)*((B9*1000)/(30*1.111))</f>
        <v>1680168.0168016804</v>
      </c>
    </row>
    <row r="6" spans="1:12" x14ac:dyDescent="0.3">
      <c r="A6">
        <v>6</v>
      </c>
      <c r="B6" s="3">
        <v>100</v>
      </c>
      <c r="C6">
        <v>44</v>
      </c>
      <c r="D6">
        <v>52</v>
      </c>
      <c r="E6">
        <v>4</v>
      </c>
      <c r="F6">
        <v>8</v>
      </c>
      <c r="H6">
        <v>54</v>
      </c>
      <c r="I6" s="1">
        <f>SUM(C14:C15)*((B14*1000)/(30*1.1))</f>
        <v>2030303030.3030305</v>
      </c>
      <c r="J6" s="1">
        <f>SUM(D14:D15)*((B14*1000)/(30*1.1))</f>
        <v>2030303030.3030305</v>
      </c>
      <c r="K6" s="1">
        <f>SUM(E13:E15)*((B13*1000)/(30*1.11))</f>
        <v>219219219.21921918</v>
      </c>
      <c r="L6" s="1">
        <f>SUM(F13:F15)*((B13*1000)/(30*1.11))</f>
        <v>231231231.23123121</v>
      </c>
    </row>
    <row r="7" spans="1:12" x14ac:dyDescent="0.3">
      <c r="B7" s="3">
        <v>1000</v>
      </c>
      <c r="C7">
        <v>2</v>
      </c>
      <c r="D7">
        <v>6</v>
      </c>
      <c r="E7">
        <v>0</v>
      </c>
      <c r="F7">
        <v>0</v>
      </c>
      <c r="H7">
        <v>78</v>
      </c>
      <c r="I7" s="1">
        <f>SUM(C16:C17)*(($B16*1000)/(30*1.1))</f>
        <v>2030303030.3030305</v>
      </c>
      <c r="J7" s="1">
        <f t="shared" ref="J7:L7" si="0">SUM(D16:D17)*(($B16*1000)/(30*1.1))</f>
        <v>2181818181.818182</v>
      </c>
      <c r="K7" s="1">
        <f t="shared" si="0"/>
        <v>1636363636.3636365</v>
      </c>
      <c r="L7" s="1">
        <f t="shared" si="0"/>
        <v>1787878787.878788</v>
      </c>
    </row>
    <row r="8" spans="1:12" x14ac:dyDescent="0.3">
      <c r="A8" s="4"/>
      <c r="B8" s="6">
        <v>10000</v>
      </c>
      <c r="C8" s="4">
        <v>0</v>
      </c>
      <c r="D8" s="4">
        <v>2</v>
      </c>
      <c r="E8" s="4">
        <v>0</v>
      </c>
      <c r="F8" s="4">
        <v>0</v>
      </c>
    </row>
    <row r="9" spans="1:12" x14ac:dyDescent="0.3">
      <c r="A9">
        <v>30</v>
      </c>
      <c r="B9" s="3">
        <v>1000</v>
      </c>
      <c r="C9" t="e">
        <v>#N/A</v>
      </c>
      <c r="D9" t="e">
        <v>#N/A</v>
      </c>
      <c r="E9">
        <v>24</v>
      </c>
      <c r="F9">
        <v>53</v>
      </c>
    </row>
    <row r="10" spans="1:12" x14ac:dyDescent="0.3">
      <c r="B10" s="3">
        <v>10000</v>
      </c>
      <c r="C10">
        <v>76</v>
      </c>
      <c r="D10">
        <v>110</v>
      </c>
      <c r="E10">
        <v>2</v>
      </c>
      <c r="F10">
        <v>3</v>
      </c>
    </row>
    <row r="11" spans="1:12" x14ac:dyDescent="0.3">
      <c r="B11" s="3">
        <v>100000</v>
      </c>
      <c r="C11">
        <v>5</v>
      </c>
      <c r="D11">
        <v>8</v>
      </c>
      <c r="E11">
        <v>0</v>
      </c>
      <c r="F11">
        <v>0</v>
      </c>
    </row>
    <row r="12" spans="1:12" x14ac:dyDescent="0.3">
      <c r="A12" s="4"/>
      <c r="B12" s="6">
        <v>1000000</v>
      </c>
      <c r="C12" s="4">
        <v>0</v>
      </c>
      <c r="D12" s="4">
        <v>1</v>
      </c>
      <c r="E12" s="4">
        <v>0</v>
      </c>
      <c r="F12" s="4">
        <v>0</v>
      </c>
    </row>
    <row r="13" spans="1:12" x14ac:dyDescent="0.3">
      <c r="A13">
        <v>54</v>
      </c>
      <c r="B13" s="3">
        <v>100000</v>
      </c>
      <c r="C13" t="e">
        <v>#N/A</v>
      </c>
      <c r="D13" t="e">
        <v>#N/A</v>
      </c>
      <c r="E13">
        <v>67</v>
      </c>
      <c r="F13">
        <v>69</v>
      </c>
    </row>
    <row r="14" spans="1:12" x14ac:dyDescent="0.3">
      <c r="B14" s="3">
        <v>1000000</v>
      </c>
      <c r="C14">
        <v>56</v>
      </c>
      <c r="D14">
        <v>62</v>
      </c>
      <c r="E14">
        <v>6</v>
      </c>
      <c r="F14">
        <v>8</v>
      </c>
    </row>
    <row r="15" spans="1:12" x14ac:dyDescent="0.3">
      <c r="A15" s="4"/>
      <c r="B15" s="6">
        <v>10000000</v>
      </c>
      <c r="C15" s="4">
        <v>11</v>
      </c>
      <c r="D15" s="4">
        <v>5</v>
      </c>
      <c r="E15" s="4">
        <v>0</v>
      </c>
      <c r="F15" s="4">
        <v>0</v>
      </c>
    </row>
    <row r="16" spans="1:12" x14ac:dyDescent="0.3">
      <c r="A16">
        <v>78</v>
      </c>
      <c r="B16" s="18">
        <v>1000000</v>
      </c>
      <c r="C16" s="13">
        <v>62</v>
      </c>
      <c r="D16" s="13">
        <v>59</v>
      </c>
      <c r="E16" s="13">
        <v>47</v>
      </c>
      <c r="F16" s="13">
        <v>56</v>
      </c>
    </row>
    <row r="17" spans="2:6" x14ac:dyDescent="0.3">
      <c r="B17" s="3">
        <v>10000000</v>
      </c>
      <c r="C17" s="13">
        <v>5</v>
      </c>
      <c r="D17" s="13">
        <v>13</v>
      </c>
      <c r="E17" s="13">
        <v>7</v>
      </c>
      <c r="F17" s="13">
        <v>3</v>
      </c>
    </row>
    <row r="18" spans="2:6" x14ac:dyDescent="0.3">
      <c r="B18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51EC-0DF0-4DE8-AD30-2A6D3CBA9314}">
  <dimension ref="A1:L10"/>
  <sheetViews>
    <sheetView workbookViewId="0">
      <selection activeCell="G11" sqref="G11"/>
    </sheetView>
  </sheetViews>
  <sheetFormatPr defaultRowHeight="14.4" x14ac:dyDescent="0.3"/>
  <cols>
    <col min="2" max="2" width="14.5546875" customWidth="1"/>
    <col min="5" max="6" width="11.109375" customWidth="1"/>
    <col min="8" max="8" width="23.109375" customWidth="1"/>
  </cols>
  <sheetData>
    <row r="1" spans="1:12" x14ac:dyDescent="0.3">
      <c r="A1" s="8" t="s">
        <v>7</v>
      </c>
      <c r="C1" s="7" t="s">
        <v>2</v>
      </c>
      <c r="H1" s="8" t="s">
        <v>8</v>
      </c>
      <c r="I1" t="s">
        <v>2</v>
      </c>
    </row>
    <row r="2" spans="1:12" x14ac:dyDescent="0.3">
      <c r="A2" s="4" t="s">
        <v>6</v>
      </c>
      <c r="B2" s="5" t="s">
        <v>0</v>
      </c>
      <c r="C2" s="4" t="s">
        <v>47</v>
      </c>
      <c r="D2" s="4" t="s">
        <v>48</v>
      </c>
      <c r="E2" s="4" t="s">
        <v>49</v>
      </c>
      <c r="F2" s="4" t="s">
        <v>50</v>
      </c>
      <c r="H2" t="s">
        <v>6</v>
      </c>
      <c r="I2" t="s">
        <v>47</v>
      </c>
      <c r="J2" t="s">
        <v>48</v>
      </c>
      <c r="K2" t="s">
        <v>49</v>
      </c>
      <c r="L2" t="s">
        <v>50</v>
      </c>
    </row>
    <row r="3" spans="1:12" x14ac:dyDescent="0.3">
      <c r="A3">
        <v>0</v>
      </c>
      <c r="B3" s="3">
        <v>100</v>
      </c>
      <c r="C3">
        <v>129</v>
      </c>
      <c r="D3">
        <v>150</v>
      </c>
      <c r="E3">
        <v>119</v>
      </c>
      <c r="F3">
        <v>145</v>
      </c>
      <c r="H3">
        <v>0</v>
      </c>
      <c r="I3" s="1">
        <f>SUM(C3:C5)*(($B3*1000)/(30*1.11))</f>
        <v>462462.46246246237</v>
      </c>
      <c r="J3" s="1">
        <f t="shared" ref="J3:L3" si="0">SUM(D3:D5)*(($B3*1000)/(30*1.11))</f>
        <v>510510.51051051042</v>
      </c>
      <c r="K3" s="1">
        <f t="shared" si="0"/>
        <v>402402.40240240231</v>
      </c>
      <c r="L3" s="1">
        <f t="shared" si="0"/>
        <v>492492.49249249243</v>
      </c>
    </row>
    <row r="4" spans="1:12" x14ac:dyDescent="0.3">
      <c r="B4" s="3">
        <v>1000</v>
      </c>
      <c r="C4">
        <v>24</v>
      </c>
      <c r="D4">
        <v>20</v>
      </c>
      <c r="E4">
        <v>15</v>
      </c>
      <c r="F4">
        <v>18</v>
      </c>
      <c r="H4">
        <v>6</v>
      </c>
      <c r="I4" s="1">
        <f>SUM(C7:C8)*(($B7*1000)/(30*1.1))</f>
        <v>1363636.3636363638</v>
      </c>
      <c r="J4" s="1">
        <f t="shared" ref="J4:L4" si="1">SUM(D7:D8)*(($B7*1000)/(30*1.1))</f>
        <v>1424242.4242424243</v>
      </c>
      <c r="K4" s="1">
        <f t="shared" si="1"/>
        <v>0</v>
      </c>
      <c r="L4" s="1">
        <f t="shared" si="1"/>
        <v>0</v>
      </c>
    </row>
    <row r="5" spans="1:12" x14ac:dyDescent="0.3">
      <c r="A5" s="4"/>
      <c r="B5" s="6">
        <v>10000</v>
      </c>
      <c r="C5" s="4">
        <v>1</v>
      </c>
      <c r="D5" s="4">
        <v>0</v>
      </c>
      <c r="E5" s="4">
        <v>0</v>
      </c>
      <c r="F5" s="4">
        <v>1</v>
      </c>
      <c r="H5">
        <v>30</v>
      </c>
      <c r="I5" s="1">
        <f>SUM(C9:C10)*(($B9*1000)/(30*1.1))</f>
        <v>557575757.57575762</v>
      </c>
      <c r="J5" s="1">
        <f t="shared" ref="J5:L5" si="2">SUM(D9:D10)*(($B9*1000)/(30*1.1))</f>
        <v>500000000</v>
      </c>
      <c r="K5" s="1" t="e">
        <f t="shared" si="2"/>
        <v>#N/A</v>
      </c>
      <c r="L5" s="1" t="e">
        <f t="shared" si="2"/>
        <v>#N/A</v>
      </c>
    </row>
    <row r="6" spans="1:12" x14ac:dyDescent="0.3">
      <c r="A6">
        <v>6</v>
      </c>
      <c r="B6" s="3">
        <v>100</v>
      </c>
      <c r="C6" t="e">
        <v>#N/A</v>
      </c>
      <c r="D6" t="e">
        <v>#N/A</v>
      </c>
      <c r="E6">
        <v>0</v>
      </c>
      <c r="F6">
        <v>0</v>
      </c>
    </row>
    <row r="7" spans="1:12" x14ac:dyDescent="0.3">
      <c r="B7" s="3">
        <v>1000</v>
      </c>
      <c r="C7">
        <v>42</v>
      </c>
      <c r="D7">
        <v>41</v>
      </c>
      <c r="E7">
        <v>0</v>
      </c>
      <c r="F7">
        <v>0</v>
      </c>
    </row>
    <row r="8" spans="1:12" x14ac:dyDescent="0.3">
      <c r="A8" s="4"/>
      <c r="B8" s="6">
        <v>10000</v>
      </c>
      <c r="C8" s="4">
        <v>3</v>
      </c>
      <c r="D8" s="4">
        <v>6</v>
      </c>
      <c r="E8" s="4">
        <v>0</v>
      </c>
      <c r="F8" s="4">
        <v>0</v>
      </c>
    </row>
    <row r="9" spans="1:12" x14ac:dyDescent="0.3">
      <c r="A9">
        <v>30</v>
      </c>
      <c r="B9" s="3">
        <v>100000</v>
      </c>
      <c r="C9">
        <v>171</v>
      </c>
      <c r="D9">
        <v>145</v>
      </c>
      <c r="E9" t="e">
        <v>#N/A</v>
      </c>
      <c r="F9" t="e">
        <v>#N/A</v>
      </c>
    </row>
    <row r="10" spans="1:12" x14ac:dyDescent="0.3">
      <c r="A10" s="12"/>
      <c r="B10" s="19">
        <v>1000000</v>
      </c>
      <c r="C10" s="7">
        <v>13</v>
      </c>
      <c r="D10" s="12">
        <v>20</v>
      </c>
      <c r="E10" t="e">
        <v>#N/A</v>
      </c>
      <c r="F10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BE8D-5C32-489E-9AC4-DCD717240D83}">
  <dimension ref="A1:AP44"/>
  <sheetViews>
    <sheetView tabSelected="1" workbookViewId="0">
      <selection activeCell="K36" sqref="K36"/>
    </sheetView>
  </sheetViews>
  <sheetFormatPr defaultRowHeight="14.4" x14ac:dyDescent="0.3"/>
  <cols>
    <col min="1" max="1" width="24.88671875" customWidth="1"/>
    <col min="2" max="2" width="20.21875" customWidth="1"/>
    <col min="5" max="5" width="29.6640625" customWidth="1"/>
    <col min="6" max="6" width="22.6640625" customWidth="1"/>
  </cols>
  <sheetData>
    <row r="1" spans="1:42" x14ac:dyDescent="0.3">
      <c r="A1" t="s">
        <v>51</v>
      </c>
    </row>
    <row r="3" spans="1:42" x14ac:dyDescent="0.3">
      <c r="A3" s="11" t="s">
        <v>30</v>
      </c>
      <c r="D3" s="2"/>
      <c r="E3" s="12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2"/>
    </row>
    <row r="4" spans="1:42" x14ac:dyDescent="0.3">
      <c r="A4" s="4" t="s">
        <v>31</v>
      </c>
      <c r="B4" s="4" t="s">
        <v>35</v>
      </c>
      <c r="C4" s="4" t="s">
        <v>36</v>
      </c>
      <c r="D4" s="5" t="s">
        <v>32</v>
      </c>
      <c r="E4" s="20" t="s">
        <v>52</v>
      </c>
      <c r="F4" s="15" t="s">
        <v>53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x14ac:dyDescent="0.3">
      <c r="A5">
        <v>0</v>
      </c>
      <c r="B5">
        <v>1</v>
      </c>
      <c r="C5">
        <v>1</v>
      </c>
      <c r="D5" s="2" t="s">
        <v>33</v>
      </c>
      <c r="E5" s="12">
        <v>5.1134801520032356E-3</v>
      </c>
      <c r="F5" s="12">
        <v>135135.13513513512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x14ac:dyDescent="0.3">
      <c r="A6">
        <v>0</v>
      </c>
      <c r="B6">
        <v>1</v>
      </c>
      <c r="C6">
        <v>2</v>
      </c>
      <c r="D6" s="2" t="s">
        <v>33</v>
      </c>
      <c r="E6" s="12">
        <v>4.9267269638429952E-3</v>
      </c>
      <c r="F6" s="12">
        <v>135135.13513513512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x14ac:dyDescent="0.3">
      <c r="A7">
        <v>0</v>
      </c>
      <c r="B7">
        <v>2</v>
      </c>
      <c r="C7">
        <v>1</v>
      </c>
      <c r="D7" s="2" t="s">
        <v>33</v>
      </c>
      <c r="E7">
        <v>8.1824575441011016E-3</v>
      </c>
      <c r="F7">
        <v>279279.27927927923</v>
      </c>
    </row>
    <row r="8" spans="1:42" x14ac:dyDescent="0.3">
      <c r="A8">
        <v>0</v>
      </c>
      <c r="B8">
        <v>2</v>
      </c>
      <c r="C8">
        <v>2</v>
      </c>
      <c r="D8" s="2" t="s">
        <v>33</v>
      </c>
      <c r="E8">
        <v>-1.0113129789318163E-2</v>
      </c>
      <c r="F8">
        <v>279279.27927927923</v>
      </c>
    </row>
    <row r="9" spans="1:42" x14ac:dyDescent="0.3">
      <c r="A9">
        <v>0</v>
      </c>
      <c r="B9">
        <v>1</v>
      </c>
      <c r="C9">
        <v>1</v>
      </c>
      <c r="D9" s="2" t="s">
        <v>34</v>
      </c>
      <c r="E9">
        <v>6.3273758750438877E-3</v>
      </c>
      <c r="F9">
        <v>162162.16216216213</v>
      </c>
    </row>
    <row r="10" spans="1:42" x14ac:dyDescent="0.3">
      <c r="A10">
        <v>0</v>
      </c>
      <c r="B10">
        <v>1</v>
      </c>
      <c r="C10">
        <v>2</v>
      </c>
      <c r="D10" s="2" t="s">
        <v>34</v>
      </c>
      <c r="E10">
        <v>1.5640134857961549E-2</v>
      </c>
      <c r="F10">
        <v>162162.16216216213</v>
      </c>
    </row>
    <row r="11" spans="1:42" x14ac:dyDescent="0.3">
      <c r="A11">
        <v>0</v>
      </c>
      <c r="B11">
        <v>2</v>
      </c>
      <c r="C11">
        <v>1</v>
      </c>
      <c r="D11" s="2" t="s">
        <v>34</v>
      </c>
      <c r="E11">
        <v>1.1849045138311212E-2</v>
      </c>
      <c r="F11">
        <v>195195.19519519515</v>
      </c>
    </row>
    <row r="12" spans="1:42" x14ac:dyDescent="0.3">
      <c r="A12" s="4">
        <v>0</v>
      </c>
      <c r="B12" s="4">
        <v>2</v>
      </c>
      <c r="C12" s="4">
        <v>2</v>
      </c>
      <c r="D12" s="5" t="s">
        <v>34</v>
      </c>
      <c r="E12" s="20">
        <v>1.6648602074026169E-2</v>
      </c>
      <c r="F12" s="4">
        <v>195195.19519519515</v>
      </c>
    </row>
    <row r="13" spans="1:42" x14ac:dyDescent="0.3">
      <c r="A13" s="13">
        <v>6</v>
      </c>
      <c r="B13">
        <v>1</v>
      </c>
      <c r="C13">
        <v>1</v>
      </c>
      <c r="D13" s="2" t="s">
        <v>33</v>
      </c>
      <c r="E13">
        <v>2.3265890041166071E-2</v>
      </c>
      <c r="F13">
        <v>138138.13813813811</v>
      </c>
    </row>
    <row r="14" spans="1:42" x14ac:dyDescent="0.3">
      <c r="A14" s="13">
        <v>6</v>
      </c>
      <c r="B14">
        <v>1</v>
      </c>
      <c r="C14">
        <v>2</v>
      </c>
      <c r="D14" s="2" t="s">
        <v>33</v>
      </c>
      <c r="E14">
        <v>1.4468925577929294E-3</v>
      </c>
      <c r="F14">
        <v>138138.13813813811</v>
      </c>
    </row>
    <row r="15" spans="1:42" x14ac:dyDescent="0.3">
      <c r="A15" s="13">
        <v>6</v>
      </c>
      <c r="B15">
        <v>2</v>
      </c>
      <c r="C15">
        <v>1</v>
      </c>
      <c r="D15" s="2" t="s">
        <v>33</v>
      </c>
      <c r="E15">
        <v>2.4865742353071169E-2</v>
      </c>
      <c r="F15">
        <v>180180.18018018015</v>
      </c>
    </row>
    <row r="16" spans="1:42" x14ac:dyDescent="0.3">
      <c r="A16" s="13">
        <v>6</v>
      </c>
      <c r="B16">
        <v>2</v>
      </c>
      <c r="C16">
        <v>2</v>
      </c>
      <c r="D16" s="2" t="s">
        <v>33</v>
      </c>
      <c r="E16">
        <v>2.1385907947020971E-2</v>
      </c>
      <c r="F16">
        <v>180180.18018018015</v>
      </c>
    </row>
    <row r="17" spans="1:6" x14ac:dyDescent="0.3">
      <c r="A17" s="13">
        <v>6</v>
      </c>
      <c r="B17">
        <v>1</v>
      </c>
      <c r="C17">
        <v>1</v>
      </c>
      <c r="D17" s="2" t="s">
        <v>34</v>
      </c>
      <c r="E17">
        <v>2.3944426624814445E-2</v>
      </c>
      <c r="F17" s="1">
        <v>12012.01201201201</v>
      </c>
    </row>
    <row r="18" spans="1:6" x14ac:dyDescent="0.3">
      <c r="A18" s="13">
        <v>6</v>
      </c>
      <c r="B18">
        <v>1</v>
      </c>
      <c r="C18">
        <v>2</v>
      </c>
      <c r="D18" s="2" t="s">
        <v>34</v>
      </c>
      <c r="E18">
        <v>1.3710351913640296E-2</v>
      </c>
      <c r="F18" s="1">
        <v>12012.01201201201</v>
      </c>
    </row>
    <row r="19" spans="1:6" x14ac:dyDescent="0.3">
      <c r="A19" s="13">
        <v>6</v>
      </c>
      <c r="B19">
        <v>2</v>
      </c>
      <c r="C19">
        <v>1</v>
      </c>
      <c r="D19" s="2" t="s">
        <v>34</v>
      </c>
      <c r="E19">
        <v>2.7243732948976564E-2</v>
      </c>
      <c r="F19">
        <v>24024.02402402402</v>
      </c>
    </row>
    <row r="20" spans="1:6" x14ac:dyDescent="0.3">
      <c r="A20" s="15">
        <v>6</v>
      </c>
      <c r="B20" s="4">
        <v>2</v>
      </c>
      <c r="C20" s="4">
        <v>2</v>
      </c>
      <c r="D20" s="5" t="s">
        <v>34</v>
      </c>
      <c r="E20" s="20">
        <v>9.5706562427578315E-3</v>
      </c>
      <c r="F20" s="4">
        <v>24024.02402402402</v>
      </c>
    </row>
    <row r="21" spans="1:6" x14ac:dyDescent="0.3">
      <c r="A21" s="13">
        <v>30</v>
      </c>
      <c r="B21">
        <v>1</v>
      </c>
      <c r="C21">
        <v>1</v>
      </c>
      <c r="D21" s="2" t="s">
        <v>33</v>
      </c>
      <c r="E21">
        <v>-0.16316981769907482</v>
      </c>
      <c r="F21">
        <v>24324324.324324321</v>
      </c>
    </row>
    <row r="22" spans="1:6" x14ac:dyDescent="0.3">
      <c r="A22" s="13">
        <v>30</v>
      </c>
      <c r="B22">
        <v>1</v>
      </c>
      <c r="C22">
        <v>2</v>
      </c>
      <c r="D22" s="2" t="s">
        <v>33</v>
      </c>
      <c r="E22">
        <v>-2.705253325633576E-3</v>
      </c>
      <c r="F22">
        <v>24324324.324324321</v>
      </c>
    </row>
    <row r="23" spans="1:6" x14ac:dyDescent="0.3">
      <c r="A23" s="13">
        <v>30</v>
      </c>
      <c r="B23">
        <v>2</v>
      </c>
      <c r="C23">
        <v>1</v>
      </c>
      <c r="D23" s="2" t="s">
        <v>33</v>
      </c>
      <c r="E23">
        <v>-5.1124129909278962E-2</v>
      </c>
      <c r="F23">
        <v>35735735.735735729</v>
      </c>
    </row>
    <row r="24" spans="1:6" x14ac:dyDescent="0.3">
      <c r="A24" s="13">
        <v>30</v>
      </c>
      <c r="B24">
        <v>2</v>
      </c>
      <c r="C24">
        <v>2</v>
      </c>
      <c r="D24" s="2" t="s">
        <v>33</v>
      </c>
      <c r="E24">
        <v>5.0761295143711797E-3</v>
      </c>
      <c r="F24">
        <v>35735735.735735729</v>
      </c>
    </row>
    <row r="25" spans="1:6" x14ac:dyDescent="0.3">
      <c r="A25" s="13">
        <v>30</v>
      </c>
      <c r="B25">
        <v>1</v>
      </c>
      <c r="C25">
        <v>1</v>
      </c>
      <c r="D25" s="2" t="s">
        <v>34</v>
      </c>
      <c r="E25">
        <v>4.8520256885790621E-3</v>
      </c>
      <c r="F25">
        <v>780078.00780078012</v>
      </c>
    </row>
    <row r="26" spans="1:6" x14ac:dyDescent="0.3">
      <c r="A26" s="13">
        <v>30</v>
      </c>
      <c r="B26">
        <v>1</v>
      </c>
      <c r="C26">
        <v>2</v>
      </c>
      <c r="D26" s="2" t="s">
        <v>34</v>
      </c>
      <c r="E26">
        <v>9.1348988037175793E-3</v>
      </c>
      <c r="F26">
        <v>780078.00780078012</v>
      </c>
    </row>
    <row r="27" spans="1:6" x14ac:dyDescent="0.3">
      <c r="A27" s="13">
        <v>30</v>
      </c>
      <c r="B27">
        <v>2</v>
      </c>
      <c r="C27">
        <v>1</v>
      </c>
      <c r="D27" s="2" t="s">
        <v>34</v>
      </c>
      <c r="E27">
        <v>1.1736993225415203E-2</v>
      </c>
      <c r="F27">
        <v>1680168.0168016804</v>
      </c>
    </row>
    <row r="28" spans="1:6" x14ac:dyDescent="0.3">
      <c r="A28" s="15">
        <v>30</v>
      </c>
      <c r="B28" s="4">
        <v>2</v>
      </c>
      <c r="C28" s="4">
        <v>2</v>
      </c>
      <c r="D28" s="5" t="s">
        <v>34</v>
      </c>
      <c r="E28" s="20">
        <v>6.1612544676709249E-2</v>
      </c>
      <c r="F28" s="4">
        <v>1680168.0168016804</v>
      </c>
    </row>
    <row r="29" spans="1:6" x14ac:dyDescent="0.3">
      <c r="A29" s="14">
        <v>54</v>
      </c>
      <c r="B29">
        <v>1</v>
      </c>
      <c r="C29">
        <v>1</v>
      </c>
      <c r="D29" s="2" t="s">
        <v>33</v>
      </c>
      <c r="E29">
        <v>3.0038805665106177E-2</v>
      </c>
      <c r="F29">
        <v>2030303030.3030305</v>
      </c>
    </row>
    <row r="30" spans="1:6" x14ac:dyDescent="0.3">
      <c r="A30" s="14">
        <v>54</v>
      </c>
      <c r="B30">
        <v>1</v>
      </c>
      <c r="C30">
        <v>2</v>
      </c>
      <c r="D30" s="2" t="s">
        <v>33</v>
      </c>
      <c r="E30">
        <v>4.6840367493244467E-2</v>
      </c>
      <c r="F30">
        <v>2030303030.3030305</v>
      </c>
    </row>
    <row r="31" spans="1:6" x14ac:dyDescent="0.3">
      <c r="A31" s="14">
        <v>54</v>
      </c>
      <c r="B31">
        <v>2</v>
      </c>
      <c r="C31">
        <v>1</v>
      </c>
      <c r="D31" s="2" t="s">
        <v>33</v>
      </c>
      <c r="E31">
        <v>4.7332150888732681E-2</v>
      </c>
      <c r="F31">
        <v>2030303030.3030305</v>
      </c>
    </row>
    <row r="32" spans="1:6" x14ac:dyDescent="0.3">
      <c r="A32" s="14">
        <v>54</v>
      </c>
      <c r="B32">
        <v>2</v>
      </c>
      <c r="C32">
        <v>2</v>
      </c>
      <c r="D32" s="2" t="s">
        <v>33</v>
      </c>
      <c r="E32">
        <v>5.8580917922243542E-2</v>
      </c>
      <c r="F32">
        <v>2030303030.3030305</v>
      </c>
    </row>
    <row r="33" spans="1:6" x14ac:dyDescent="0.3">
      <c r="A33" s="14">
        <v>54</v>
      </c>
      <c r="B33">
        <v>1</v>
      </c>
      <c r="C33">
        <v>1</v>
      </c>
      <c r="D33" s="2" t="s">
        <v>34</v>
      </c>
      <c r="E33">
        <v>0.37079489788832054</v>
      </c>
      <c r="F33">
        <v>219219219.21921918</v>
      </c>
    </row>
    <row r="34" spans="1:6" x14ac:dyDescent="0.3">
      <c r="A34" s="14">
        <v>54</v>
      </c>
      <c r="B34">
        <v>1</v>
      </c>
      <c r="C34">
        <v>2</v>
      </c>
      <c r="D34" s="2" t="s">
        <v>34</v>
      </c>
      <c r="E34">
        <v>0.35261136246779778</v>
      </c>
      <c r="F34">
        <v>219219219.21921918</v>
      </c>
    </row>
    <row r="35" spans="1:6" x14ac:dyDescent="0.3">
      <c r="A35" s="14">
        <v>54</v>
      </c>
      <c r="B35">
        <v>2</v>
      </c>
      <c r="C35">
        <v>1</v>
      </c>
      <c r="D35" s="2" t="s">
        <v>34</v>
      </c>
      <c r="E35">
        <v>0.35386260882847048</v>
      </c>
      <c r="F35">
        <v>231231231.23123121</v>
      </c>
    </row>
    <row r="36" spans="1:6" x14ac:dyDescent="0.3">
      <c r="A36" s="16">
        <v>54</v>
      </c>
      <c r="B36" s="4">
        <v>2</v>
      </c>
      <c r="C36" s="4">
        <v>2</v>
      </c>
      <c r="D36" s="5" t="s">
        <v>34</v>
      </c>
      <c r="E36" s="20">
        <v>0.35028317272206844</v>
      </c>
      <c r="F36" s="4">
        <v>231231231.23123121</v>
      </c>
    </row>
    <row r="37" spans="1:6" x14ac:dyDescent="0.3">
      <c r="A37" s="14">
        <v>78</v>
      </c>
      <c r="B37">
        <v>1</v>
      </c>
      <c r="C37">
        <v>1</v>
      </c>
      <c r="D37" s="2" t="s">
        <v>33</v>
      </c>
      <c r="E37">
        <v>1.682290504964222E-2</v>
      </c>
      <c r="F37">
        <v>2030303030.3030305</v>
      </c>
    </row>
    <row r="38" spans="1:6" x14ac:dyDescent="0.3">
      <c r="A38" s="14">
        <v>78</v>
      </c>
      <c r="B38">
        <v>1</v>
      </c>
      <c r="C38">
        <v>2</v>
      </c>
      <c r="D38" s="2" t="s">
        <v>33</v>
      </c>
      <c r="E38">
        <v>1.3648100850920301E-2</v>
      </c>
      <c r="F38">
        <v>2030303030.3030305</v>
      </c>
    </row>
    <row r="39" spans="1:6" x14ac:dyDescent="0.3">
      <c r="A39" s="14">
        <v>78</v>
      </c>
      <c r="B39">
        <v>2</v>
      </c>
      <c r="C39">
        <v>1</v>
      </c>
      <c r="D39" s="2" t="s">
        <v>33</v>
      </c>
      <c r="E39">
        <v>0.1750837818027941</v>
      </c>
      <c r="F39">
        <v>2181818181.818182</v>
      </c>
    </row>
    <row r="40" spans="1:6" x14ac:dyDescent="0.3">
      <c r="A40" s="14">
        <v>78</v>
      </c>
      <c r="B40">
        <v>2</v>
      </c>
      <c r="C40">
        <v>2</v>
      </c>
      <c r="D40" s="2" t="s">
        <v>33</v>
      </c>
      <c r="E40">
        <v>2.8893386111057438E-2</v>
      </c>
      <c r="F40">
        <v>2181818181.818182</v>
      </c>
    </row>
    <row r="41" spans="1:6" x14ac:dyDescent="0.3">
      <c r="A41" s="14">
        <v>78</v>
      </c>
      <c r="B41">
        <v>1</v>
      </c>
      <c r="C41">
        <v>1</v>
      </c>
      <c r="D41" s="2" t="s">
        <v>34</v>
      </c>
      <c r="E41">
        <v>0.47052110036582112</v>
      </c>
      <c r="F41">
        <v>1636363636.3636365</v>
      </c>
    </row>
    <row r="42" spans="1:6" x14ac:dyDescent="0.3">
      <c r="A42" s="14">
        <v>78</v>
      </c>
      <c r="B42">
        <v>1</v>
      </c>
      <c r="C42">
        <v>2</v>
      </c>
      <c r="D42" s="2" t="s">
        <v>34</v>
      </c>
      <c r="E42">
        <v>0.33326995728068182</v>
      </c>
      <c r="F42">
        <v>1636363636.3636365</v>
      </c>
    </row>
    <row r="43" spans="1:6" x14ac:dyDescent="0.3">
      <c r="A43" s="14">
        <v>78</v>
      </c>
      <c r="B43">
        <v>2</v>
      </c>
      <c r="C43">
        <v>1</v>
      </c>
      <c r="D43" s="2" t="s">
        <v>34</v>
      </c>
      <c r="E43">
        <v>0.402692342426068</v>
      </c>
      <c r="F43">
        <v>1787878787.878788</v>
      </c>
    </row>
    <row r="44" spans="1:6" x14ac:dyDescent="0.3">
      <c r="A44" s="4">
        <v>78</v>
      </c>
      <c r="B44" s="4">
        <v>2</v>
      </c>
      <c r="C44" s="4">
        <v>2</v>
      </c>
      <c r="D44" s="5" t="s">
        <v>34</v>
      </c>
      <c r="E44" s="20">
        <v>0.36876551324364748</v>
      </c>
      <c r="F44" s="4">
        <v>1787878787.878788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</vt:lpstr>
      <vt:lpstr>At</vt:lpstr>
      <vt:lpstr>Standard curves</vt:lpstr>
      <vt:lpstr>Blank wells</vt:lpstr>
      <vt:lpstr>Ct CFUs</vt:lpstr>
      <vt:lpstr>At CFUs</vt:lpstr>
      <vt:lpstr>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Meacock</dc:creator>
  <cp:lastModifiedBy>Oliver Meacock</cp:lastModifiedBy>
  <dcterms:created xsi:type="dcterms:W3CDTF">2023-02-20T10:33:33Z</dcterms:created>
  <dcterms:modified xsi:type="dcterms:W3CDTF">2023-02-21T14:49:38Z</dcterms:modified>
</cp:coreProperties>
</file>