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ropbox\EPA\Q5\Agent Based Modelling\ABM-waste-recycling-in-NL\Data\"/>
    </mc:Choice>
  </mc:AlternateContent>
  <xr:revisionPtr revIDLastSave="0" documentId="10_ncr:100000_{A0245D19-FFBD-4412-A241-B7BE308B8E21}" xr6:coauthVersionLast="31" xr6:coauthVersionMax="31" xr10:uidLastSave="{00000000-0000-0000-0000-000000000000}"/>
  <bookViews>
    <workbookView xWindow="0" yWindow="0" windowWidth="14610" windowHeight="6150" xr2:uid="{82D752E7-81BE-4644-B888-D4D34F0F87C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8" i="1"/>
  <c r="E17" i="1"/>
  <c r="E18" i="1"/>
  <c r="D17" i="1"/>
  <c r="D18" i="1"/>
  <c r="C17" i="1"/>
  <c r="C18" i="1"/>
  <c r="F16" i="1"/>
  <c r="E16" i="1"/>
  <c r="D16" i="1"/>
  <c r="C16" i="1"/>
  <c r="F13" i="1"/>
  <c r="F14" i="1"/>
  <c r="F15" i="1"/>
  <c r="E13" i="1"/>
  <c r="E14" i="1"/>
  <c r="E15" i="1"/>
  <c r="D13" i="1"/>
  <c r="D14" i="1"/>
  <c r="D15" i="1"/>
  <c r="C13" i="1"/>
  <c r="C14" i="1"/>
  <c r="C15" i="1"/>
  <c r="E2" i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D3" i="1"/>
  <c r="D4" i="1"/>
  <c r="D5" i="1"/>
  <c r="D6" i="1"/>
  <c r="D7" i="1"/>
  <c r="D8" i="1"/>
  <c r="D9" i="1"/>
  <c r="D10" i="1"/>
  <c r="D11" i="1"/>
  <c r="D12" i="1"/>
  <c r="D2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<sst xmlns="http://schemas.openxmlformats.org/spreadsheetml/2006/main" count="84" uniqueCount="84">
  <si>
    <t>Variable</t>
  </si>
  <si>
    <t>Base Value</t>
  </si>
  <si>
    <t>recycling-target</t>
  </si>
  <si>
    <t>num-municipalities</t>
  </si>
  <si>
    <t>num-RC</t>
  </si>
  <si>
    <t>Eta</t>
  </si>
  <si>
    <t>Theta-old</t>
  </si>
  <si>
    <t>Theta-single</t>
  </si>
  <si>
    <t>Theta-family</t>
  </si>
  <si>
    <t>Theta-couple</t>
  </si>
  <si>
    <t>Investment-multiplier</t>
  </si>
  <si>
    <t>betas-decrease-multiplier</t>
  </si>
  <si>
    <t>Investment-cost</t>
  </si>
  <si>
    <t>month-before-technology-increase</t>
  </si>
  <si>
    <t>recycling-target-increase</t>
  </si>
  <si>
    <t>month-before-target-increase</t>
  </si>
  <si>
    <t xml:space="preserve">base-value-beta1 </t>
  </si>
  <si>
    <t xml:space="preserve">base-value-beta2 </t>
  </si>
  <si>
    <t>base-value-target-investment-tendency</t>
  </si>
  <si>
    <t>["recycling-target" 0.65 0.715]</t>
  </si>
  <si>
    <t>Sensitivity Analysis plus 10%</t>
  </si>
  <si>
    <t>Sensitivity Analysis minus 10%</t>
  </si>
  <si>
    <t>Sensitivity Analysis plus 25%</t>
  </si>
  <si>
    <t>Sensitivity Analysis minus 25%</t>
  </si>
  <si>
    <t>["eta" 0.35 0.385]</t>
  </si>
  <si>
    <t>["theta-old" 0.3 0.33]</t>
  </si>
  <si>
    <t>["theta-single" 0.5 0.55]</t>
  </si>
  <si>
    <t>["theta-family" 1 1.1]</t>
  </si>
  <si>
    <t>["theta-couple" 0.8 0.88]</t>
  </si>
  <si>
    <t>["investment-multiplier" 0.002 0.0022]</t>
  </si>
  <si>
    <t>["betas-decrease-multiplier" 5.0E-4 5.5E-4]</t>
  </si>
  <si>
    <t>["investment-cost" 20 22]</t>
  </si>
  <si>
    <t>["recycling-target-increase" 15 16.5]</t>
  </si>
  <si>
    <t>["num-municipalities" 10 11]</t>
  </si>
  <si>
    <t>["num-RC" 5 6]</t>
  </si>
  <si>
    <t>["recycling-target" 0.65 0.585]</t>
  </si>
  <si>
    <t>["eta" 0.35 0.315]</t>
  </si>
  <si>
    <t>["theta-old" 0.3 0.27]</t>
  </si>
  <si>
    <t>["theta-single" 0.5 0.45]</t>
  </si>
  <si>
    <t>["theta-family" 1 0.9]</t>
  </si>
  <si>
    <t>["theta-couple" 0.8 0.72]</t>
  </si>
  <si>
    <t>["investment-multiplier" 0.002 0.0018]</t>
  </si>
  <si>
    <t>["betas-decrease-multiplier" 5.0E-4 0.00045]</t>
  </si>
  <si>
    <t>["investment-cost" 20 18]</t>
  </si>
  <si>
    <t>["recycling-target-increase" 15 13.5]</t>
  </si>
  <si>
    <t>["num-municipalities" 10 9]</t>
  </si>
  <si>
    <t>["num-RC" 5 4]</t>
  </si>
  <si>
    <t>["recycling-target" 0.65 0.8125]</t>
  </si>
  <si>
    <t>["eta" 0.35 0.4375]</t>
  </si>
  <si>
    <t>["theta-old" 0.3 0.375]</t>
  </si>
  <si>
    <t>["theta-single" 0.5 0.625]</t>
  </si>
  <si>
    <t>["theta-family" 1 1.25]</t>
  </si>
  <si>
    <t>["theta-couple" 0.8 1]</t>
  </si>
  <si>
    <t>["investment-multiplier" 0.002 0.0025]</t>
  </si>
  <si>
    <t>["betas-decrease-multiplier" 5.0E-4 0.000625]</t>
  </si>
  <si>
    <t>["investment-cost" 20 25]</t>
  </si>
  <si>
    <t>["recycling-target-increase" 15 18.75]</t>
  </si>
  <si>
    <t>["num-municipalities" 10 13]</t>
  </si>
  <si>
    <t>["num-RC" 5 7]</t>
  </si>
  <si>
    <t>["recycling-target" 0.65 0.4875]</t>
  </si>
  <si>
    <t>["eta" 0.35 0.2625]</t>
  </si>
  <si>
    <t>["theta-old" 0.3 0.225]</t>
  </si>
  <si>
    <t>["theta-single" 0.5 0.375]</t>
  </si>
  <si>
    <t>["theta-family" 1 0.75]</t>
  </si>
  <si>
    <t>["theta-couple" 0.8 0.6]</t>
  </si>
  <si>
    <t>["investment-multiplier" 0.002 0.0015]</t>
  </si>
  <si>
    <t>["betas-decrease-multiplier" 5.0E-4 0.000375]</t>
  </si>
  <si>
    <t>["investment-cost" 20 15]</t>
  </si>
  <si>
    <t>["recycling-target-increase" 15 11.25]</t>
  </si>
  <si>
    <t>["num-municipalities" 10 8]</t>
  </si>
  <si>
    <t>["num-RC" 5 3]</t>
  </si>
  <si>
    <t>Sensitivity Analysis base run</t>
  </si>
  <si>
    <t>["recycling-target" 0.65]</t>
  </si>
  <si>
    <t>["eta" 0.35]</t>
  </si>
  <si>
    <t>["theta-old" 0.3]</t>
  </si>
  <si>
    <t>["theta-single" 0.5]</t>
  </si>
  <si>
    <t>["theta-family" 1]</t>
  </si>
  <si>
    <t>["theta-couple" 0.8]</t>
  </si>
  <si>
    <t>["investment-multiplier" 0.002]</t>
  </si>
  <si>
    <t>["betas-decrease-multiplier" 5.0E-4]</t>
  </si>
  <si>
    <t>["investment-cost" 20]</t>
  </si>
  <si>
    <t>["recycling-target-increase" 15]</t>
  </si>
  <si>
    <t>["num-municipalities" 10]</t>
  </si>
  <si>
    <t>["num-RC" 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</si>
</sst>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vertical="center"/>
    </xf>
    <xf numFmtId="9" fontId="1" fillId="0" borderId="0" xfId="0" applyNumberFormat="1" applyFont="1" applyBorder="1" applyAlignment="1">
      <alignment vertical="center"/>
    </xf>
    <xf numFmtId="0" fontId="1" fillId="0" borderId="2" xfId="0" applyFont="1" applyBorder="1" applyAlignment="1"/>
    <xf numFmtId="0" fontId="0" fillId="0" borderId="3" xfId="0" applyBorder="1" applyAlignment="1"/>
    <xf numFmtId="0" fontId="0" fillId="0" borderId="1" xfId="0" applyBorder="1" applyAlignment="1"/>
    <xf numFmtId="0" fontId="0" fillId="0" borderId="0" xfId="0" applyAlignment="1"/>
    <xf numFmtId="0" fontId="0" fillId="0" borderId="0" xfId="0" applyBorder="1" applyAlignme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30786-EA83-4091-990D-DF3CEF94400D}">
  <dimension ref="A1:I58"/>
  <sheetViews>
    <sheetView tabSelected="1" topLeftCell="A16" workbookViewId="0">
      <selection activeCell="I44" sqref="I44:I55"/>
    </sheetView>
  </sheetViews>
  <sheetFormatPr defaultRowHeight="15" x14ac:dyDescent="0.25"/>
  <cols>
    <col min="1" max="1" width="32.42578125" customWidth="1"/>
    <col min="2" max="2" width="20.5703125" customWidth="1"/>
    <col min="9" max="9" width="57.140625" customWidth="1"/>
  </cols>
  <sheetData>
    <row r="1" spans="1:9" x14ac:dyDescent="0.25">
      <c r="A1" s="2" t="s">
        <v>0</v>
      </c>
      <c r="B1" s="2" t="s">
        <v>1</v>
      </c>
      <c r="C1" s="3">
        <v>0.1</v>
      </c>
      <c r="D1" s="3">
        <v>-0.1</v>
      </c>
      <c r="E1" s="3">
        <v>0.25</v>
      </c>
      <c r="F1" s="3">
        <v>-0.25</v>
      </c>
      <c r="I1" s="4" t="s">
        <v>20</v>
      </c>
    </row>
    <row r="2" spans="1:9" x14ac:dyDescent="0.25">
      <c r="A2" s="1" t="s">
        <v>2</v>
      </c>
      <c r="B2" s="1">
        <v>0.65</v>
      </c>
      <c r="C2" s="1">
        <f>B2 + 0.1*B2</f>
        <v>0.71500000000000008</v>
      </c>
      <c r="D2" s="1">
        <f>B2 - 0.1*B2</f>
        <v>0.58499999999999996</v>
      </c>
      <c r="E2" s="1">
        <f>B2 + 0.25 * B2</f>
        <v>0.8125</v>
      </c>
      <c r="F2" s="1">
        <f>B2 - 0.25 * B2</f>
        <v>0.48750000000000004</v>
      </c>
      <c r="I2" s="5" t="s">
        <v>19</v>
      </c>
    </row>
    <row r="3" spans="1:9" x14ac:dyDescent="0.25">
      <c r="A3" s="1" t="s">
        <v>5</v>
      </c>
      <c r="B3" s="1">
        <v>0.35</v>
      </c>
      <c r="C3" s="1">
        <f t="shared" ref="C3:C15" si="0">B3 + 0.1*B3</f>
        <v>0.38499999999999995</v>
      </c>
      <c r="D3" s="1">
        <f t="shared" ref="D3:D15" si="1">B3 - 0.1*B3</f>
        <v>0.315</v>
      </c>
      <c r="E3" s="1">
        <f t="shared" ref="E3:E15" si="2">B3 + 0.25 * B3</f>
        <v>0.4375</v>
      </c>
      <c r="F3" s="1">
        <f t="shared" ref="F3:F15" si="3">B3 - 0.25 * B3</f>
        <v>0.26249999999999996</v>
      </c>
      <c r="I3" s="5" t="s">
        <v>24</v>
      </c>
    </row>
    <row r="4" spans="1:9" x14ac:dyDescent="0.25">
      <c r="A4" s="1" t="s">
        <v>6</v>
      </c>
      <c r="B4" s="1">
        <v>0.3</v>
      </c>
      <c r="C4" s="1">
        <f t="shared" si="0"/>
        <v>0.32999999999999996</v>
      </c>
      <c r="D4" s="1">
        <f t="shared" si="1"/>
        <v>0.27</v>
      </c>
      <c r="E4" s="1">
        <f t="shared" si="2"/>
        <v>0.375</v>
      </c>
      <c r="F4" s="1">
        <f t="shared" si="3"/>
        <v>0.22499999999999998</v>
      </c>
      <c r="I4" s="5" t="s">
        <v>25</v>
      </c>
    </row>
    <row r="5" spans="1:9" x14ac:dyDescent="0.25">
      <c r="A5" s="1" t="s">
        <v>7</v>
      </c>
      <c r="B5" s="1">
        <v>0.5</v>
      </c>
      <c r="C5" s="1">
        <f t="shared" si="0"/>
        <v>0.55000000000000004</v>
      </c>
      <c r="D5" s="1">
        <f t="shared" si="1"/>
        <v>0.45</v>
      </c>
      <c r="E5" s="1">
        <f t="shared" si="2"/>
        <v>0.625</v>
      </c>
      <c r="F5" s="1">
        <f t="shared" si="3"/>
        <v>0.375</v>
      </c>
      <c r="I5" s="5" t="s">
        <v>26</v>
      </c>
    </row>
    <row r="6" spans="1:9" x14ac:dyDescent="0.25">
      <c r="A6" s="1" t="s">
        <v>8</v>
      </c>
      <c r="B6" s="1">
        <v>1</v>
      </c>
      <c r="C6" s="1">
        <f t="shared" si="0"/>
        <v>1.1000000000000001</v>
      </c>
      <c r="D6" s="1">
        <f t="shared" si="1"/>
        <v>0.9</v>
      </c>
      <c r="E6" s="1">
        <f t="shared" si="2"/>
        <v>1.25</v>
      </c>
      <c r="F6" s="1">
        <f t="shared" si="3"/>
        <v>0.75</v>
      </c>
      <c r="I6" s="5" t="s">
        <v>27</v>
      </c>
    </row>
    <row r="7" spans="1:9" x14ac:dyDescent="0.25">
      <c r="A7" s="1" t="s">
        <v>9</v>
      </c>
      <c r="B7" s="1">
        <v>0.8</v>
      </c>
      <c r="C7" s="1">
        <f t="shared" si="0"/>
        <v>0.88000000000000012</v>
      </c>
      <c r="D7" s="1">
        <f t="shared" si="1"/>
        <v>0.72</v>
      </c>
      <c r="E7" s="1">
        <f t="shared" si="2"/>
        <v>1</v>
      </c>
      <c r="F7" s="1">
        <f t="shared" si="3"/>
        <v>0.60000000000000009</v>
      </c>
      <c r="I7" s="5" t="s">
        <v>28</v>
      </c>
    </row>
    <row r="8" spans="1:9" x14ac:dyDescent="0.25">
      <c r="A8" s="1" t="s">
        <v>10</v>
      </c>
      <c r="B8" s="1">
        <v>2E-3</v>
      </c>
      <c r="C8" s="1">
        <f t="shared" si="0"/>
        <v>2.2000000000000001E-3</v>
      </c>
      <c r="D8" s="1">
        <f t="shared" si="1"/>
        <v>1.8E-3</v>
      </c>
      <c r="E8" s="1">
        <f t="shared" si="2"/>
        <v>2.5000000000000001E-3</v>
      </c>
      <c r="F8" s="1">
        <f t="shared" si="3"/>
        <v>1.5E-3</v>
      </c>
      <c r="I8" s="5" t="s">
        <v>29</v>
      </c>
    </row>
    <row r="9" spans="1:9" x14ac:dyDescent="0.25">
      <c r="A9" s="1" t="s">
        <v>11</v>
      </c>
      <c r="B9" s="1">
        <v>5.0000000000000001E-4</v>
      </c>
      <c r="C9" s="1">
        <f t="shared" si="0"/>
        <v>5.5000000000000003E-4</v>
      </c>
      <c r="D9" s="1">
        <f t="shared" si="1"/>
        <v>4.4999999999999999E-4</v>
      </c>
      <c r="E9" s="1">
        <f t="shared" si="2"/>
        <v>6.2500000000000001E-4</v>
      </c>
      <c r="F9" s="1">
        <f t="shared" si="3"/>
        <v>3.7500000000000001E-4</v>
      </c>
      <c r="I9" s="5" t="s">
        <v>30</v>
      </c>
    </row>
    <row r="10" spans="1:9" x14ac:dyDescent="0.25">
      <c r="A10" s="1" t="s">
        <v>12</v>
      </c>
      <c r="B10" s="1">
        <v>20</v>
      </c>
      <c r="C10" s="1">
        <f t="shared" si="0"/>
        <v>22</v>
      </c>
      <c r="D10" s="1">
        <f t="shared" si="1"/>
        <v>18</v>
      </c>
      <c r="E10" s="1">
        <f t="shared" si="2"/>
        <v>25</v>
      </c>
      <c r="F10" s="1">
        <f t="shared" si="3"/>
        <v>15</v>
      </c>
      <c r="I10" s="5" t="s">
        <v>31</v>
      </c>
    </row>
    <row r="11" spans="1:9" x14ac:dyDescent="0.25">
      <c r="A11" s="1" t="s">
        <v>14</v>
      </c>
      <c r="B11" s="1">
        <v>15</v>
      </c>
      <c r="C11" s="1">
        <f t="shared" si="0"/>
        <v>16.5</v>
      </c>
      <c r="D11" s="1">
        <f t="shared" si="1"/>
        <v>13.5</v>
      </c>
      <c r="E11" s="1">
        <f t="shared" si="2"/>
        <v>18.75</v>
      </c>
      <c r="F11" s="1">
        <f t="shared" si="3"/>
        <v>11.25</v>
      </c>
      <c r="I11" s="5" t="s">
        <v>32</v>
      </c>
    </row>
    <row r="12" spans="1:9" x14ac:dyDescent="0.25">
      <c r="A12" s="1" t="s">
        <v>15</v>
      </c>
      <c r="B12" s="1">
        <v>120</v>
      </c>
      <c r="C12" s="1">
        <f t="shared" si="0"/>
        <v>132</v>
      </c>
      <c r="D12" s="1">
        <f t="shared" si="1"/>
        <v>108</v>
      </c>
      <c r="E12" s="1">
        <f t="shared" si="2"/>
        <v>150</v>
      </c>
      <c r="F12" s="1">
        <f t="shared" si="3"/>
        <v>90</v>
      </c>
      <c r="I12" s="5" t="s">
        <v>33</v>
      </c>
    </row>
    <row r="13" spans="1:9" ht="15.75" thickBot="1" x14ac:dyDescent="0.3">
      <c r="A13" t="s">
        <v>16</v>
      </c>
      <c r="B13">
        <v>0.4</v>
      </c>
      <c r="C13" s="1">
        <f t="shared" si="0"/>
        <v>0.44000000000000006</v>
      </c>
      <c r="D13" s="1">
        <f t="shared" si="1"/>
        <v>0.36</v>
      </c>
      <c r="E13" s="1">
        <f t="shared" si="2"/>
        <v>0.5</v>
      </c>
      <c r="F13" s="1">
        <f t="shared" si="3"/>
        <v>0.30000000000000004</v>
      </c>
      <c r="I13" s="6" t="s">
        <v>34</v>
      </c>
    </row>
    <row r="14" spans="1:9" ht="15.75" thickBot="1" x14ac:dyDescent="0.3">
      <c r="A14" t="s">
        <v>17</v>
      </c>
      <c r="B14">
        <v>0.55000000000000004</v>
      </c>
      <c r="C14" s="1">
        <f t="shared" si="0"/>
        <v>0.60500000000000009</v>
      </c>
      <c r="D14" s="1">
        <f t="shared" si="1"/>
        <v>0.49500000000000005</v>
      </c>
      <c r="E14" s="1">
        <f t="shared" si="2"/>
        <v>0.6875</v>
      </c>
      <c r="F14" s="1">
        <f t="shared" si="3"/>
        <v>0.41250000000000003</v>
      </c>
      <c r="I14" s="8"/>
    </row>
    <row r="15" spans="1:9" x14ac:dyDescent="0.25">
      <c r="A15" t="s">
        <v>18</v>
      </c>
      <c r="B15">
        <v>0.25</v>
      </c>
      <c r="C15" s="1">
        <f t="shared" si="0"/>
        <v>0.27500000000000002</v>
      </c>
      <c r="D15" s="1">
        <f t="shared" si="1"/>
        <v>0.22500000000000001</v>
      </c>
      <c r="E15" s="1">
        <f t="shared" si="2"/>
        <v>0.3125</v>
      </c>
      <c r="F15" s="1">
        <f t="shared" si="3"/>
        <v>0.1875</v>
      </c>
      <c r="I15" s="4" t="s">
        <v>21</v>
      </c>
    </row>
    <row r="16" spans="1:9" x14ac:dyDescent="0.25">
      <c r="A16" s="1" t="s">
        <v>3</v>
      </c>
      <c r="B16" s="1">
        <v>10</v>
      </c>
      <c r="C16" s="1">
        <f>ROUND(B16 + 0.1*B16, 0)</f>
        <v>11</v>
      </c>
      <c r="D16" s="1">
        <f>ROUND(B16 - 0.1*B16,0)</f>
        <v>9</v>
      </c>
      <c r="E16" s="1">
        <f>ROUND(B16 + 0.25 * B16, 0)</f>
        <v>13</v>
      </c>
      <c r="F16" s="1">
        <f>ROUND(B16 - 0.25 * B16, 0)</f>
        <v>8</v>
      </c>
      <c r="H16" s="9"/>
      <c r="I16" s="5" t="s">
        <v>35</v>
      </c>
    </row>
    <row r="17" spans="1:9" x14ac:dyDescent="0.25">
      <c r="A17" s="1" t="s">
        <v>4</v>
      </c>
      <c r="B17" s="1">
        <v>5</v>
      </c>
      <c r="C17" s="1">
        <f t="shared" ref="C17:C18" si="4">ROUND(B17 + 0.1*B17, 0)</f>
        <v>6</v>
      </c>
      <c r="D17" s="1">
        <f t="shared" ref="D17:D18" si="5">ROUND(B17 - 0.1*B17,0)</f>
        <v>5</v>
      </c>
      <c r="E17" s="1">
        <f t="shared" ref="E17:E18" si="6">ROUND(B17 + 0.25 * B17, 0)</f>
        <v>6</v>
      </c>
      <c r="F17" s="1">
        <f t="shared" ref="F17:F18" si="7">ROUND(B17 - 0.25 * B17, 0)</f>
        <v>4</v>
      </c>
      <c r="H17" s="9"/>
      <c r="I17" s="5" t="s">
        <v>36</v>
      </c>
    </row>
    <row r="18" spans="1:9" x14ac:dyDescent="0.25">
      <c r="A18" s="1" t="s">
        <v>13</v>
      </c>
      <c r="B18" s="1">
        <v>12</v>
      </c>
      <c r="C18" s="1">
        <f t="shared" si="4"/>
        <v>13</v>
      </c>
      <c r="D18" s="1">
        <f t="shared" si="5"/>
        <v>11</v>
      </c>
      <c r="E18" s="1">
        <f t="shared" si="6"/>
        <v>15</v>
      </c>
      <c r="F18" s="1">
        <f t="shared" si="7"/>
        <v>9</v>
      </c>
      <c r="H18" s="9"/>
      <c r="I18" s="5" t="s">
        <v>37</v>
      </c>
    </row>
    <row r="19" spans="1:9" s="7" customFormat="1" ht="15.75" thickBot="1" x14ac:dyDescent="0.3">
      <c r="H19" s="8"/>
      <c r="I19" s="5" t="s">
        <v>38</v>
      </c>
    </row>
    <row r="20" spans="1:9" s="7" customFormat="1" x14ac:dyDescent="0.25">
      <c r="A20" s="4" t="s">
        <v>71</v>
      </c>
      <c r="H20" s="8"/>
      <c r="I20" s="5" t="s">
        <v>39</v>
      </c>
    </row>
    <row r="21" spans="1:9" s="7" customFormat="1" x14ac:dyDescent="0.25">
      <c r="A21" s="5" t="s">
        <v>72</v>
      </c>
      <c r="H21" s="8"/>
      <c r="I21" s="5" t="s">
        <v>40</v>
      </c>
    </row>
    <row r="22" spans="1:9" s="7" customFormat="1" x14ac:dyDescent="0.25">
      <c r="A22" s="5" t="s">
        <v>73</v>
      </c>
      <c r="H22" s="8"/>
      <c r="I22" s="5" t="s">
        <v>41</v>
      </c>
    </row>
    <row r="23" spans="1:9" s="7" customFormat="1" x14ac:dyDescent="0.25">
      <c r="A23" s="5" t="s">
        <v>74</v>
      </c>
      <c r="H23" s="8"/>
      <c r="I23" s="5" t="s">
        <v>42</v>
      </c>
    </row>
    <row r="24" spans="1:9" s="7" customFormat="1" x14ac:dyDescent="0.25">
      <c r="A24" s="5" t="s">
        <v>75</v>
      </c>
      <c r="H24" s="8"/>
      <c r="I24" s="5" t="s">
        <v>43</v>
      </c>
    </row>
    <row r="25" spans="1:9" s="7" customFormat="1" x14ac:dyDescent="0.25">
      <c r="A25" s="5" t="s">
        <v>76</v>
      </c>
      <c r="H25" s="8"/>
      <c r="I25" s="5" t="s">
        <v>44</v>
      </c>
    </row>
    <row r="26" spans="1:9" s="7" customFormat="1" x14ac:dyDescent="0.25">
      <c r="A26" s="5" t="s">
        <v>77</v>
      </c>
      <c r="H26" s="8"/>
      <c r="I26" s="5" t="s">
        <v>45</v>
      </c>
    </row>
    <row r="27" spans="1:9" s="7" customFormat="1" ht="15.75" thickBot="1" x14ac:dyDescent="0.3">
      <c r="A27" s="5" t="s">
        <v>78</v>
      </c>
      <c r="H27" s="8"/>
      <c r="I27" s="6" t="s">
        <v>46</v>
      </c>
    </row>
    <row r="28" spans="1:9" s="7" customFormat="1" ht="15.75" thickBot="1" x14ac:dyDescent="0.3">
      <c r="A28" s="5" t="s">
        <v>79</v>
      </c>
      <c r="H28" s="8"/>
      <c r="I28" s="8"/>
    </row>
    <row r="29" spans="1:9" s="7" customFormat="1" x14ac:dyDescent="0.25">
      <c r="A29" s="5" t="s">
        <v>80</v>
      </c>
      <c r="H29" s="8"/>
      <c r="I29" s="4" t="s">
        <v>22</v>
      </c>
    </row>
    <row r="30" spans="1:9" s="7" customFormat="1" x14ac:dyDescent="0.25">
      <c r="A30" s="5" t="s">
        <v>81</v>
      </c>
      <c r="H30" s="8"/>
      <c r="I30" s="5" t="s">
        <v>47</v>
      </c>
    </row>
    <row r="31" spans="1:9" s="7" customFormat="1" x14ac:dyDescent="0.25">
      <c r="A31" s="5" t="s">
        <v>82</v>
      </c>
      <c r="H31" s="8"/>
      <c r="I31" s="5" t="s">
        <v>48</v>
      </c>
    </row>
    <row r="32" spans="1:9" s="7" customFormat="1" ht="15.75" thickBot="1" x14ac:dyDescent="0.3">
      <c r="A32" s="6" t="s">
        <v>83</v>
      </c>
      <c r="H32" s="8"/>
      <c r="I32" s="5" t="s">
        <v>49</v>
      </c>
    </row>
    <row r="33" spans="8:9" s="7" customFormat="1" x14ac:dyDescent="0.25">
      <c r="H33" s="8"/>
      <c r="I33" s="5" t="s">
        <v>50</v>
      </c>
    </row>
    <row r="34" spans="8:9" s="7" customFormat="1" x14ac:dyDescent="0.25">
      <c r="H34" s="8"/>
      <c r="I34" s="5" t="s">
        <v>51</v>
      </c>
    </row>
    <row r="35" spans="8:9" s="7" customFormat="1" x14ac:dyDescent="0.25">
      <c r="H35" s="8"/>
      <c r="I35" s="5" t="s">
        <v>52</v>
      </c>
    </row>
    <row r="36" spans="8:9" s="7" customFormat="1" x14ac:dyDescent="0.25">
      <c r="H36" s="8"/>
      <c r="I36" s="5" t="s">
        <v>53</v>
      </c>
    </row>
    <row r="37" spans="8:9" s="7" customFormat="1" x14ac:dyDescent="0.25">
      <c r="H37" s="8"/>
      <c r="I37" s="5" t="s">
        <v>54</v>
      </c>
    </row>
    <row r="38" spans="8:9" s="7" customFormat="1" x14ac:dyDescent="0.25">
      <c r="H38" s="8"/>
      <c r="I38" s="5" t="s">
        <v>55</v>
      </c>
    </row>
    <row r="39" spans="8:9" s="7" customFormat="1" x14ac:dyDescent="0.25">
      <c r="H39" s="8"/>
      <c r="I39" s="5" t="s">
        <v>56</v>
      </c>
    </row>
    <row r="40" spans="8:9" s="7" customFormat="1" x14ac:dyDescent="0.25">
      <c r="H40" s="8"/>
      <c r="I40" s="5" t="s">
        <v>57</v>
      </c>
    </row>
    <row r="41" spans="8:9" s="7" customFormat="1" ht="15.75" thickBot="1" x14ac:dyDescent="0.3">
      <c r="H41" s="8"/>
      <c r="I41" s="6" t="s">
        <v>58</v>
      </c>
    </row>
    <row r="42" spans="8:9" s="7" customFormat="1" ht="15.75" thickBot="1" x14ac:dyDescent="0.3">
      <c r="H42" s="8"/>
      <c r="I42" s="8"/>
    </row>
    <row r="43" spans="8:9" s="7" customFormat="1" x14ac:dyDescent="0.25">
      <c r="H43" s="8"/>
      <c r="I43" s="4" t="s">
        <v>23</v>
      </c>
    </row>
    <row r="44" spans="8:9" s="7" customFormat="1" x14ac:dyDescent="0.25">
      <c r="H44" s="8"/>
      <c r="I44" s="5" t="s">
        <v>59</v>
      </c>
    </row>
    <row r="45" spans="8:9" s="7" customFormat="1" x14ac:dyDescent="0.25">
      <c r="H45" s="8"/>
      <c r="I45" s="5" t="s">
        <v>60</v>
      </c>
    </row>
    <row r="46" spans="8:9" s="7" customFormat="1" x14ac:dyDescent="0.25">
      <c r="H46" s="8"/>
      <c r="I46" s="5" t="s">
        <v>61</v>
      </c>
    </row>
    <row r="47" spans="8:9" s="7" customFormat="1" x14ac:dyDescent="0.25">
      <c r="H47" s="8"/>
      <c r="I47" s="5" t="s">
        <v>62</v>
      </c>
    </row>
    <row r="48" spans="8:9" s="7" customFormat="1" x14ac:dyDescent="0.25">
      <c r="H48" s="8"/>
      <c r="I48" s="5" t="s">
        <v>63</v>
      </c>
    </row>
    <row r="49" spans="8:9" s="7" customFormat="1" x14ac:dyDescent="0.25">
      <c r="H49" s="8"/>
      <c r="I49" s="5" t="s">
        <v>64</v>
      </c>
    </row>
    <row r="50" spans="8:9" s="7" customFormat="1" x14ac:dyDescent="0.25">
      <c r="H50" s="8"/>
      <c r="I50" s="5" t="s">
        <v>65</v>
      </c>
    </row>
    <row r="51" spans="8:9" s="7" customFormat="1" x14ac:dyDescent="0.25">
      <c r="H51" s="8"/>
      <c r="I51" s="5" t="s">
        <v>66</v>
      </c>
    </row>
    <row r="52" spans="8:9" s="7" customFormat="1" x14ac:dyDescent="0.25">
      <c r="H52" s="8"/>
      <c r="I52" s="5" t="s">
        <v>67</v>
      </c>
    </row>
    <row r="53" spans="8:9" s="7" customFormat="1" x14ac:dyDescent="0.25">
      <c r="H53" s="8"/>
      <c r="I53" s="5" t="s">
        <v>68</v>
      </c>
    </row>
    <row r="54" spans="8:9" s="7" customFormat="1" x14ac:dyDescent="0.25">
      <c r="H54" s="8"/>
      <c r="I54" s="5" t="s">
        <v>69</v>
      </c>
    </row>
    <row r="55" spans="8:9" s="7" customFormat="1" ht="15.75" thickBot="1" x14ac:dyDescent="0.3">
      <c r="H55" s="8"/>
      <c r="I55" s="6" t="s">
        <v>70</v>
      </c>
    </row>
    <row r="56" spans="8:9" s="7" customFormat="1" x14ac:dyDescent="0.25">
      <c r="H56" s="8"/>
      <c r="I56"/>
    </row>
    <row r="57" spans="8:9" s="7" customFormat="1" x14ac:dyDescent="0.25">
      <c r="H57" s="8"/>
      <c r="I57"/>
    </row>
    <row r="58" spans="8:9" s="7" customFormat="1" x14ac:dyDescent="0.25">
      <c r="H58" s="8"/>
      <c r="I5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2018-11-14T18:13:28Z</dcterms:created>
  <dcterms:modified xsi:type="dcterms:W3CDTF">2018-11-14T19:55:07Z</dcterms:modified>
</cp:coreProperties>
</file>